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510" yWindow="600" windowWidth="27735" windowHeight="11835" activeTab="1"/>
  </bookViews>
  <sheets>
    <sheet name="出版社" sheetId="1" r:id="rId1"/>
    <sheet name="班級" sheetId="2" r:id="rId2"/>
    <sheet name="書籍" sheetId="3" r:id="rId3"/>
    <sheet name="採購明細" sheetId="4" r:id="rId4"/>
    <sheet name="各班書目" sheetId="5" r:id="rId5"/>
    <sheet name="訂購數量統計" sheetId="6" r:id="rId6"/>
    <sheet name="訂購金額明細表" sheetId="7" r:id="rId7"/>
    <sheet name="契約金額明細表" sheetId="8" r:id="rId8"/>
    <sheet name="訂購金額統計表" sheetId="9" r:id="rId9"/>
    <sheet name="數量明細" sheetId="16" r:id="rId10"/>
    <sheet name="契約金額統計表" sheetId="11" r:id="rId11"/>
    <sheet name="退貨金額統計表" sheetId="12" r:id="rId12"/>
    <sheet name="交貨金額統計表" sheetId="13" r:id="rId13"/>
    <sheet name="底價參考資料" sheetId="10" r:id="rId14"/>
  </sheets>
  <definedNames>
    <definedName name="_xlnm.Print_Area" localSheetId="4">各班書目!$H:$N</definedName>
    <definedName name="_xlnm.Print_Titles" localSheetId="4">各班書目!$1:$3</definedName>
    <definedName name="出版社清單">出版社!$A$1:$K$26</definedName>
    <definedName name="書商資料">出版社!$C$2:$C$22</definedName>
    <definedName name="書籍清單">書籍!$B$1:$L$73</definedName>
    <definedName name="書籍清單反">書籍!$A$1:$B$73</definedName>
    <definedName name="班級清單">班級!$B$1:$G$72</definedName>
    <definedName name="班級清單反">班級!$A$1:$B$72</definedName>
  </definedNames>
  <calcPr calcId="145621"/>
  <pivotCaches>
    <pivotCache cacheId="13" r:id="rId15"/>
  </pivotCaches>
</workbook>
</file>

<file path=xl/calcChain.xml><?xml version="1.0" encoding="utf-8"?>
<calcChain xmlns="http://schemas.openxmlformats.org/spreadsheetml/2006/main">
  <c r="O92" i="10" l="1"/>
  <c r="N92" i="10"/>
  <c r="O91" i="10"/>
  <c r="N91" i="10"/>
  <c r="O90" i="10"/>
  <c r="N90" i="10"/>
  <c r="M90" i="10"/>
  <c r="L90" i="10"/>
  <c r="K90" i="10"/>
  <c r="J90" i="10"/>
  <c r="O89" i="10"/>
  <c r="N89" i="10"/>
  <c r="M89" i="10"/>
  <c r="L89" i="10"/>
  <c r="K89" i="10"/>
  <c r="J89" i="10"/>
  <c r="O88" i="10"/>
  <c r="N88" i="10"/>
  <c r="M88" i="10"/>
  <c r="L88" i="10"/>
  <c r="K88" i="10"/>
  <c r="J88" i="10"/>
  <c r="O87" i="10"/>
  <c r="N87" i="10"/>
  <c r="M87" i="10"/>
  <c r="L87" i="10"/>
  <c r="K87" i="10"/>
  <c r="J87" i="10"/>
  <c r="O86" i="10"/>
  <c r="N86" i="10"/>
  <c r="M86" i="10"/>
  <c r="L86" i="10"/>
  <c r="K86" i="10"/>
  <c r="J86" i="10"/>
  <c r="O85" i="10"/>
  <c r="N85" i="10"/>
  <c r="M85" i="10"/>
  <c r="L85" i="10"/>
  <c r="K85" i="10"/>
  <c r="J85" i="10"/>
  <c r="O84" i="10"/>
  <c r="N84" i="10"/>
  <c r="M84" i="10"/>
  <c r="L84" i="10"/>
  <c r="K84" i="10"/>
  <c r="J84" i="10"/>
  <c r="O83" i="10"/>
  <c r="N83" i="10"/>
  <c r="M83" i="10"/>
  <c r="L83" i="10"/>
  <c r="K83" i="10"/>
  <c r="J83" i="10"/>
  <c r="O82" i="10"/>
  <c r="N82" i="10"/>
  <c r="M82" i="10"/>
  <c r="L82" i="10"/>
  <c r="K82" i="10"/>
  <c r="J82" i="10"/>
  <c r="O81" i="10"/>
  <c r="N81" i="10"/>
  <c r="M81" i="10"/>
  <c r="L81" i="10"/>
  <c r="K81" i="10"/>
  <c r="J81" i="10"/>
  <c r="O80" i="10"/>
  <c r="N80" i="10"/>
  <c r="M80" i="10"/>
  <c r="L80" i="10"/>
  <c r="K80" i="10"/>
  <c r="J80" i="10"/>
  <c r="O79" i="10"/>
  <c r="N79" i="10"/>
  <c r="M79" i="10"/>
  <c r="L79" i="10"/>
  <c r="K79" i="10"/>
  <c r="J79" i="10"/>
  <c r="O78" i="10"/>
  <c r="N78" i="10"/>
  <c r="M78" i="10"/>
  <c r="L78" i="10"/>
  <c r="K78" i="10"/>
  <c r="J78" i="10"/>
  <c r="O77" i="10"/>
  <c r="N77" i="10"/>
  <c r="M77" i="10"/>
  <c r="L77" i="10"/>
  <c r="K77" i="10"/>
  <c r="J77" i="10"/>
  <c r="O76" i="10"/>
  <c r="N76" i="10"/>
  <c r="M76" i="10"/>
  <c r="L76" i="10"/>
  <c r="K76" i="10"/>
  <c r="J76" i="10"/>
  <c r="O75" i="10"/>
  <c r="N75" i="10"/>
  <c r="M75" i="10"/>
  <c r="L75" i="10"/>
  <c r="K75" i="10"/>
  <c r="J75" i="10"/>
  <c r="O74" i="10"/>
  <c r="N74" i="10"/>
  <c r="M74" i="10"/>
  <c r="L74" i="10"/>
  <c r="K74" i="10"/>
  <c r="J74" i="10"/>
  <c r="O73" i="10"/>
  <c r="N73" i="10"/>
  <c r="M73" i="10"/>
  <c r="L73" i="10"/>
  <c r="K73" i="10"/>
  <c r="J73" i="10"/>
  <c r="O72" i="10"/>
  <c r="N72" i="10"/>
  <c r="M72" i="10"/>
  <c r="L72" i="10"/>
  <c r="K72" i="10"/>
  <c r="J72" i="10"/>
  <c r="O71" i="10"/>
  <c r="N71" i="10"/>
  <c r="O70" i="10"/>
  <c r="N70" i="10"/>
  <c r="M70" i="10"/>
  <c r="L70" i="10"/>
  <c r="K70" i="10"/>
  <c r="J70" i="10"/>
  <c r="O69" i="10"/>
  <c r="N69" i="10"/>
  <c r="M69" i="10"/>
  <c r="L69" i="10"/>
  <c r="K69" i="10"/>
  <c r="J69" i="10"/>
  <c r="O68" i="10"/>
  <c r="N68" i="10"/>
  <c r="M68" i="10"/>
  <c r="L68" i="10"/>
  <c r="K68" i="10"/>
  <c r="J68" i="10"/>
  <c r="O67" i="10"/>
  <c r="N67" i="10"/>
  <c r="M67" i="10"/>
  <c r="L67" i="10"/>
  <c r="K67" i="10"/>
  <c r="J67" i="10"/>
  <c r="O66" i="10"/>
  <c r="N66" i="10"/>
  <c r="M66" i="10"/>
  <c r="L66" i="10"/>
  <c r="K66" i="10"/>
  <c r="J66" i="10"/>
  <c r="O65" i="10"/>
  <c r="N65" i="10"/>
  <c r="M65" i="10"/>
  <c r="L65" i="10"/>
  <c r="K65" i="10"/>
  <c r="J65" i="10"/>
  <c r="O64" i="10"/>
  <c r="N64" i="10"/>
  <c r="M64" i="10"/>
  <c r="L64" i="10"/>
  <c r="K64" i="10"/>
  <c r="J64" i="10"/>
  <c r="O63" i="10"/>
  <c r="N63" i="10"/>
  <c r="O62" i="10"/>
  <c r="N62" i="10"/>
  <c r="M62" i="10"/>
  <c r="L62" i="10"/>
  <c r="K62" i="10"/>
  <c r="J62" i="10"/>
  <c r="O61" i="10"/>
  <c r="N61" i="10"/>
  <c r="O60" i="10"/>
  <c r="N60" i="10"/>
  <c r="M60" i="10"/>
  <c r="L60" i="10"/>
  <c r="K60" i="10"/>
  <c r="J60" i="10"/>
  <c r="O59" i="10"/>
  <c r="N59" i="10"/>
  <c r="M59" i="10"/>
  <c r="L59" i="10"/>
  <c r="K59" i="10"/>
  <c r="J59" i="10"/>
  <c r="O58" i="10"/>
  <c r="N58" i="10"/>
  <c r="M58" i="10"/>
  <c r="L58" i="10"/>
  <c r="K58" i="10"/>
  <c r="J58" i="10"/>
  <c r="O57" i="10"/>
  <c r="N57" i="10"/>
  <c r="O56" i="10"/>
  <c r="N56" i="10"/>
  <c r="M56" i="10"/>
  <c r="L56" i="10"/>
  <c r="K56" i="10"/>
  <c r="J56" i="10"/>
  <c r="O55" i="10"/>
  <c r="N55" i="10"/>
  <c r="O54" i="10"/>
  <c r="N54" i="10"/>
  <c r="M54" i="10"/>
  <c r="L54" i="10"/>
  <c r="K54" i="10"/>
  <c r="J54" i="10"/>
  <c r="O53" i="10"/>
  <c r="N53" i="10"/>
  <c r="O52" i="10"/>
  <c r="N52" i="10"/>
  <c r="M52" i="10"/>
  <c r="L52" i="10"/>
  <c r="K52" i="10"/>
  <c r="J52" i="10"/>
  <c r="O51" i="10"/>
  <c r="N51" i="10"/>
  <c r="M51" i="10"/>
  <c r="L51" i="10"/>
  <c r="K51" i="10"/>
  <c r="J51" i="10"/>
  <c r="O50" i="10"/>
  <c r="N50" i="10"/>
  <c r="M50" i="10"/>
  <c r="L50" i="10"/>
  <c r="K50" i="10"/>
  <c r="J50" i="10"/>
  <c r="O49" i="10"/>
  <c r="N49" i="10"/>
  <c r="M49" i="10"/>
  <c r="L49" i="10"/>
  <c r="K49" i="10"/>
  <c r="J49" i="10"/>
  <c r="O48" i="10"/>
  <c r="N48" i="10"/>
  <c r="M48" i="10"/>
  <c r="L48" i="10"/>
  <c r="K48" i="10"/>
  <c r="J48" i="10"/>
  <c r="O47" i="10"/>
  <c r="N47" i="10"/>
  <c r="O46" i="10"/>
  <c r="N46" i="10"/>
  <c r="M46" i="10"/>
  <c r="L46" i="10"/>
  <c r="K46" i="10"/>
  <c r="J46" i="10"/>
  <c r="O45" i="10"/>
  <c r="N45" i="10"/>
  <c r="M45" i="10"/>
  <c r="L45" i="10"/>
  <c r="K45" i="10"/>
  <c r="J45" i="10"/>
  <c r="O44" i="10"/>
  <c r="N44" i="10"/>
  <c r="O43" i="10"/>
  <c r="N43" i="10"/>
  <c r="M43" i="10"/>
  <c r="L43" i="10"/>
  <c r="K43" i="10"/>
  <c r="J43" i="10"/>
  <c r="O42" i="10"/>
  <c r="N42" i="10"/>
  <c r="M42" i="10"/>
  <c r="L42" i="10"/>
  <c r="K42" i="10"/>
  <c r="J42" i="10"/>
  <c r="O41" i="10"/>
  <c r="N41" i="10"/>
  <c r="M41" i="10"/>
  <c r="L41" i="10"/>
  <c r="K41" i="10"/>
  <c r="J41" i="10"/>
  <c r="O40" i="10"/>
  <c r="N40" i="10"/>
  <c r="M40" i="10"/>
  <c r="L40" i="10"/>
  <c r="K40" i="10"/>
  <c r="J40" i="10"/>
  <c r="O39" i="10"/>
  <c r="N39" i="10"/>
  <c r="O38" i="10"/>
  <c r="N38" i="10"/>
  <c r="M38" i="10"/>
  <c r="L38" i="10"/>
  <c r="K38" i="10"/>
  <c r="J38" i="10"/>
  <c r="O37" i="10"/>
  <c r="N37" i="10"/>
  <c r="M37" i="10"/>
  <c r="L37" i="10"/>
  <c r="K37" i="10"/>
  <c r="J37" i="10"/>
  <c r="O36" i="10"/>
  <c r="N36" i="10"/>
  <c r="O35" i="10"/>
  <c r="N35" i="10"/>
  <c r="M35" i="10"/>
  <c r="L35" i="10"/>
  <c r="K35" i="10"/>
  <c r="J35" i="10"/>
  <c r="O34" i="10"/>
  <c r="N34" i="10"/>
  <c r="M34" i="10"/>
  <c r="L34" i="10"/>
  <c r="K34" i="10"/>
  <c r="J34" i="10"/>
  <c r="O33" i="10"/>
  <c r="N33" i="10"/>
  <c r="M33" i="10"/>
  <c r="L33" i="10"/>
  <c r="K33" i="10"/>
  <c r="J33" i="10"/>
  <c r="O32" i="10"/>
  <c r="N32" i="10"/>
  <c r="M32" i="10"/>
  <c r="L32" i="10"/>
  <c r="K32" i="10"/>
  <c r="J32" i="10"/>
  <c r="O31" i="10"/>
  <c r="N31" i="10"/>
  <c r="M31" i="10"/>
  <c r="L31" i="10"/>
  <c r="K31" i="10"/>
  <c r="J31" i="10"/>
  <c r="O30" i="10"/>
  <c r="N30" i="10"/>
  <c r="M30" i="10"/>
  <c r="L30" i="10"/>
  <c r="K30" i="10"/>
  <c r="J30" i="10"/>
  <c r="O29" i="10"/>
  <c r="N29" i="10"/>
  <c r="O28" i="10"/>
  <c r="N28" i="10"/>
  <c r="M28" i="10"/>
  <c r="L28" i="10"/>
  <c r="K28" i="10"/>
  <c r="J28" i="10"/>
  <c r="O27" i="10"/>
  <c r="N27" i="10"/>
  <c r="M27" i="10"/>
  <c r="L27" i="10"/>
  <c r="K27" i="10"/>
  <c r="J27" i="10"/>
  <c r="O26" i="10"/>
  <c r="N26" i="10"/>
  <c r="M26" i="10"/>
  <c r="L26" i="10"/>
  <c r="K26" i="10"/>
  <c r="J26" i="10"/>
  <c r="O25" i="10"/>
  <c r="N25" i="10"/>
  <c r="M25" i="10"/>
  <c r="L25" i="10"/>
  <c r="K25" i="10"/>
  <c r="J25" i="10"/>
  <c r="O24" i="10"/>
  <c r="N24" i="10"/>
  <c r="O23" i="10"/>
  <c r="N23" i="10"/>
  <c r="M23" i="10"/>
  <c r="L23" i="10"/>
  <c r="K23" i="10"/>
  <c r="J23" i="10"/>
  <c r="O22" i="10"/>
  <c r="N22" i="10"/>
  <c r="O21" i="10"/>
  <c r="N21" i="10"/>
  <c r="M21" i="10"/>
  <c r="L21" i="10"/>
  <c r="K21" i="10"/>
  <c r="J21" i="10"/>
  <c r="O20" i="10"/>
  <c r="N20" i="10"/>
  <c r="M20" i="10"/>
  <c r="L20" i="10"/>
  <c r="K20" i="10"/>
  <c r="J20" i="10"/>
  <c r="O19" i="10"/>
  <c r="N19" i="10"/>
  <c r="M19" i="10"/>
  <c r="L19" i="10"/>
  <c r="K19" i="10"/>
  <c r="J19" i="10"/>
  <c r="O18" i="10"/>
  <c r="N18" i="10"/>
  <c r="O17" i="10"/>
  <c r="N17" i="10"/>
  <c r="M17" i="10"/>
  <c r="L17" i="10"/>
  <c r="K17" i="10"/>
  <c r="J17" i="10"/>
  <c r="O16" i="10"/>
  <c r="N16" i="10"/>
  <c r="O15" i="10"/>
  <c r="N15" i="10"/>
  <c r="M15" i="10"/>
  <c r="L15" i="10"/>
  <c r="K15" i="10"/>
  <c r="J15" i="10"/>
  <c r="O14" i="10"/>
  <c r="N14" i="10"/>
  <c r="O13" i="10"/>
  <c r="N13" i="10"/>
  <c r="M13" i="10"/>
  <c r="L13" i="10"/>
  <c r="K13" i="10"/>
  <c r="J13" i="10"/>
  <c r="O12" i="10"/>
  <c r="N12" i="10"/>
  <c r="M12" i="10"/>
  <c r="L12" i="10"/>
  <c r="K12" i="10"/>
  <c r="J12" i="10"/>
  <c r="O11" i="10"/>
  <c r="N11" i="10"/>
  <c r="M11" i="10"/>
  <c r="L11" i="10"/>
  <c r="K11" i="10"/>
  <c r="J11" i="10"/>
  <c r="O10" i="10"/>
  <c r="N10" i="10"/>
  <c r="M10" i="10"/>
  <c r="L10" i="10"/>
  <c r="K10" i="10"/>
  <c r="J10" i="10"/>
  <c r="O9" i="10"/>
  <c r="N9" i="10"/>
  <c r="M9" i="10"/>
  <c r="L9" i="10"/>
  <c r="K9" i="10"/>
  <c r="J9" i="10"/>
  <c r="O8" i="10"/>
  <c r="N8" i="10"/>
  <c r="M8" i="10"/>
  <c r="L8" i="10"/>
  <c r="K8" i="10"/>
  <c r="J8" i="10"/>
  <c r="O7" i="10"/>
  <c r="N7" i="10"/>
  <c r="M7" i="10"/>
  <c r="L7" i="10"/>
  <c r="K7" i="10"/>
  <c r="J7" i="10"/>
  <c r="O6" i="10"/>
  <c r="N6" i="10"/>
  <c r="M6" i="10"/>
  <c r="L6" i="10"/>
  <c r="K6" i="10"/>
  <c r="J6" i="10"/>
  <c r="O5" i="10"/>
  <c r="N5" i="10"/>
  <c r="M5" i="10"/>
  <c r="L5" i="10"/>
  <c r="K5" i="10"/>
  <c r="J5" i="10"/>
  <c r="O4" i="10"/>
  <c r="N4" i="10"/>
  <c r="M4" i="10"/>
  <c r="L4" i="10"/>
  <c r="K4" i="10"/>
  <c r="J4" i="10"/>
  <c r="N92" i="8"/>
  <c r="M92" i="8"/>
  <c r="N91" i="8"/>
  <c r="M91" i="8"/>
  <c r="N90" i="8"/>
  <c r="M90" i="8"/>
  <c r="L90" i="8"/>
  <c r="K90" i="8"/>
  <c r="J90" i="8"/>
  <c r="N89" i="8"/>
  <c r="M89" i="8"/>
  <c r="L89" i="8"/>
  <c r="K89" i="8"/>
  <c r="J89" i="8"/>
  <c r="N88" i="8"/>
  <c r="M88" i="8"/>
  <c r="L88" i="8"/>
  <c r="K88" i="8"/>
  <c r="J88" i="8"/>
  <c r="N87" i="8"/>
  <c r="M87" i="8"/>
  <c r="L87" i="8"/>
  <c r="K87" i="8"/>
  <c r="J87" i="8"/>
  <c r="N86" i="8"/>
  <c r="M86" i="8"/>
  <c r="L86" i="8"/>
  <c r="K86" i="8"/>
  <c r="J86" i="8"/>
  <c r="N85" i="8"/>
  <c r="M85" i="8"/>
  <c r="L85" i="8"/>
  <c r="K85" i="8"/>
  <c r="J85" i="8"/>
  <c r="N84" i="8"/>
  <c r="M84" i="8"/>
  <c r="L84" i="8"/>
  <c r="K84" i="8"/>
  <c r="J84" i="8"/>
  <c r="N83" i="8"/>
  <c r="M83" i="8"/>
  <c r="L83" i="8"/>
  <c r="K83" i="8"/>
  <c r="J83" i="8"/>
  <c r="N82" i="8"/>
  <c r="M82" i="8"/>
  <c r="L82" i="8"/>
  <c r="K82" i="8"/>
  <c r="J82" i="8"/>
  <c r="N81" i="8"/>
  <c r="M81" i="8"/>
  <c r="L81" i="8"/>
  <c r="K81" i="8"/>
  <c r="J81" i="8"/>
  <c r="N80" i="8"/>
  <c r="M80" i="8"/>
  <c r="L80" i="8"/>
  <c r="K80" i="8"/>
  <c r="J80" i="8"/>
  <c r="N79" i="8"/>
  <c r="M79" i="8"/>
  <c r="L79" i="8"/>
  <c r="K79" i="8"/>
  <c r="J79" i="8"/>
  <c r="N78" i="8"/>
  <c r="M78" i="8"/>
  <c r="L78" i="8"/>
  <c r="K78" i="8"/>
  <c r="J78" i="8"/>
  <c r="N77" i="8"/>
  <c r="M77" i="8"/>
  <c r="L77" i="8"/>
  <c r="K77" i="8"/>
  <c r="J77" i="8"/>
  <c r="N76" i="8"/>
  <c r="M76" i="8"/>
  <c r="L76" i="8"/>
  <c r="K76" i="8"/>
  <c r="J76" i="8"/>
  <c r="N75" i="8"/>
  <c r="M75" i="8"/>
  <c r="L75" i="8"/>
  <c r="K75" i="8"/>
  <c r="J75" i="8"/>
  <c r="N74" i="8"/>
  <c r="M74" i="8"/>
  <c r="L74" i="8"/>
  <c r="K74" i="8"/>
  <c r="J74" i="8"/>
  <c r="N73" i="8"/>
  <c r="M73" i="8"/>
  <c r="L73" i="8"/>
  <c r="K73" i="8"/>
  <c r="J73" i="8"/>
  <c r="N72" i="8"/>
  <c r="M72" i="8"/>
  <c r="L72" i="8"/>
  <c r="K72" i="8"/>
  <c r="J72" i="8"/>
  <c r="N71" i="8"/>
  <c r="M71" i="8"/>
  <c r="N70" i="8"/>
  <c r="M70" i="8"/>
  <c r="L70" i="8"/>
  <c r="K70" i="8"/>
  <c r="J70" i="8"/>
  <c r="N69" i="8"/>
  <c r="M69" i="8"/>
  <c r="L69" i="8"/>
  <c r="K69" i="8"/>
  <c r="J69" i="8"/>
  <c r="N68" i="8"/>
  <c r="M68" i="8"/>
  <c r="L68" i="8"/>
  <c r="K68" i="8"/>
  <c r="J68" i="8"/>
  <c r="N67" i="8"/>
  <c r="M67" i="8"/>
  <c r="L67" i="8"/>
  <c r="K67" i="8"/>
  <c r="J67" i="8"/>
  <c r="N66" i="8"/>
  <c r="M66" i="8"/>
  <c r="L66" i="8"/>
  <c r="K66" i="8"/>
  <c r="J66" i="8"/>
  <c r="N65" i="8"/>
  <c r="M65" i="8"/>
  <c r="L65" i="8"/>
  <c r="K65" i="8"/>
  <c r="J65" i="8"/>
  <c r="N64" i="8"/>
  <c r="M64" i="8"/>
  <c r="L64" i="8"/>
  <c r="K64" i="8"/>
  <c r="J64" i="8"/>
  <c r="N63" i="8"/>
  <c r="M63" i="8"/>
  <c r="N62" i="8"/>
  <c r="M62" i="8"/>
  <c r="L62" i="8"/>
  <c r="K62" i="8"/>
  <c r="J62" i="8"/>
  <c r="N61" i="8"/>
  <c r="M61" i="8"/>
  <c r="N60" i="8"/>
  <c r="M60" i="8"/>
  <c r="L60" i="8"/>
  <c r="K60" i="8"/>
  <c r="J60" i="8"/>
  <c r="N59" i="8"/>
  <c r="M59" i="8"/>
  <c r="L59" i="8"/>
  <c r="K59" i="8"/>
  <c r="J59" i="8"/>
  <c r="N58" i="8"/>
  <c r="M58" i="8"/>
  <c r="L58" i="8"/>
  <c r="K58" i="8"/>
  <c r="J58" i="8"/>
  <c r="N57" i="8"/>
  <c r="M57" i="8"/>
  <c r="N56" i="8"/>
  <c r="M56" i="8"/>
  <c r="L56" i="8"/>
  <c r="K56" i="8"/>
  <c r="J56" i="8"/>
  <c r="N55" i="8"/>
  <c r="M55" i="8"/>
  <c r="N54" i="8"/>
  <c r="M54" i="8"/>
  <c r="L54" i="8"/>
  <c r="K54" i="8"/>
  <c r="J54" i="8"/>
  <c r="N53" i="8"/>
  <c r="M53" i="8"/>
  <c r="N52" i="8"/>
  <c r="M52" i="8"/>
  <c r="L52" i="8"/>
  <c r="K52" i="8"/>
  <c r="J52" i="8"/>
  <c r="N51" i="8"/>
  <c r="M51" i="8"/>
  <c r="L51" i="8"/>
  <c r="K51" i="8"/>
  <c r="J51" i="8"/>
  <c r="N50" i="8"/>
  <c r="M50" i="8"/>
  <c r="L50" i="8"/>
  <c r="K50" i="8"/>
  <c r="J50" i="8"/>
  <c r="N49" i="8"/>
  <c r="M49" i="8"/>
  <c r="L49" i="8"/>
  <c r="K49" i="8"/>
  <c r="J49" i="8"/>
  <c r="N48" i="8"/>
  <c r="M48" i="8"/>
  <c r="L48" i="8"/>
  <c r="K48" i="8"/>
  <c r="J48" i="8"/>
  <c r="N47" i="8"/>
  <c r="M47" i="8"/>
  <c r="N46" i="8"/>
  <c r="M46" i="8"/>
  <c r="L46" i="8"/>
  <c r="K46" i="8"/>
  <c r="J46" i="8"/>
  <c r="N45" i="8"/>
  <c r="M45" i="8"/>
  <c r="L45" i="8"/>
  <c r="K45" i="8"/>
  <c r="J45" i="8"/>
  <c r="N44" i="8"/>
  <c r="M44" i="8"/>
  <c r="N43" i="8"/>
  <c r="M43" i="8"/>
  <c r="L43" i="8"/>
  <c r="K43" i="8"/>
  <c r="J43" i="8"/>
  <c r="N42" i="8"/>
  <c r="M42" i="8"/>
  <c r="L42" i="8"/>
  <c r="K42" i="8"/>
  <c r="J42" i="8"/>
  <c r="N41" i="8"/>
  <c r="M41" i="8"/>
  <c r="L41" i="8"/>
  <c r="K41" i="8"/>
  <c r="J41" i="8"/>
  <c r="N40" i="8"/>
  <c r="M40" i="8"/>
  <c r="L40" i="8"/>
  <c r="K40" i="8"/>
  <c r="J40" i="8"/>
  <c r="N39" i="8"/>
  <c r="M39" i="8"/>
  <c r="N38" i="8"/>
  <c r="M38" i="8"/>
  <c r="L38" i="8"/>
  <c r="K38" i="8"/>
  <c r="J38" i="8"/>
  <c r="N37" i="8"/>
  <c r="M37" i="8"/>
  <c r="L37" i="8"/>
  <c r="K37" i="8"/>
  <c r="J37" i="8"/>
  <c r="N36" i="8"/>
  <c r="M36" i="8"/>
  <c r="N35" i="8"/>
  <c r="M35" i="8"/>
  <c r="L35" i="8"/>
  <c r="K35" i="8"/>
  <c r="J35" i="8"/>
  <c r="N34" i="8"/>
  <c r="M34" i="8"/>
  <c r="L34" i="8"/>
  <c r="K34" i="8"/>
  <c r="J34" i="8"/>
  <c r="N33" i="8"/>
  <c r="M33" i="8"/>
  <c r="L33" i="8"/>
  <c r="K33" i="8"/>
  <c r="J33" i="8"/>
  <c r="N32" i="8"/>
  <c r="M32" i="8"/>
  <c r="L32" i="8"/>
  <c r="K32" i="8"/>
  <c r="J32" i="8"/>
  <c r="N31" i="8"/>
  <c r="M31" i="8"/>
  <c r="L31" i="8"/>
  <c r="K31" i="8"/>
  <c r="J31" i="8"/>
  <c r="N30" i="8"/>
  <c r="M30" i="8"/>
  <c r="L30" i="8"/>
  <c r="K30" i="8"/>
  <c r="J30" i="8"/>
  <c r="N29" i="8"/>
  <c r="M29" i="8"/>
  <c r="N28" i="8"/>
  <c r="M28" i="8"/>
  <c r="L28" i="8"/>
  <c r="K28" i="8"/>
  <c r="J28" i="8"/>
  <c r="N27" i="8"/>
  <c r="M27" i="8"/>
  <c r="L27" i="8"/>
  <c r="K27" i="8"/>
  <c r="J27" i="8"/>
  <c r="N26" i="8"/>
  <c r="M26" i="8"/>
  <c r="L26" i="8"/>
  <c r="K26" i="8"/>
  <c r="J26" i="8"/>
  <c r="N25" i="8"/>
  <c r="M25" i="8"/>
  <c r="L25" i="8"/>
  <c r="K25" i="8"/>
  <c r="J25" i="8"/>
  <c r="N24" i="8"/>
  <c r="M24" i="8"/>
  <c r="N23" i="8"/>
  <c r="M23" i="8"/>
  <c r="L23" i="8"/>
  <c r="K23" i="8"/>
  <c r="J23" i="8"/>
  <c r="N22" i="8"/>
  <c r="M22" i="8"/>
  <c r="N21" i="8"/>
  <c r="M21" i="8"/>
  <c r="L21" i="8"/>
  <c r="K21" i="8"/>
  <c r="J21" i="8"/>
  <c r="N20" i="8"/>
  <c r="M20" i="8"/>
  <c r="L20" i="8"/>
  <c r="K20" i="8"/>
  <c r="J20" i="8"/>
  <c r="N19" i="8"/>
  <c r="M19" i="8"/>
  <c r="L19" i="8"/>
  <c r="K19" i="8"/>
  <c r="J19" i="8"/>
  <c r="N18" i="8"/>
  <c r="M18" i="8"/>
  <c r="N17" i="8"/>
  <c r="M17" i="8"/>
  <c r="L17" i="8"/>
  <c r="K17" i="8"/>
  <c r="J17" i="8"/>
  <c r="N16" i="8"/>
  <c r="M16" i="8"/>
  <c r="N15" i="8"/>
  <c r="M15" i="8"/>
  <c r="L15" i="8"/>
  <c r="K15" i="8"/>
  <c r="J15" i="8"/>
  <c r="N14" i="8"/>
  <c r="M14" i="8"/>
  <c r="N13" i="8"/>
  <c r="M13" i="8"/>
  <c r="L13" i="8"/>
  <c r="K13" i="8"/>
  <c r="J13" i="8"/>
  <c r="N12" i="8"/>
  <c r="M12" i="8"/>
  <c r="L12" i="8"/>
  <c r="K12" i="8"/>
  <c r="J12" i="8"/>
  <c r="N11" i="8"/>
  <c r="M11" i="8"/>
  <c r="L11" i="8"/>
  <c r="K11" i="8"/>
  <c r="J11" i="8"/>
  <c r="N10" i="8"/>
  <c r="M10" i="8"/>
  <c r="L10" i="8"/>
  <c r="K10" i="8"/>
  <c r="J10" i="8"/>
  <c r="N9" i="8"/>
  <c r="M9" i="8"/>
  <c r="L9" i="8"/>
  <c r="K9" i="8"/>
  <c r="J9" i="8"/>
  <c r="N8" i="8"/>
  <c r="M8" i="8"/>
  <c r="L8" i="8"/>
  <c r="K8" i="8"/>
  <c r="J8" i="8"/>
  <c r="N7" i="8"/>
  <c r="M7" i="8"/>
  <c r="L7" i="8"/>
  <c r="K7" i="8"/>
  <c r="J7" i="8"/>
  <c r="N6" i="8"/>
  <c r="M6" i="8"/>
  <c r="L6" i="8"/>
  <c r="K6" i="8"/>
  <c r="J6" i="8"/>
  <c r="N5" i="8"/>
  <c r="M5" i="8"/>
  <c r="L5" i="8"/>
  <c r="K5" i="8"/>
  <c r="J5" i="8"/>
  <c r="N4" i="8"/>
  <c r="M4" i="8"/>
  <c r="L4" i="8"/>
  <c r="K4" i="8"/>
  <c r="J4" i="8"/>
  <c r="N94" i="7"/>
  <c r="N92" i="7"/>
  <c r="M92" i="7"/>
  <c r="N91" i="7"/>
  <c r="M91" i="7"/>
  <c r="N90" i="7"/>
  <c r="M90" i="7"/>
  <c r="L90" i="7"/>
  <c r="K90" i="7"/>
  <c r="J90" i="7"/>
  <c r="N89" i="7"/>
  <c r="M89" i="7"/>
  <c r="L89" i="7"/>
  <c r="K89" i="7"/>
  <c r="J89" i="7"/>
  <c r="N88" i="7"/>
  <c r="M88" i="7"/>
  <c r="L88" i="7"/>
  <c r="K88" i="7"/>
  <c r="J88" i="7"/>
  <c r="N87" i="7"/>
  <c r="M87" i="7"/>
  <c r="L87" i="7"/>
  <c r="K87" i="7"/>
  <c r="J87" i="7"/>
  <c r="N86" i="7"/>
  <c r="M86" i="7"/>
  <c r="L86" i="7"/>
  <c r="K86" i="7"/>
  <c r="J86" i="7"/>
  <c r="N85" i="7"/>
  <c r="M85" i="7"/>
  <c r="L85" i="7"/>
  <c r="K85" i="7"/>
  <c r="J85" i="7"/>
  <c r="N84" i="7"/>
  <c r="M84" i="7"/>
  <c r="L84" i="7"/>
  <c r="K84" i="7"/>
  <c r="J84" i="7"/>
  <c r="N83" i="7"/>
  <c r="M83" i="7"/>
  <c r="L83" i="7"/>
  <c r="K83" i="7"/>
  <c r="J83" i="7"/>
  <c r="N82" i="7"/>
  <c r="M82" i="7"/>
  <c r="L82" i="7"/>
  <c r="K82" i="7"/>
  <c r="J82" i="7"/>
  <c r="N81" i="7"/>
  <c r="M81" i="7"/>
  <c r="L81" i="7"/>
  <c r="K81" i="7"/>
  <c r="J81" i="7"/>
  <c r="N80" i="7"/>
  <c r="M80" i="7"/>
  <c r="L80" i="7"/>
  <c r="K80" i="7"/>
  <c r="J80" i="7"/>
  <c r="N79" i="7"/>
  <c r="M79" i="7"/>
  <c r="L79" i="7"/>
  <c r="K79" i="7"/>
  <c r="J79" i="7"/>
  <c r="N78" i="7"/>
  <c r="M78" i="7"/>
  <c r="L78" i="7"/>
  <c r="K78" i="7"/>
  <c r="J78" i="7"/>
  <c r="N77" i="7"/>
  <c r="M77" i="7"/>
  <c r="L77" i="7"/>
  <c r="K77" i="7"/>
  <c r="J77" i="7"/>
  <c r="N76" i="7"/>
  <c r="M76" i="7"/>
  <c r="L76" i="7"/>
  <c r="K76" i="7"/>
  <c r="J76" i="7"/>
  <c r="N75" i="7"/>
  <c r="M75" i="7"/>
  <c r="L75" i="7"/>
  <c r="K75" i="7"/>
  <c r="J75" i="7"/>
  <c r="N74" i="7"/>
  <c r="M74" i="7"/>
  <c r="L74" i="7"/>
  <c r="K74" i="7"/>
  <c r="J74" i="7"/>
  <c r="N73" i="7"/>
  <c r="M73" i="7"/>
  <c r="L73" i="7"/>
  <c r="K73" i="7"/>
  <c r="J73" i="7"/>
  <c r="N72" i="7"/>
  <c r="M72" i="7"/>
  <c r="L72" i="7"/>
  <c r="K72" i="7"/>
  <c r="J72" i="7"/>
  <c r="N71" i="7"/>
  <c r="M71" i="7"/>
  <c r="N70" i="7"/>
  <c r="M70" i="7"/>
  <c r="L70" i="7"/>
  <c r="K70" i="7"/>
  <c r="J70" i="7"/>
  <c r="N69" i="7"/>
  <c r="M69" i="7"/>
  <c r="L69" i="7"/>
  <c r="K69" i="7"/>
  <c r="J69" i="7"/>
  <c r="N68" i="7"/>
  <c r="M68" i="7"/>
  <c r="L68" i="7"/>
  <c r="K68" i="7"/>
  <c r="J68" i="7"/>
  <c r="N67" i="7"/>
  <c r="M67" i="7"/>
  <c r="L67" i="7"/>
  <c r="K67" i="7"/>
  <c r="J67" i="7"/>
  <c r="N66" i="7"/>
  <c r="M66" i="7"/>
  <c r="L66" i="7"/>
  <c r="K66" i="7"/>
  <c r="J66" i="7"/>
  <c r="N65" i="7"/>
  <c r="M65" i="7"/>
  <c r="L65" i="7"/>
  <c r="K65" i="7"/>
  <c r="J65" i="7"/>
  <c r="N64" i="7"/>
  <c r="M64" i="7"/>
  <c r="L64" i="7"/>
  <c r="K64" i="7"/>
  <c r="J64" i="7"/>
  <c r="N63" i="7"/>
  <c r="M63" i="7"/>
  <c r="N62" i="7"/>
  <c r="M62" i="7"/>
  <c r="L62" i="7"/>
  <c r="K62" i="7"/>
  <c r="J62" i="7"/>
  <c r="N61" i="7"/>
  <c r="M61" i="7"/>
  <c r="N60" i="7"/>
  <c r="M60" i="7"/>
  <c r="L60" i="7"/>
  <c r="K60" i="7"/>
  <c r="J60" i="7"/>
  <c r="N59" i="7"/>
  <c r="M59" i="7"/>
  <c r="L59" i="7"/>
  <c r="K59" i="7"/>
  <c r="J59" i="7"/>
  <c r="N58" i="7"/>
  <c r="M58" i="7"/>
  <c r="L58" i="7"/>
  <c r="K58" i="7"/>
  <c r="J58" i="7"/>
  <c r="N57" i="7"/>
  <c r="M57" i="7"/>
  <c r="N56" i="7"/>
  <c r="M56" i="7"/>
  <c r="L56" i="7"/>
  <c r="K56" i="7"/>
  <c r="J56" i="7"/>
  <c r="N55" i="7"/>
  <c r="M55" i="7"/>
  <c r="N54" i="7"/>
  <c r="M54" i="7"/>
  <c r="L54" i="7"/>
  <c r="K54" i="7"/>
  <c r="J54" i="7"/>
  <c r="N53" i="7"/>
  <c r="M53" i="7"/>
  <c r="N52" i="7"/>
  <c r="M52" i="7"/>
  <c r="L52" i="7"/>
  <c r="K52" i="7"/>
  <c r="J52" i="7"/>
  <c r="N51" i="7"/>
  <c r="M51" i="7"/>
  <c r="L51" i="7"/>
  <c r="K51" i="7"/>
  <c r="J51" i="7"/>
  <c r="N50" i="7"/>
  <c r="M50" i="7"/>
  <c r="L50" i="7"/>
  <c r="K50" i="7"/>
  <c r="J50" i="7"/>
  <c r="N49" i="7"/>
  <c r="M49" i="7"/>
  <c r="L49" i="7"/>
  <c r="K49" i="7"/>
  <c r="J49" i="7"/>
  <c r="N48" i="7"/>
  <c r="M48" i="7"/>
  <c r="L48" i="7"/>
  <c r="K48" i="7"/>
  <c r="J48" i="7"/>
  <c r="N47" i="7"/>
  <c r="M47" i="7"/>
  <c r="N46" i="7"/>
  <c r="M46" i="7"/>
  <c r="L46" i="7"/>
  <c r="K46" i="7"/>
  <c r="J46" i="7"/>
  <c r="N45" i="7"/>
  <c r="M45" i="7"/>
  <c r="L45" i="7"/>
  <c r="K45" i="7"/>
  <c r="J45" i="7"/>
  <c r="N44" i="7"/>
  <c r="M44" i="7"/>
  <c r="N43" i="7"/>
  <c r="M43" i="7"/>
  <c r="L43" i="7"/>
  <c r="K43" i="7"/>
  <c r="J43" i="7"/>
  <c r="N42" i="7"/>
  <c r="M42" i="7"/>
  <c r="L42" i="7"/>
  <c r="K42" i="7"/>
  <c r="J42" i="7"/>
  <c r="N41" i="7"/>
  <c r="M41" i="7"/>
  <c r="L41" i="7"/>
  <c r="K41" i="7"/>
  <c r="J41" i="7"/>
  <c r="N40" i="7"/>
  <c r="M40" i="7"/>
  <c r="L40" i="7"/>
  <c r="K40" i="7"/>
  <c r="J40" i="7"/>
  <c r="N39" i="7"/>
  <c r="M39" i="7"/>
  <c r="N38" i="7"/>
  <c r="M38" i="7"/>
  <c r="L38" i="7"/>
  <c r="K38" i="7"/>
  <c r="J38" i="7"/>
  <c r="N37" i="7"/>
  <c r="M37" i="7"/>
  <c r="L37" i="7"/>
  <c r="K37" i="7"/>
  <c r="J37" i="7"/>
  <c r="N36" i="7"/>
  <c r="M36" i="7"/>
  <c r="N35" i="7"/>
  <c r="M35" i="7"/>
  <c r="L35" i="7"/>
  <c r="K35" i="7"/>
  <c r="J35" i="7"/>
  <c r="N34" i="7"/>
  <c r="M34" i="7"/>
  <c r="L34" i="7"/>
  <c r="K34" i="7"/>
  <c r="J34" i="7"/>
  <c r="N33" i="7"/>
  <c r="M33" i="7"/>
  <c r="L33" i="7"/>
  <c r="K33" i="7"/>
  <c r="J33" i="7"/>
  <c r="N32" i="7"/>
  <c r="M32" i="7"/>
  <c r="L32" i="7"/>
  <c r="K32" i="7"/>
  <c r="J32" i="7"/>
  <c r="N31" i="7"/>
  <c r="M31" i="7"/>
  <c r="L31" i="7"/>
  <c r="K31" i="7"/>
  <c r="J31" i="7"/>
  <c r="N30" i="7"/>
  <c r="M30" i="7"/>
  <c r="L30" i="7"/>
  <c r="K30" i="7"/>
  <c r="J30" i="7"/>
  <c r="N29" i="7"/>
  <c r="M29" i="7"/>
  <c r="N28" i="7"/>
  <c r="M28" i="7"/>
  <c r="L28" i="7"/>
  <c r="K28" i="7"/>
  <c r="J28" i="7"/>
  <c r="N27" i="7"/>
  <c r="M27" i="7"/>
  <c r="L27" i="7"/>
  <c r="K27" i="7"/>
  <c r="J27" i="7"/>
  <c r="N26" i="7"/>
  <c r="M26" i="7"/>
  <c r="L26" i="7"/>
  <c r="K26" i="7"/>
  <c r="J26" i="7"/>
  <c r="N25" i="7"/>
  <c r="M25" i="7"/>
  <c r="L25" i="7"/>
  <c r="K25" i="7"/>
  <c r="J25" i="7"/>
  <c r="N24" i="7"/>
  <c r="M24" i="7"/>
  <c r="N23" i="7"/>
  <c r="M23" i="7"/>
  <c r="L23" i="7"/>
  <c r="K23" i="7"/>
  <c r="J23" i="7"/>
  <c r="N22" i="7"/>
  <c r="M22" i="7"/>
  <c r="N21" i="7"/>
  <c r="M21" i="7"/>
  <c r="L21" i="7"/>
  <c r="K21" i="7"/>
  <c r="J21" i="7"/>
  <c r="N20" i="7"/>
  <c r="M20" i="7"/>
  <c r="L20" i="7"/>
  <c r="K20" i="7"/>
  <c r="J20" i="7"/>
  <c r="N19" i="7"/>
  <c r="M19" i="7"/>
  <c r="L19" i="7"/>
  <c r="K19" i="7"/>
  <c r="J19" i="7"/>
  <c r="N18" i="7"/>
  <c r="M18" i="7"/>
  <c r="N17" i="7"/>
  <c r="M17" i="7"/>
  <c r="L17" i="7"/>
  <c r="K17" i="7"/>
  <c r="J17" i="7"/>
  <c r="N16" i="7"/>
  <c r="M16" i="7"/>
  <c r="N15" i="7"/>
  <c r="M15" i="7"/>
  <c r="L15" i="7"/>
  <c r="K15" i="7"/>
  <c r="J15" i="7"/>
  <c r="N14" i="7"/>
  <c r="M14" i="7"/>
  <c r="N13" i="7"/>
  <c r="M13" i="7"/>
  <c r="L13" i="7"/>
  <c r="K13" i="7"/>
  <c r="J13" i="7"/>
  <c r="N12" i="7"/>
  <c r="M12" i="7"/>
  <c r="L12" i="7"/>
  <c r="K12" i="7"/>
  <c r="J12" i="7"/>
  <c r="N11" i="7"/>
  <c r="M11" i="7"/>
  <c r="L11" i="7"/>
  <c r="K11" i="7"/>
  <c r="J11" i="7"/>
  <c r="N10" i="7"/>
  <c r="M10" i="7"/>
  <c r="L10" i="7"/>
  <c r="K10" i="7"/>
  <c r="J10" i="7"/>
  <c r="N9" i="7"/>
  <c r="M9" i="7"/>
  <c r="L9" i="7"/>
  <c r="K9" i="7"/>
  <c r="J9" i="7"/>
  <c r="N8" i="7"/>
  <c r="M8" i="7"/>
  <c r="L8" i="7"/>
  <c r="K8" i="7"/>
  <c r="J8" i="7"/>
  <c r="N7" i="7"/>
  <c r="M7" i="7"/>
  <c r="L7" i="7"/>
  <c r="K7" i="7"/>
  <c r="J7" i="7"/>
  <c r="N6" i="7"/>
  <c r="M6" i="7"/>
  <c r="L6" i="7"/>
  <c r="K6" i="7"/>
  <c r="J6" i="7"/>
  <c r="N5" i="7"/>
  <c r="M5" i="7"/>
  <c r="L5" i="7"/>
  <c r="K5" i="7"/>
  <c r="J5" i="7"/>
  <c r="N4" i="7"/>
  <c r="M4" i="7"/>
  <c r="L4" i="7"/>
  <c r="K4" i="7"/>
  <c r="J4" i="7"/>
  <c r="M525" i="4"/>
  <c r="N525" i="4" s="1"/>
  <c r="P525" i="4" s="1"/>
  <c r="T525" i="4" s="1"/>
  <c r="K525" i="4"/>
  <c r="S525" i="4" s="1"/>
  <c r="J525" i="4"/>
  <c r="I525" i="4"/>
  <c r="H525" i="4"/>
  <c r="L525" i="4" s="1"/>
  <c r="G525" i="4"/>
  <c r="F525" i="4"/>
  <c r="E525" i="4"/>
  <c r="D525" i="4"/>
  <c r="C525" i="4"/>
  <c r="M527" i="4"/>
  <c r="N527" i="4" s="1"/>
  <c r="P527" i="4" s="1"/>
  <c r="T527" i="4" s="1"/>
  <c r="K527" i="4"/>
  <c r="S527" i="4" s="1"/>
  <c r="J527" i="4"/>
  <c r="I527" i="4"/>
  <c r="H527" i="4"/>
  <c r="L527" i="4" s="1"/>
  <c r="G527" i="4"/>
  <c r="F527" i="4"/>
  <c r="E527" i="4"/>
  <c r="D527" i="4"/>
  <c r="C527" i="4"/>
  <c r="M523" i="4"/>
  <c r="N523" i="4" s="1"/>
  <c r="P523" i="4" s="1"/>
  <c r="T523" i="4" s="1"/>
  <c r="U523" i="4" s="1"/>
  <c r="K523" i="4"/>
  <c r="S523" i="4" s="1"/>
  <c r="J523" i="4"/>
  <c r="I523" i="4"/>
  <c r="H523" i="4"/>
  <c r="L523" i="4" s="1"/>
  <c r="G523" i="4"/>
  <c r="F523" i="4"/>
  <c r="E523" i="4"/>
  <c r="D523" i="4"/>
  <c r="C523" i="4"/>
  <c r="M521" i="4"/>
  <c r="N521" i="4" s="1"/>
  <c r="P521" i="4" s="1"/>
  <c r="K521" i="4"/>
  <c r="S521" i="4" s="1"/>
  <c r="J521" i="4"/>
  <c r="I521" i="4"/>
  <c r="H521" i="4"/>
  <c r="L521" i="4" s="1"/>
  <c r="G521" i="4"/>
  <c r="F521" i="4"/>
  <c r="E521" i="4"/>
  <c r="D521" i="4"/>
  <c r="C521" i="4"/>
  <c r="M519" i="4"/>
  <c r="N519" i="4" s="1"/>
  <c r="K519" i="4"/>
  <c r="S519" i="4" s="1"/>
  <c r="J519" i="4"/>
  <c r="I519" i="4"/>
  <c r="H519" i="4"/>
  <c r="L519" i="4" s="1"/>
  <c r="G519" i="4"/>
  <c r="F519" i="4"/>
  <c r="E519" i="4"/>
  <c r="D519" i="4"/>
  <c r="C519" i="4"/>
  <c r="M517" i="4"/>
  <c r="N517" i="4" s="1"/>
  <c r="P517" i="4" s="1"/>
  <c r="T517" i="4" s="1"/>
  <c r="K517" i="4"/>
  <c r="S517" i="4" s="1"/>
  <c r="J517" i="4"/>
  <c r="I517" i="4"/>
  <c r="H517" i="4"/>
  <c r="L517" i="4" s="1"/>
  <c r="G517" i="4"/>
  <c r="F517" i="4"/>
  <c r="E517" i="4"/>
  <c r="D517" i="4"/>
  <c r="C517" i="4"/>
  <c r="M526" i="4"/>
  <c r="N526" i="4" s="1"/>
  <c r="P526" i="4" s="1"/>
  <c r="T526" i="4" s="1"/>
  <c r="K526" i="4"/>
  <c r="S526" i="4" s="1"/>
  <c r="J526" i="4"/>
  <c r="I526" i="4"/>
  <c r="H526" i="4"/>
  <c r="L526" i="4" s="1"/>
  <c r="G526" i="4"/>
  <c r="F526" i="4"/>
  <c r="E526" i="4"/>
  <c r="D526" i="4"/>
  <c r="C526" i="4"/>
  <c r="M524" i="4"/>
  <c r="N524" i="4" s="1"/>
  <c r="P524" i="4" s="1"/>
  <c r="T524" i="4" s="1"/>
  <c r="K524" i="4"/>
  <c r="S524" i="4" s="1"/>
  <c r="J524" i="4"/>
  <c r="I524" i="4"/>
  <c r="H524" i="4"/>
  <c r="L524" i="4" s="1"/>
  <c r="G524" i="4"/>
  <c r="F524" i="4"/>
  <c r="E524" i="4"/>
  <c r="D524" i="4"/>
  <c r="C524" i="4"/>
  <c r="M522" i="4"/>
  <c r="N522" i="4" s="1"/>
  <c r="P522" i="4" s="1"/>
  <c r="T522" i="4" s="1"/>
  <c r="K522" i="4"/>
  <c r="S522" i="4" s="1"/>
  <c r="J522" i="4"/>
  <c r="I522" i="4"/>
  <c r="H522" i="4"/>
  <c r="L522" i="4" s="1"/>
  <c r="G522" i="4"/>
  <c r="F522" i="4"/>
  <c r="E522" i="4"/>
  <c r="D522" i="4"/>
  <c r="C522" i="4"/>
  <c r="M520" i="4"/>
  <c r="N520" i="4" s="1"/>
  <c r="P520" i="4" s="1"/>
  <c r="T520" i="4" s="1"/>
  <c r="K520" i="4"/>
  <c r="S520" i="4" s="1"/>
  <c r="J520" i="4"/>
  <c r="I520" i="4"/>
  <c r="H520" i="4"/>
  <c r="L520" i="4" s="1"/>
  <c r="G520" i="4"/>
  <c r="F520" i="4"/>
  <c r="E520" i="4"/>
  <c r="D520" i="4"/>
  <c r="C520" i="4"/>
  <c r="M518" i="4"/>
  <c r="N518" i="4" s="1"/>
  <c r="P518" i="4" s="1"/>
  <c r="T518" i="4" s="1"/>
  <c r="K518" i="4"/>
  <c r="S518" i="4" s="1"/>
  <c r="J518" i="4"/>
  <c r="I518" i="4"/>
  <c r="H518" i="4"/>
  <c r="L518" i="4" s="1"/>
  <c r="G518" i="4"/>
  <c r="F518" i="4"/>
  <c r="E518" i="4"/>
  <c r="D518" i="4"/>
  <c r="C518" i="4"/>
  <c r="M512" i="4"/>
  <c r="N512" i="4" s="1"/>
  <c r="P512" i="4" s="1"/>
  <c r="K512" i="4"/>
  <c r="S512" i="4" s="1"/>
  <c r="J512" i="4"/>
  <c r="I512" i="4"/>
  <c r="H512" i="4"/>
  <c r="L512" i="4" s="1"/>
  <c r="G512" i="4"/>
  <c r="F512" i="4"/>
  <c r="E512" i="4"/>
  <c r="D512" i="4"/>
  <c r="C512" i="4"/>
  <c r="M499" i="4"/>
  <c r="N499" i="4" s="1"/>
  <c r="P499" i="4" s="1"/>
  <c r="T499" i="4" s="1"/>
  <c r="K499" i="4"/>
  <c r="S499" i="4" s="1"/>
  <c r="J499" i="4"/>
  <c r="I499" i="4"/>
  <c r="H499" i="4"/>
  <c r="L499" i="4" s="1"/>
  <c r="G499" i="4"/>
  <c r="F499" i="4"/>
  <c r="E499" i="4"/>
  <c r="D499" i="4"/>
  <c r="C499" i="4"/>
  <c r="M490" i="4"/>
  <c r="N490" i="4" s="1"/>
  <c r="P490" i="4" s="1"/>
  <c r="T490" i="4" s="1"/>
  <c r="U490" i="4" s="1"/>
  <c r="K490" i="4"/>
  <c r="S490" i="4" s="1"/>
  <c r="J490" i="4"/>
  <c r="I490" i="4"/>
  <c r="H490" i="4"/>
  <c r="L490" i="4" s="1"/>
  <c r="G490" i="4"/>
  <c r="F490" i="4"/>
  <c r="E490" i="4"/>
  <c r="D490" i="4"/>
  <c r="C490" i="4"/>
  <c r="M481" i="4"/>
  <c r="N481" i="4" s="1"/>
  <c r="P481" i="4" s="1"/>
  <c r="T481" i="4" s="1"/>
  <c r="K481" i="4"/>
  <c r="S481" i="4" s="1"/>
  <c r="J481" i="4"/>
  <c r="I481" i="4"/>
  <c r="H481" i="4"/>
  <c r="L481" i="4" s="1"/>
  <c r="G481" i="4"/>
  <c r="F481" i="4"/>
  <c r="E481" i="4"/>
  <c r="D481" i="4"/>
  <c r="C481" i="4"/>
  <c r="M511" i="4"/>
  <c r="N511" i="4" s="1"/>
  <c r="P511" i="4" s="1"/>
  <c r="T511" i="4" s="1"/>
  <c r="U511" i="4" s="1"/>
  <c r="K511" i="4"/>
  <c r="S511" i="4" s="1"/>
  <c r="J511" i="4"/>
  <c r="I511" i="4"/>
  <c r="H511" i="4"/>
  <c r="L511" i="4" s="1"/>
  <c r="G511" i="4"/>
  <c r="F511" i="4"/>
  <c r="E511" i="4"/>
  <c r="D511" i="4"/>
  <c r="C511" i="4"/>
  <c r="M503" i="4"/>
  <c r="N503" i="4" s="1"/>
  <c r="P503" i="4" s="1"/>
  <c r="K503" i="4"/>
  <c r="S503" i="4" s="1"/>
  <c r="J503" i="4"/>
  <c r="I503" i="4"/>
  <c r="H503" i="4"/>
  <c r="L503" i="4" s="1"/>
  <c r="G503" i="4"/>
  <c r="F503" i="4"/>
  <c r="E503" i="4"/>
  <c r="D503" i="4"/>
  <c r="C503" i="4"/>
  <c r="M494" i="4"/>
  <c r="N494" i="4" s="1"/>
  <c r="P494" i="4" s="1"/>
  <c r="T494" i="4" s="1"/>
  <c r="U494" i="4" s="1"/>
  <c r="K494" i="4"/>
  <c r="S494" i="4" s="1"/>
  <c r="J494" i="4"/>
  <c r="I494" i="4"/>
  <c r="H494" i="4"/>
  <c r="L494" i="4" s="1"/>
  <c r="G494" i="4"/>
  <c r="F494" i="4"/>
  <c r="E494" i="4"/>
  <c r="D494" i="4"/>
  <c r="C494" i="4"/>
  <c r="M485" i="4"/>
  <c r="N485" i="4" s="1"/>
  <c r="P485" i="4" s="1"/>
  <c r="K485" i="4"/>
  <c r="S485" i="4" s="1"/>
  <c r="J485" i="4"/>
  <c r="I485" i="4"/>
  <c r="H485" i="4"/>
  <c r="L485" i="4" s="1"/>
  <c r="G485" i="4"/>
  <c r="F485" i="4"/>
  <c r="E485" i="4"/>
  <c r="D485" i="4"/>
  <c r="C485" i="4"/>
  <c r="M513" i="4"/>
  <c r="N513" i="4" s="1"/>
  <c r="P513" i="4" s="1"/>
  <c r="T513" i="4" s="1"/>
  <c r="U513" i="4" s="1"/>
  <c r="K513" i="4"/>
  <c r="S513" i="4" s="1"/>
  <c r="J513" i="4"/>
  <c r="I513" i="4"/>
  <c r="H513" i="4"/>
  <c r="L513" i="4" s="1"/>
  <c r="G513" i="4"/>
  <c r="F513" i="4"/>
  <c r="E513" i="4"/>
  <c r="D513" i="4"/>
  <c r="C513" i="4"/>
  <c r="M504" i="4"/>
  <c r="N504" i="4" s="1"/>
  <c r="P504" i="4" s="1"/>
  <c r="T504" i="4" s="1"/>
  <c r="K504" i="4"/>
  <c r="S504" i="4" s="1"/>
  <c r="J504" i="4"/>
  <c r="I504" i="4"/>
  <c r="H504" i="4"/>
  <c r="L504" i="4" s="1"/>
  <c r="G504" i="4"/>
  <c r="F504" i="4"/>
  <c r="E504" i="4"/>
  <c r="D504" i="4"/>
  <c r="C504" i="4"/>
  <c r="M495" i="4"/>
  <c r="N495" i="4" s="1"/>
  <c r="P495" i="4" s="1"/>
  <c r="T495" i="4" s="1"/>
  <c r="K495" i="4"/>
  <c r="S495" i="4" s="1"/>
  <c r="J495" i="4"/>
  <c r="I495" i="4"/>
  <c r="H495" i="4"/>
  <c r="L495" i="4" s="1"/>
  <c r="G495" i="4"/>
  <c r="F495" i="4"/>
  <c r="E495" i="4"/>
  <c r="D495" i="4"/>
  <c r="C495" i="4"/>
  <c r="M486" i="4"/>
  <c r="N486" i="4" s="1"/>
  <c r="P486" i="4" s="1"/>
  <c r="T486" i="4" s="1"/>
  <c r="K486" i="4"/>
  <c r="S486" i="4" s="1"/>
  <c r="J486" i="4"/>
  <c r="I486" i="4"/>
  <c r="H486" i="4"/>
  <c r="L486" i="4" s="1"/>
  <c r="G486" i="4"/>
  <c r="F486" i="4"/>
  <c r="E486" i="4"/>
  <c r="D486" i="4"/>
  <c r="C486" i="4"/>
  <c r="M516" i="4"/>
  <c r="N516" i="4" s="1"/>
  <c r="P516" i="4" s="1"/>
  <c r="T516" i="4" s="1"/>
  <c r="K516" i="4"/>
  <c r="S516" i="4" s="1"/>
  <c r="J516" i="4"/>
  <c r="I516" i="4"/>
  <c r="H516" i="4"/>
  <c r="L516" i="4" s="1"/>
  <c r="G516" i="4"/>
  <c r="F516" i="4"/>
  <c r="E516" i="4"/>
  <c r="D516" i="4"/>
  <c r="C516" i="4"/>
  <c r="M507" i="4"/>
  <c r="N507" i="4" s="1"/>
  <c r="P507" i="4" s="1"/>
  <c r="T507" i="4" s="1"/>
  <c r="K507" i="4"/>
  <c r="S507" i="4" s="1"/>
  <c r="J507" i="4"/>
  <c r="I507" i="4"/>
  <c r="H507" i="4"/>
  <c r="L507" i="4" s="1"/>
  <c r="G507" i="4"/>
  <c r="F507" i="4"/>
  <c r="E507" i="4"/>
  <c r="D507" i="4"/>
  <c r="C507" i="4"/>
  <c r="M498" i="4"/>
  <c r="N498" i="4" s="1"/>
  <c r="P498" i="4" s="1"/>
  <c r="T498" i="4" s="1"/>
  <c r="K498" i="4"/>
  <c r="S498" i="4" s="1"/>
  <c r="J498" i="4"/>
  <c r="I498" i="4"/>
  <c r="H498" i="4"/>
  <c r="L498" i="4" s="1"/>
  <c r="G498" i="4"/>
  <c r="F498" i="4"/>
  <c r="E498" i="4"/>
  <c r="D498" i="4"/>
  <c r="C498" i="4"/>
  <c r="M489" i="4"/>
  <c r="N489" i="4" s="1"/>
  <c r="P489" i="4" s="1"/>
  <c r="T489" i="4" s="1"/>
  <c r="K489" i="4"/>
  <c r="S489" i="4" s="1"/>
  <c r="J489" i="4"/>
  <c r="I489" i="4"/>
  <c r="H489" i="4"/>
  <c r="L489" i="4" s="1"/>
  <c r="G489" i="4"/>
  <c r="F489" i="4"/>
  <c r="E489" i="4"/>
  <c r="D489" i="4"/>
  <c r="C489" i="4"/>
  <c r="M509" i="4"/>
  <c r="N509" i="4" s="1"/>
  <c r="K509" i="4"/>
  <c r="S509" i="4" s="1"/>
  <c r="J509" i="4"/>
  <c r="I509" i="4"/>
  <c r="H509" i="4"/>
  <c r="L509" i="4" s="1"/>
  <c r="G509" i="4"/>
  <c r="F509" i="4"/>
  <c r="E509" i="4"/>
  <c r="D509" i="4"/>
  <c r="C509" i="4"/>
  <c r="M501" i="4"/>
  <c r="N501" i="4" s="1"/>
  <c r="P501" i="4" s="1"/>
  <c r="T501" i="4" s="1"/>
  <c r="U501" i="4" s="1"/>
  <c r="K501" i="4"/>
  <c r="S501" i="4" s="1"/>
  <c r="J501" i="4"/>
  <c r="I501" i="4"/>
  <c r="H501" i="4"/>
  <c r="L501" i="4" s="1"/>
  <c r="G501" i="4"/>
  <c r="F501" i="4"/>
  <c r="E501" i="4"/>
  <c r="D501" i="4"/>
  <c r="C501" i="4"/>
  <c r="M492" i="4"/>
  <c r="N492" i="4" s="1"/>
  <c r="P492" i="4" s="1"/>
  <c r="T492" i="4" s="1"/>
  <c r="U492" i="4" s="1"/>
  <c r="K492" i="4"/>
  <c r="S492" i="4" s="1"/>
  <c r="J492" i="4"/>
  <c r="I492" i="4"/>
  <c r="H492" i="4"/>
  <c r="L492" i="4" s="1"/>
  <c r="G492" i="4"/>
  <c r="F492" i="4"/>
  <c r="E492" i="4"/>
  <c r="D492" i="4"/>
  <c r="C492" i="4"/>
  <c r="M483" i="4"/>
  <c r="N483" i="4" s="1"/>
  <c r="P483" i="4" s="1"/>
  <c r="T483" i="4" s="1"/>
  <c r="U483" i="4" s="1"/>
  <c r="K483" i="4"/>
  <c r="S483" i="4" s="1"/>
  <c r="J483" i="4"/>
  <c r="I483" i="4"/>
  <c r="H483" i="4"/>
  <c r="L483" i="4" s="1"/>
  <c r="G483" i="4"/>
  <c r="F483" i="4"/>
  <c r="E483" i="4"/>
  <c r="D483" i="4"/>
  <c r="C483" i="4"/>
  <c r="M510" i="4"/>
  <c r="N510" i="4" s="1"/>
  <c r="K510" i="4"/>
  <c r="S510" i="4" s="1"/>
  <c r="J510" i="4"/>
  <c r="I510" i="4"/>
  <c r="H510" i="4"/>
  <c r="L510" i="4" s="1"/>
  <c r="G510" i="4"/>
  <c r="F510" i="4"/>
  <c r="E510" i="4"/>
  <c r="D510" i="4"/>
  <c r="C510" i="4"/>
  <c r="M502" i="4"/>
  <c r="N502" i="4" s="1"/>
  <c r="P502" i="4" s="1"/>
  <c r="T502" i="4" s="1"/>
  <c r="U502" i="4" s="1"/>
  <c r="K502" i="4"/>
  <c r="S502" i="4" s="1"/>
  <c r="J502" i="4"/>
  <c r="I502" i="4"/>
  <c r="H502" i="4"/>
  <c r="L502" i="4" s="1"/>
  <c r="G502" i="4"/>
  <c r="F502" i="4"/>
  <c r="E502" i="4"/>
  <c r="D502" i="4"/>
  <c r="C502" i="4"/>
  <c r="M493" i="4"/>
  <c r="N493" i="4" s="1"/>
  <c r="P493" i="4" s="1"/>
  <c r="T493" i="4" s="1"/>
  <c r="U493" i="4" s="1"/>
  <c r="K493" i="4"/>
  <c r="S493" i="4" s="1"/>
  <c r="J493" i="4"/>
  <c r="I493" i="4"/>
  <c r="H493" i="4"/>
  <c r="L493" i="4" s="1"/>
  <c r="G493" i="4"/>
  <c r="F493" i="4"/>
  <c r="E493" i="4"/>
  <c r="D493" i="4"/>
  <c r="C493" i="4"/>
  <c r="M484" i="4"/>
  <c r="N484" i="4" s="1"/>
  <c r="P484" i="4" s="1"/>
  <c r="T484" i="4" s="1"/>
  <c r="U484" i="4" s="1"/>
  <c r="K484" i="4"/>
  <c r="S484" i="4" s="1"/>
  <c r="J484" i="4"/>
  <c r="I484" i="4"/>
  <c r="H484" i="4"/>
  <c r="L484" i="4" s="1"/>
  <c r="G484" i="4"/>
  <c r="F484" i="4"/>
  <c r="E484" i="4"/>
  <c r="D484" i="4"/>
  <c r="C484" i="4"/>
  <c r="M515" i="4"/>
  <c r="N515" i="4" s="1"/>
  <c r="K515" i="4"/>
  <c r="S515" i="4" s="1"/>
  <c r="J515" i="4"/>
  <c r="I515" i="4"/>
  <c r="H515" i="4"/>
  <c r="L515" i="4" s="1"/>
  <c r="G515" i="4"/>
  <c r="F515" i="4"/>
  <c r="E515" i="4"/>
  <c r="D515" i="4"/>
  <c r="C515" i="4"/>
  <c r="N506" i="4"/>
  <c r="P506" i="4" s="1"/>
  <c r="T506" i="4" s="1"/>
  <c r="M506" i="4"/>
  <c r="K506" i="4"/>
  <c r="S506" i="4" s="1"/>
  <c r="J506" i="4"/>
  <c r="I506" i="4"/>
  <c r="H506" i="4"/>
  <c r="L506" i="4" s="1"/>
  <c r="G506" i="4"/>
  <c r="F506" i="4"/>
  <c r="E506" i="4"/>
  <c r="D506" i="4"/>
  <c r="C506" i="4"/>
  <c r="M497" i="4"/>
  <c r="N497" i="4" s="1"/>
  <c r="P497" i="4" s="1"/>
  <c r="T497" i="4" s="1"/>
  <c r="K497" i="4"/>
  <c r="S497" i="4" s="1"/>
  <c r="J497" i="4"/>
  <c r="I497" i="4"/>
  <c r="H497" i="4"/>
  <c r="L497" i="4" s="1"/>
  <c r="G497" i="4"/>
  <c r="F497" i="4"/>
  <c r="E497" i="4"/>
  <c r="D497" i="4"/>
  <c r="C497" i="4"/>
  <c r="M488" i="4"/>
  <c r="N488" i="4" s="1"/>
  <c r="P488" i="4" s="1"/>
  <c r="T488" i="4" s="1"/>
  <c r="K488" i="4"/>
  <c r="S488" i="4" s="1"/>
  <c r="J488" i="4"/>
  <c r="I488" i="4"/>
  <c r="H488" i="4"/>
  <c r="L488" i="4" s="1"/>
  <c r="G488" i="4"/>
  <c r="F488" i="4"/>
  <c r="E488" i="4"/>
  <c r="D488" i="4"/>
  <c r="C488" i="4"/>
  <c r="M508" i="4"/>
  <c r="N508" i="4" s="1"/>
  <c r="K508" i="4"/>
  <c r="S508" i="4" s="1"/>
  <c r="J508" i="4"/>
  <c r="I508" i="4"/>
  <c r="H508" i="4"/>
  <c r="L508" i="4" s="1"/>
  <c r="G508" i="4"/>
  <c r="F508" i="4"/>
  <c r="E508" i="4"/>
  <c r="D508" i="4"/>
  <c r="C508" i="4"/>
  <c r="M500" i="4"/>
  <c r="N500" i="4" s="1"/>
  <c r="P500" i="4" s="1"/>
  <c r="T500" i="4" s="1"/>
  <c r="K500" i="4"/>
  <c r="S500" i="4" s="1"/>
  <c r="J500" i="4"/>
  <c r="I500" i="4"/>
  <c r="H500" i="4"/>
  <c r="L500" i="4" s="1"/>
  <c r="G500" i="4"/>
  <c r="F500" i="4"/>
  <c r="E500" i="4"/>
  <c r="D500" i="4"/>
  <c r="C500" i="4"/>
  <c r="M491" i="4"/>
  <c r="N491" i="4" s="1"/>
  <c r="P491" i="4" s="1"/>
  <c r="T491" i="4" s="1"/>
  <c r="K491" i="4"/>
  <c r="S491" i="4" s="1"/>
  <c r="J491" i="4"/>
  <c r="I491" i="4"/>
  <c r="H491" i="4"/>
  <c r="L491" i="4" s="1"/>
  <c r="G491" i="4"/>
  <c r="F491" i="4"/>
  <c r="E491" i="4"/>
  <c r="D491" i="4"/>
  <c r="C491" i="4"/>
  <c r="M482" i="4"/>
  <c r="N482" i="4" s="1"/>
  <c r="P482" i="4" s="1"/>
  <c r="T482" i="4" s="1"/>
  <c r="K482" i="4"/>
  <c r="S482" i="4" s="1"/>
  <c r="J482" i="4"/>
  <c r="I482" i="4"/>
  <c r="H482" i="4"/>
  <c r="L482" i="4" s="1"/>
  <c r="G482" i="4"/>
  <c r="F482" i="4"/>
  <c r="E482" i="4"/>
  <c r="D482" i="4"/>
  <c r="C482" i="4"/>
  <c r="M514" i="4"/>
  <c r="N514" i="4" s="1"/>
  <c r="K514" i="4"/>
  <c r="S514" i="4" s="1"/>
  <c r="J514" i="4"/>
  <c r="I514" i="4"/>
  <c r="H514" i="4"/>
  <c r="L514" i="4" s="1"/>
  <c r="G514" i="4"/>
  <c r="F514" i="4"/>
  <c r="E514" i="4"/>
  <c r="D514" i="4"/>
  <c r="C514" i="4"/>
  <c r="M505" i="4"/>
  <c r="N505" i="4" s="1"/>
  <c r="P505" i="4" s="1"/>
  <c r="T505" i="4" s="1"/>
  <c r="K505" i="4"/>
  <c r="S505" i="4" s="1"/>
  <c r="J505" i="4"/>
  <c r="I505" i="4"/>
  <c r="H505" i="4"/>
  <c r="L505" i="4" s="1"/>
  <c r="G505" i="4"/>
  <c r="F505" i="4"/>
  <c r="E505" i="4"/>
  <c r="D505" i="4"/>
  <c r="C505" i="4"/>
  <c r="M496" i="4"/>
  <c r="N496" i="4" s="1"/>
  <c r="P496" i="4" s="1"/>
  <c r="T496" i="4" s="1"/>
  <c r="K496" i="4"/>
  <c r="S496" i="4" s="1"/>
  <c r="J496" i="4"/>
  <c r="I496" i="4"/>
  <c r="H496" i="4"/>
  <c r="L496" i="4" s="1"/>
  <c r="G496" i="4"/>
  <c r="F496" i="4"/>
  <c r="E496" i="4"/>
  <c r="D496" i="4"/>
  <c r="C496" i="4"/>
  <c r="M487" i="4"/>
  <c r="N487" i="4" s="1"/>
  <c r="P487" i="4" s="1"/>
  <c r="T487" i="4" s="1"/>
  <c r="K487" i="4"/>
  <c r="S487" i="4" s="1"/>
  <c r="J487" i="4"/>
  <c r="I487" i="4"/>
  <c r="H487" i="4"/>
  <c r="L487" i="4" s="1"/>
  <c r="G487" i="4"/>
  <c r="F487" i="4"/>
  <c r="E487" i="4"/>
  <c r="D487" i="4"/>
  <c r="C487" i="4"/>
  <c r="M478" i="4"/>
  <c r="N478" i="4" s="1"/>
  <c r="K478" i="4"/>
  <c r="S478" i="4" s="1"/>
  <c r="J478" i="4"/>
  <c r="I478" i="4"/>
  <c r="H478" i="4"/>
  <c r="L478" i="4" s="1"/>
  <c r="G478" i="4"/>
  <c r="F478" i="4"/>
  <c r="E478" i="4"/>
  <c r="D478" i="4"/>
  <c r="C478" i="4"/>
  <c r="M471" i="4"/>
  <c r="N471" i="4" s="1"/>
  <c r="P471" i="4" s="1"/>
  <c r="K471" i="4"/>
  <c r="S471" i="4" s="1"/>
  <c r="J471" i="4"/>
  <c r="I471" i="4"/>
  <c r="H471" i="4"/>
  <c r="L471" i="4" s="1"/>
  <c r="G471" i="4"/>
  <c r="F471" i="4"/>
  <c r="E471" i="4"/>
  <c r="D471" i="4"/>
  <c r="C471" i="4"/>
  <c r="M462" i="4"/>
  <c r="N462" i="4" s="1"/>
  <c r="P462" i="4" s="1"/>
  <c r="T462" i="4" s="1"/>
  <c r="K462" i="4"/>
  <c r="S462" i="4" s="1"/>
  <c r="J462" i="4"/>
  <c r="I462" i="4"/>
  <c r="H462" i="4"/>
  <c r="L462" i="4" s="1"/>
  <c r="G462" i="4"/>
  <c r="F462" i="4"/>
  <c r="E462" i="4"/>
  <c r="D462" i="4"/>
  <c r="C462" i="4"/>
  <c r="M453" i="4"/>
  <c r="N453" i="4" s="1"/>
  <c r="P453" i="4" s="1"/>
  <c r="K453" i="4"/>
  <c r="S453" i="4" s="1"/>
  <c r="J453" i="4"/>
  <c r="I453" i="4"/>
  <c r="H453" i="4"/>
  <c r="L453" i="4" s="1"/>
  <c r="G453" i="4"/>
  <c r="F453" i="4"/>
  <c r="E453" i="4"/>
  <c r="D453" i="4"/>
  <c r="C453" i="4"/>
  <c r="M444" i="4"/>
  <c r="N444" i="4" s="1"/>
  <c r="K444" i="4"/>
  <c r="S444" i="4" s="1"/>
  <c r="J444" i="4"/>
  <c r="I444" i="4"/>
  <c r="H444" i="4"/>
  <c r="L444" i="4" s="1"/>
  <c r="G444" i="4"/>
  <c r="F444" i="4"/>
  <c r="E444" i="4"/>
  <c r="D444" i="4"/>
  <c r="C444" i="4"/>
  <c r="M476" i="4"/>
  <c r="N476" i="4" s="1"/>
  <c r="P476" i="4" s="1"/>
  <c r="T476" i="4" s="1"/>
  <c r="K476" i="4"/>
  <c r="S476" i="4" s="1"/>
  <c r="J476" i="4"/>
  <c r="I476" i="4"/>
  <c r="H476" i="4"/>
  <c r="L476" i="4" s="1"/>
  <c r="G476" i="4"/>
  <c r="F476" i="4"/>
  <c r="E476" i="4"/>
  <c r="D476" i="4"/>
  <c r="C476" i="4"/>
  <c r="M467" i="4"/>
  <c r="N467" i="4" s="1"/>
  <c r="P467" i="4" s="1"/>
  <c r="T467" i="4" s="1"/>
  <c r="K467" i="4"/>
  <c r="S467" i="4" s="1"/>
  <c r="J467" i="4"/>
  <c r="I467" i="4"/>
  <c r="H467" i="4"/>
  <c r="L467" i="4" s="1"/>
  <c r="G467" i="4"/>
  <c r="F467" i="4"/>
  <c r="E467" i="4"/>
  <c r="D467" i="4"/>
  <c r="C467" i="4"/>
  <c r="M458" i="4"/>
  <c r="N458" i="4" s="1"/>
  <c r="P458" i="4" s="1"/>
  <c r="T458" i="4" s="1"/>
  <c r="K458" i="4"/>
  <c r="S458" i="4" s="1"/>
  <c r="J458" i="4"/>
  <c r="I458" i="4"/>
  <c r="H458" i="4"/>
  <c r="L458" i="4" s="1"/>
  <c r="G458" i="4"/>
  <c r="F458" i="4"/>
  <c r="E458" i="4"/>
  <c r="D458" i="4"/>
  <c r="C458" i="4"/>
  <c r="M449" i="4"/>
  <c r="N449" i="4" s="1"/>
  <c r="K449" i="4"/>
  <c r="S449" i="4" s="1"/>
  <c r="J449" i="4"/>
  <c r="I449" i="4"/>
  <c r="H449" i="4"/>
  <c r="L449" i="4" s="1"/>
  <c r="G449" i="4"/>
  <c r="F449" i="4"/>
  <c r="E449" i="4"/>
  <c r="D449" i="4"/>
  <c r="C449" i="4"/>
  <c r="M440" i="4"/>
  <c r="N440" i="4" s="1"/>
  <c r="P440" i="4" s="1"/>
  <c r="T440" i="4" s="1"/>
  <c r="K440" i="4"/>
  <c r="S440" i="4" s="1"/>
  <c r="J440" i="4"/>
  <c r="I440" i="4"/>
  <c r="H440" i="4"/>
  <c r="L440" i="4" s="1"/>
  <c r="G440" i="4"/>
  <c r="F440" i="4"/>
  <c r="E440" i="4"/>
  <c r="D440" i="4"/>
  <c r="C440" i="4"/>
  <c r="M480" i="4"/>
  <c r="N480" i="4" s="1"/>
  <c r="P480" i="4" s="1"/>
  <c r="T480" i="4" s="1"/>
  <c r="K480" i="4"/>
  <c r="S480" i="4" s="1"/>
  <c r="J480" i="4"/>
  <c r="I480" i="4"/>
  <c r="H480" i="4"/>
  <c r="L480" i="4" s="1"/>
  <c r="G480" i="4"/>
  <c r="F480" i="4"/>
  <c r="E480" i="4"/>
  <c r="D480" i="4"/>
  <c r="C480" i="4"/>
  <c r="M470" i="4"/>
  <c r="N470" i="4" s="1"/>
  <c r="P470" i="4" s="1"/>
  <c r="T470" i="4" s="1"/>
  <c r="K470" i="4"/>
  <c r="S470" i="4" s="1"/>
  <c r="J470" i="4"/>
  <c r="I470" i="4"/>
  <c r="H470" i="4"/>
  <c r="L470" i="4" s="1"/>
  <c r="G470" i="4"/>
  <c r="F470" i="4"/>
  <c r="E470" i="4"/>
  <c r="D470" i="4"/>
  <c r="C470" i="4"/>
  <c r="M461" i="4"/>
  <c r="N461" i="4" s="1"/>
  <c r="K461" i="4"/>
  <c r="S461" i="4" s="1"/>
  <c r="J461" i="4"/>
  <c r="I461" i="4"/>
  <c r="H461" i="4"/>
  <c r="L461" i="4" s="1"/>
  <c r="G461" i="4"/>
  <c r="F461" i="4"/>
  <c r="E461" i="4"/>
  <c r="D461" i="4"/>
  <c r="C461" i="4"/>
  <c r="M452" i="4"/>
  <c r="N452" i="4" s="1"/>
  <c r="P452" i="4" s="1"/>
  <c r="T452" i="4" s="1"/>
  <c r="K452" i="4"/>
  <c r="S452" i="4" s="1"/>
  <c r="J452" i="4"/>
  <c r="I452" i="4"/>
  <c r="H452" i="4"/>
  <c r="L452" i="4" s="1"/>
  <c r="G452" i="4"/>
  <c r="F452" i="4"/>
  <c r="E452" i="4"/>
  <c r="D452" i="4"/>
  <c r="C452" i="4"/>
  <c r="M443" i="4"/>
  <c r="N443" i="4" s="1"/>
  <c r="P443" i="4" s="1"/>
  <c r="T443" i="4" s="1"/>
  <c r="K443" i="4"/>
  <c r="S443" i="4" s="1"/>
  <c r="J443" i="4"/>
  <c r="I443" i="4"/>
  <c r="H443" i="4"/>
  <c r="L443" i="4" s="1"/>
  <c r="G443" i="4"/>
  <c r="F443" i="4"/>
  <c r="E443" i="4"/>
  <c r="D443" i="4"/>
  <c r="C443" i="4"/>
  <c r="M473" i="4"/>
  <c r="N473" i="4" s="1"/>
  <c r="P473" i="4" s="1"/>
  <c r="T473" i="4" s="1"/>
  <c r="K473" i="4"/>
  <c r="S473" i="4" s="1"/>
  <c r="J473" i="4"/>
  <c r="I473" i="4"/>
  <c r="H473" i="4"/>
  <c r="L473" i="4" s="1"/>
  <c r="G473" i="4"/>
  <c r="F473" i="4"/>
  <c r="E473" i="4"/>
  <c r="D473" i="4"/>
  <c r="C473" i="4"/>
  <c r="M464" i="4"/>
  <c r="N464" i="4" s="1"/>
  <c r="K464" i="4"/>
  <c r="S464" i="4" s="1"/>
  <c r="J464" i="4"/>
  <c r="I464" i="4"/>
  <c r="H464" i="4"/>
  <c r="L464" i="4" s="1"/>
  <c r="G464" i="4"/>
  <c r="F464" i="4"/>
  <c r="E464" i="4"/>
  <c r="D464" i="4"/>
  <c r="C464" i="4"/>
  <c r="M455" i="4"/>
  <c r="N455" i="4" s="1"/>
  <c r="P455" i="4" s="1"/>
  <c r="K455" i="4"/>
  <c r="S455" i="4" s="1"/>
  <c r="J455" i="4"/>
  <c r="I455" i="4"/>
  <c r="H455" i="4"/>
  <c r="L455" i="4" s="1"/>
  <c r="G455" i="4"/>
  <c r="F455" i="4"/>
  <c r="E455" i="4"/>
  <c r="D455" i="4"/>
  <c r="C455" i="4"/>
  <c r="M446" i="4"/>
  <c r="N446" i="4" s="1"/>
  <c r="P446" i="4" s="1"/>
  <c r="T446" i="4" s="1"/>
  <c r="K446" i="4"/>
  <c r="S446" i="4" s="1"/>
  <c r="J446" i="4"/>
  <c r="I446" i="4"/>
  <c r="H446" i="4"/>
  <c r="L446" i="4" s="1"/>
  <c r="G446" i="4"/>
  <c r="F446" i="4"/>
  <c r="E446" i="4"/>
  <c r="D446" i="4"/>
  <c r="C446" i="4"/>
  <c r="M437" i="4"/>
  <c r="N437" i="4" s="1"/>
  <c r="P437" i="4" s="1"/>
  <c r="K437" i="4"/>
  <c r="S437" i="4" s="1"/>
  <c r="J437" i="4"/>
  <c r="I437" i="4"/>
  <c r="H437" i="4"/>
  <c r="L437" i="4" s="1"/>
  <c r="G437" i="4"/>
  <c r="F437" i="4"/>
  <c r="E437" i="4"/>
  <c r="D437" i="4"/>
  <c r="C437" i="4"/>
  <c r="M475" i="4"/>
  <c r="N475" i="4" s="1"/>
  <c r="K475" i="4"/>
  <c r="S475" i="4" s="1"/>
  <c r="J475" i="4"/>
  <c r="I475" i="4"/>
  <c r="H475" i="4"/>
  <c r="L475" i="4" s="1"/>
  <c r="G475" i="4"/>
  <c r="F475" i="4"/>
  <c r="E475" i="4"/>
  <c r="D475" i="4"/>
  <c r="C475" i="4"/>
  <c r="M466" i="4"/>
  <c r="N466" i="4" s="1"/>
  <c r="P466" i="4" s="1"/>
  <c r="T466" i="4" s="1"/>
  <c r="K466" i="4"/>
  <c r="S466" i="4" s="1"/>
  <c r="J466" i="4"/>
  <c r="I466" i="4"/>
  <c r="H466" i="4"/>
  <c r="L466" i="4" s="1"/>
  <c r="G466" i="4"/>
  <c r="F466" i="4"/>
  <c r="E466" i="4"/>
  <c r="D466" i="4"/>
  <c r="C466" i="4"/>
  <c r="M457" i="4"/>
  <c r="N457" i="4" s="1"/>
  <c r="P457" i="4" s="1"/>
  <c r="T457" i="4" s="1"/>
  <c r="K457" i="4"/>
  <c r="S457" i="4" s="1"/>
  <c r="J457" i="4"/>
  <c r="I457" i="4"/>
  <c r="H457" i="4"/>
  <c r="L457" i="4" s="1"/>
  <c r="G457" i="4"/>
  <c r="F457" i="4"/>
  <c r="E457" i="4"/>
  <c r="D457" i="4"/>
  <c r="C457" i="4"/>
  <c r="M448" i="4"/>
  <c r="N448" i="4" s="1"/>
  <c r="P448" i="4" s="1"/>
  <c r="T448" i="4" s="1"/>
  <c r="K448" i="4"/>
  <c r="S448" i="4" s="1"/>
  <c r="J448" i="4"/>
  <c r="I448" i="4"/>
  <c r="H448" i="4"/>
  <c r="L448" i="4" s="1"/>
  <c r="G448" i="4"/>
  <c r="F448" i="4"/>
  <c r="E448" i="4"/>
  <c r="D448" i="4"/>
  <c r="C448" i="4"/>
  <c r="M439" i="4"/>
  <c r="N439" i="4" s="1"/>
  <c r="K439" i="4"/>
  <c r="S439" i="4" s="1"/>
  <c r="J439" i="4"/>
  <c r="I439" i="4"/>
  <c r="H439" i="4"/>
  <c r="L439" i="4" s="1"/>
  <c r="G439" i="4"/>
  <c r="F439" i="4"/>
  <c r="E439" i="4"/>
  <c r="D439" i="4"/>
  <c r="C439" i="4"/>
  <c r="M474" i="4"/>
  <c r="N474" i="4" s="1"/>
  <c r="P474" i="4" s="1"/>
  <c r="T474" i="4" s="1"/>
  <c r="K474" i="4"/>
  <c r="S474" i="4" s="1"/>
  <c r="J474" i="4"/>
  <c r="I474" i="4"/>
  <c r="H474" i="4"/>
  <c r="L474" i="4" s="1"/>
  <c r="G474" i="4"/>
  <c r="F474" i="4"/>
  <c r="E474" i="4"/>
  <c r="D474" i="4"/>
  <c r="C474" i="4"/>
  <c r="M465" i="4"/>
  <c r="N465" i="4" s="1"/>
  <c r="P465" i="4" s="1"/>
  <c r="T465" i="4" s="1"/>
  <c r="K465" i="4"/>
  <c r="S465" i="4" s="1"/>
  <c r="J465" i="4"/>
  <c r="I465" i="4"/>
  <c r="H465" i="4"/>
  <c r="L465" i="4" s="1"/>
  <c r="G465" i="4"/>
  <c r="F465" i="4"/>
  <c r="E465" i="4"/>
  <c r="D465" i="4"/>
  <c r="C465" i="4"/>
  <c r="M456" i="4"/>
  <c r="N456" i="4" s="1"/>
  <c r="P456" i="4" s="1"/>
  <c r="T456" i="4" s="1"/>
  <c r="K456" i="4"/>
  <c r="S456" i="4" s="1"/>
  <c r="J456" i="4"/>
  <c r="I456" i="4"/>
  <c r="H456" i="4"/>
  <c r="L456" i="4" s="1"/>
  <c r="G456" i="4"/>
  <c r="F456" i="4"/>
  <c r="E456" i="4"/>
  <c r="D456" i="4"/>
  <c r="C456" i="4"/>
  <c r="M447" i="4"/>
  <c r="N447" i="4" s="1"/>
  <c r="K447" i="4"/>
  <c r="S447" i="4" s="1"/>
  <c r="J447" i="4"/>
  <c r="I447" i="4"/>
  <c r="H447" i="4"/>
  <c r="L447" i="4" s="1"/>
  <c r="G447" i="4"/>
  <c r="F447" i="4"/>
  <c r="E447" i="4"/>
  <c r="D447" i="4"/>
  <c r="C447" i="4"/>
  <c r="M438" i="4"/>
  <c r="N438" i="4" s="1"/>
  <c r="P438" i="4" s="1"/>
  <c r="T438" i="4" s="1"/>
  <c r="K438" i="4"/>
  <c r="S438" i="4" s="1"/>
  <c r="J438" i="4"/>
  <c r="I438" i="4"/>
  <c r="H438" i="4"/>
  <c r="L438" i="4" s="1"/>
  <c r="G438" i="4"/>
  <c r="F438" i="4"/>
  <c r="E438" i="4"/>
  <c r="D438" i="4"/>
  <c r="C438" i="4"/>
  <c r="M479" i="4"/>
  <c r="N479" i="4" s="1"/>
  <c r="P479" i="4" s="1"/>
  <c r="T479" i="4" s="1"/>
  <c r="K479" i="4"/>
  <c r="S479" i="4" s="1"/>
  <c r="J479" i="4"/>
  <c r="I479" i="4"/>
  <c r="H479" i="4"/>
  <c r="L479" i="4" s="1"/>
  <c r="G479" i="4"/>
  <c r="F479" i="4"/>
  <c r="E479" i="4"/>
  <c r="D479" i="4"/>
  <c r="C479" i="4"/>
  <c r="M469" i="4"/>
  <c r="N469" i="4" s="1"/>
  <c r="P469" i="4" s="1"/>
  <c r="T469" i="4" s="1"/>
  <c r="K469" i="4"/>
  <c r="S469" i="4" s="1"/>
  <c r="J469" i="4"/>
  <c r="I469" i="4"/>
  <c r="H469" i="4"/>
  <c r="L469" i="4" s="1"/>
  <c r="G469" i="4"/>
  <c r="F469" i="4"/>
  <c r="E469" i="4"/>
  <c r="D469" i="4"/>
  <c r="C469" i="4"/>
  <c r="M460" i="4"/>
  <c r="N460" i="4" s="1"/>
  <c r="K460" i="4"/>
  <c r="S460" i="4" s="1"/>
  <c r="J460" i="4"/>
  <c r="I460" i="4"/>
  <c r="H460" i="4"/>
  <c r="L460" i="4" s="1"/>
  <c r="G460" i="4"/>
  <c r="F460" i="4"/>
  <c r="E460" i="4"/>
  <c r="D460" i="4"/>
  <c r="C460" i="4"/>
  <c r="M451" i="4"/>
  <c r="N451" i="4" s="1"/>
  <c r="P451" i="4" s="1"/>
  <c r="T451" i="4" s="1"/>
  <c r="K451" i="4"/>
  <c r="S451" i="4" s="1"/>
  <c r="J451" i="4"/>
  <c r="I451" i="4"/>
  <c r="H451" i="4"/>
  <c r="L451" i="4" s="1"/>
  <c r="G451" i="4"/>
  <c r="F451" i="4"/>
  <c r="E451" i="4"/>
  <c r="D451" i="4"/>
  <c r="C451" i="4"/>
  <c r="M442" i="4"/>
  <c r="N442" i="4" s="1"/>
  <c r="P442" i="4" s="1"/>
  <c r="T442" i="4" s="1"/>
  <c r="K442" i="4"/>
  <c r="S442" i="4" s="1"/>
  <c r="J442" i="4"/>
  <c r="I442" i="4"/>
  <c r="H442" i="4"/>
  <c r="L442" i="4" s="1"/>
  <c r="G442" i="4"/>
  <c r="F442" i="4"/>
  <c r="E442" i="4"/>
  <c r="D442" i="4"/>
  <c r="C442" i="4"/>
  <c r="M477" i="4"/>
  <c r="N477" i="4" s="1"/>
  <c r="P477" i="4" s="1"/>
  <c r="T477" i="4" s="1"/>
  <c r="K477" i="4"/>
  <c r="S477" i="4" s="1"/>
  <c r="J477" i="4"/>
  <c r="I477" i="4"/>
  <c r="H477" i="4"/>
  <c r="L477" i="4" s="1"/>
  <c r="G477" i="4"/>
  <c r="F477" i="4"/>
  <c r="E477" i="4"/>
  <c r="D477" i="4"/>
  <c r="C477" i="4"/>
  <c r="M468" i="4"/>
  <c r="N468" i="4" s="1"/>
  <c r="K468" i="4"/>
  <c r="S468" i="4" s="1"/>
  <c r="J468" i="4"/>
  <c r="I468" i="4"/>
  <c r="H468" i="4"/>
  <c r="L468" i="4" s="1"/>
  <c r="G468" i="4"/>
  <c r="F468" i="4"/>
  <c r="E468" i="4"/>
  <c r="D468" i="4"/>
  <c r="C468" i="4"/>
  <c r="M459" i="4"/>
  <c r="N459" i="4" s="1"/>
  <c r="P459" i="4" s="1"/>
  <c r="T459" i="4" s="1"/>
  <c r="K459" i="4"/>
  <c r="S459" i="4" s="1"/>
  <c r="J459" i="4"/>
  <c r="I459" i="4"/>
  <c r="H459" i="4"/>
  <c r="L459" i="4" s="1"/>
  <c r="G459" i="4"/>
  <c r="F459" i="4"/>
  <c r="E459" i="4"/>
  <c r="D459" i="4"/>
  <c r="C459" i="4"/>
  <c r="M450" i="4"/>
  <c r="N450" i="4" s="1"/>
  <c r="P450" i="4" s="1"/>
  <c r="T450" i="4" s="1"/>
  <c r="K450" i="4"/>
  <c r="S450" i="4" s="1"/>
  <c r="J450" i="4"/>
  <c r="I450" i="4"/>
  <c r="H450" i="4"/>
  <c r="L450" i="4" s="1"/>
  <c r="G450" i="4"/>
  <c r="F450" i="4"/>
  <c r="E450" i="4"/>
  <c r="D450" i="4"/>
  <c r="C450" i="4"/>
  <c r="M441" i="4"/>
  <c r="N441" i="4" s="1"/>
  <c r="P441" i="4" s="1"/>
  <c r="T441" i="4" s="1"/>
  <c r="U441" i="4" s="1"/>
  <c r="K441" i="4"/>
  <c r="S441" i="4" s="1"/>
  <c r="J441" i="4"/>
  <c r="I441" i="4"/>
  <c r="H441" i="4"/>
  <c r="L441" i="4" s="1"/>
  <c r="G441" i="4"/>
  <c r="F441" i="4"/>
  <c r="E441" i="4"/>
  <c r="D441" i="4"/>
  <c r="C441" i="4"/>
  <c r="M472" i="4"/>
  <c r="N472" i="4" s="1"/>
  <c r="K472" i="4"/>
  <c r="S472" i="4" s="1"/>
  <c r="J472" i="4"/>
  <c r="I472" i="4"/>
  <c r="H472" i="4"/>
  <c r="L472" i="4" s="1"/>
  <c r="G472" i="4"/>
  <c r="F472" i="4"/>
  <c r="E472" i="4"/>
  <c r="D472" i="4"/>
  <c r="C472" i="4"/>
  <c r="M463" i="4"/>
  <c r="N463" i="4" s="1"/>
  <c r="P463" i="4" s="1"/>
  <c r="T463" i="4" s="1"/>
  <c r="U463" i="4" s="1"/>
  <c r="K463" i="4"/>
  <c r="S463" i="4" s="1"/>
  <c r="J463" i="4"/>
  <c r="I463" i="4"/>
  <c r="H463" i="4"/>
  <c r="L463" i="4" s="1"/>
  <c r="G463" i="4"/>
  <c r="F463" i="4"/>
  <c r="E463" i="4"/>
  <c r="D463" i="4"/>
  <c r="C463" i="4"/>
  <c r="M454" i="4"/>
  <c r="N454" i="4" s="1"/>
  <c r="P454" i="4" s="1"/>
  <c r="T454" i="4" s="1"/>
  <c r="U454" i="4" s="1"/>
  <c r="K454" i="4"/>
  <c r="S454" i="4" s="1"/>
  <c r="J454" i="4"/>
  <c r="I454" i="4"/>
  <c r="H454" i="4"/>
  <c r="L454" i="4" s="1"/>
  <c r="G454" i="4"/>
  <c r="F454" i="4"/>
  <c r="E454" i="4"/>
  <c r="D454" i="4"/>
  <c r="C454" i="4"/>
  <c r="M445" i="4"/>
  <c r="N445" i="4" s="1"/>
  <c r="P445" i="4" s="1"/>
  <c r="T445" i="4" s="1"/>
  <c r="U445" i="4" s="1"/>
  <c r="K445" i="4"/>
  <c r="S445" i="4" s="1"/>
  <c r="J445" i="4"/>
  <c r="I445" i="4"/>
  <c r="H445" i="4"/>
  <c r="L445" i="4" s="1"/>
  <c r="G445" i="4"/>
  <c r="F445" i="4"/>
  <c r="E445" i="4"/>
  <c r="D445" i="4"/>
  <c r="C445" i="4"/>
  <c r="M436" i="4"/>
  <c r="N436" i="4" s="1"/>
  <c r="K436" i="4"/>
  <c r="S436" i="4" s="1"/>
  <c r="J436" i="4"/>
  <c r="I436" i="4"/>
  <c r="H436" i="4"/>
  <c r="L436" i="4" s="1"/>
  <c r="G436" i="4"/>
  <c r="F436" i="4"/>
  <c r="E436" i="4"/>
  <c r="D436" i="4"/>
  <c r="C436" i="4"/>
  <c r="M435" i="4"/>
  <c r="N435" i="4" s="1"/>
  <c r="P435" i="4" s="1"/>
  <c r="T435" i="4" s="1"/>
  <c r="U435" i="4" s="1"/>
  <c r="K435" i="4"/>
  <c r="S435" i="4" s="1"/>
  <c r="J435" i="4"/>
  <c r="I435" i="4"/>
  <c r="H435" i="4"/>
  <c r="L435" i="4" s="1"/>
  <c r="G435" i="4"/>
  <c r="F435" i="4"/>
  <c r="E435" i="4"/>
  <c r="D435" i="4"/>
  <c r="C435" i="4"/>
  <c r="M431" i="4"/>
  <c r="N431" i="4" s="1"/>
  <c r="P431" i="4" s="1"/>
  <c r="T431" i="4" s="1"/>
  <c r="U431" i="4" s="1"/>
  <c r="K431" i="4"/>
  <c r="S431" i="4" s="1"/>
  <c r="J431" i="4"/>
  <c r="I431" i="4"/>
  <c r="H431" i="4"/>
  <c r="L431" i="4" s="1"/>
  <c r="G431" i="4"/>
  <c r="F431" i="4"/>
  <c r="E431" i="4"/>
  <c r="D431" i="4"/>
  <c r="C431" i="4"/>
  <c r="M427" i="4"/>
  <c r="N427" i="4" s="1"/>
  <c r="P427" i="4" s="1"/>
  <c r="T427" i="4" s="1"/>
  <c r="U427" i="4" s="1"/>
  <c r="K427" i="4"/>
  <c r="S427" i="4" s="1"/>
  <c r="J427" i="4"/>
  <c r="I427" i="4"/>
  <c r="H427" i="4"/>
  <c r="L427" i="4" s="1"/>
  <c r="G427" i="4"/>
  <c r="F427" i="4"/>
  <c r="E427" i="4"/>
  <c r="D427" i="4"/>
  <c r="C427" i="4"/>
  <c r="M425" i="4"/>
  <c r="N425" i="4" s="1"/>
  <c r="K425" i="4"/>
  <c r="S425" i="4" s="1"/>
  <c r="J425" i="4"/>
  <c r="I425" i="4"/>
  <c r="H425" i="4"/>
  <c r="L425" i="4" s="1"/>
  <c r="G425" i="4"/>
  <c r="F425" i="4"/>
  <c r="E425" i="4"/>
  <c r="D425" i="4"/>
  <c r="C425" i="4"/>
  <c r="M421" i="4"/>
  <c r="N421" i="4" s="1"/>
  <c r="P421" i="4" s="1"/>
  <c r="T421" i="4" s="1"/>
  <c r="U421" i="4" s="1"/>
  <c r="K421" i="4"/>
  <c r="S421" i="4" s="1"/>
  <c r="J421" i="4"/>
  <c r="I421" i="4"/>
  <c r="H421" i="4"/>
  <c r="L421" i="4" s="1"/>
  <c r="G421" i="4"/>
  <c r="F421" i="4"/>
  <c r="E421" i="4"/>
  <c r="D421" i="4"/>
  <c r="C421" i="4"/>
  <c r="M417" i="4"/>
  <c r="N417" i="4" s="1"/>
  <c r="P417" i="4" s="1"/>
  <c r="K417" i="4"/>
  <c r="S417" i="4" s="1"/>
  <c r="J417" i="4"/>
  <c r="I417" i="4"/>
  <c r="H417" i="4"/>
  <c r="L417" i="4" s="1"/>
  <c r="G417" i="4"/>
  <c r="F417" i="4"/>
  <c r="E417" i="4"/>
  <c r="D417" i="4"/>
  <c r="C417" i="4"/>
  <c r="M413" i="4"/>
  <c r="N413" i="4" s="1"/>
  <c r="P413" i="4" s="1"/>
  <c r="T413" i="4" s="1"/>
  <c r="U413" i="4" s="1"/>
  <c r="K413" i="4"/>
  <c r="S413" i="4" s="1"/>
  <c r="J413" i="4"/>
  <c r="I413" i="4"/>
  <c r="H413" i="4"/>
  <c r="L413" i="4" s="1"/>
  <c r="G413" i="4"/>
  <c r="F413" i="4"/>
  <c r="E413" i="4"/>
  <c r="D413" i="4"/>
  <c r="C413" i="4"/>
  <c r="M409" i="4"/>
  <c r="N409" i="4" s="1"/>
  <c r="K409" i="4"/>
  <c r="S409" i="4" s="1"/>
  <c r="J409" i="4"/>
  <c r="I409" i="4"/>
  <c r="H409" i="4"/>
  <c r="L409" i="4" s="1"/>
  <c r="G409" i="4"/>
  <c r="F409" i="4"/>
  <c r="E409" i="4"/>
  <c r="D409" i="4"/>
  <c r="C409" i="4"/>
  <c r="M405" i="4"/>
  <c r="N405" i="4" s="1"/>
  <c r="P405" i="4" s="1"/>
  <c r="K405" i="4"/>
  <c r="S405" i="4" s="1"/>
  <c r="J405" i="4"/>
  <c r="I405" i="4"/>
  <c r="H405" i="4"/>
  <c r="L405" i="4" s="1"/>
  <c r="G405" i="4"/>
  <c r="F405" i="4"/>
  <c r="E405" i="4"/>
  <c r="D405" i="4"/>
  <c r="C405" i="4"/>
  <c r="M401" i="4"/>
  <c r="N401" i="4" s="1"/>
  <c r="P401" i="4" s="1"/>
  <c r="T401" i="4" s="1"/>
  <c r="U401" i="4" s="1"/>
  <c r="K401" i="4"/>
  <c r="S401" i="4" s="1"/>
  <c r="J401" i="4"/>
  <c r="I401" i="4"/>
  <c r="H401" i="4"/>
  <c r="L401" i="4" s="1"/>
  <c r="G401" i="4"/>
  <c r="F401" i="4"/>
  <c r="E401" i="4"/>
  <c r="D401" i="4"/>
  <c r="C401" i="4"/>
  <c r="M397" i="4"/>
  <c r="N397" i="4" s="1"/>
  <c r="P397" i="4" s="1"/>
  <c r="T397" i="4" s="1"/>
  <c r="U397" i="4" s="1"/>
  <c r="K397" i="4"/>
  <c r="S397" i="4" s="1"/>
  <c r="J397" i="4"/>
  <c r="I397" i="4"/>
  <c r="H397" i="4"/>
  <c r="L397" i="4" s="1"/>
  <c r="G397" i="4"/>
  <c r="F397" i="4"/>
  <c r="E397" i="4"/>
  <c r="D397" i="4"/>
  <c r="C397" i="4"/>
  <c r="M393" i="4"/>
  <c r="N393" i="4" s="1"/>
  <c r="K393" i="4"/>
  <c r="S393" i="4" s="1"/>
  <c r="J393" i="4"/>
  <c r="I393" i="4"/>
  <c r="H393" i="4"/>
  <c r="L393" i="4" s="1"/>
  <c r="G393" i="4"/>
  <c r="F393" i="4"/>
  <c r="E393" i="4"/>
  <c r="D393" i="4"/>
  <c r="C393" i="4"/>
  <c r="M389" i="4"/>
  <c r="N389" i="4" s="1"/>
  <c r="P389" i="4" s="1"/>
  <c r="T389" i="4" s="1"/>
  <c r="U389" i="4" s="1"/>
  <c r="K389" i="4"/>
  <c r="S389" i="4" s="1"/>
  <c r="J389" i="4"/>
  <c r="I389" i="4"/>
  <c r="H389" i="4"/>
  <c r="L389" i="4" s="1"/>
  <c r="G389" i="4"/>
  <c r="F389" i="4"/>
  <c r="E389" i="4"/>
  <c r="D389" i="4"/>
  <c r="C389" i="4"/>
  <c r="M385" i="4"/>
  <c r="N385" i="4" s="1"/>
  <c r="P385" i="4" s="1"/>
  <c r="T385" i="4" s="1"/>
  <c r="U385" i="4" s="1"/>
  <c r="K385" i="4"/>
  <c r="S385" i="4" s="1"/>
  <c r="J385" i="4"/>
  <c r="I385" i="4"/>
  <c r="H385" i="4"/>
  <c r="L385" i="4" s="1"/>
  <c r="G385" i="4"/>
  <c r="F385" i="4"/>
  <c r="E385" i="4"/>
  <c r="D385" i="4"/>
  <c r="C385" i="4"/>
  <c r="M378" i="4"/>
  <c r="N378" i="4" s="1"/>
  <c r="P378" i="4" s="1"/>
  <c r="T378" i="4" s="1"/>
  <c r="U378" i="4" s="1"/>
  <c r="K378" i="4"/>
  <c r="S378" i="4" s="1"/>
  <c r="J378" i="4"/>
  <c r="I378" i="4"/>
  <c r="H378" i="4"/>
  <c r="L378" i="4" s="1"/>
  <c r="G378" i="4"/>
  <c r="F378" i="4"/>
  <c r="E378" i="4"/>
  <c r="D378" i="4"/>
  <c r="C378" i="4"/>
  <c r="M371" i="4"/>
  <c r="N371" i="4" s="1"/>
  <c r="K371" i="4"/>
  <c r="S371" i="4" s="1"/>
  <c r="J371" i="4"/>
  <c r="I371" i="4"/>
  <c r="H371" i="4"/>
  <c r="L371" i="4" s="1"/>
  <c r="G371" i="4"/>
  <c r="F371" i="4"/>
  <c r="E371" i="4"/>
  <c r="D371" i="4"/>
  <c r="C371" i="4"/>
  <c r="M363" i="4"/>
  <c r="N363" i="4" s="1"/>
  <c r="P363" i="4" s="1"/>
  <c r="T363" i="4" s="1"/>
  <c r="U363" i="4" s="1"/>
  <c r="K363" i="4"/>
  <c r="S363" i="4" s="1"/>
  <c r="J363" i="4"/>
  <c r="I363" i="4"/>
  <c r="H363" i="4"/>
  <c r="L363" i="4" s="1"/>
  <c r="G363" i="4"/>
  <c r="F363" i="4"/>
  <c r="E363" i="4"/>
  <c r="D363" i="4"/>
  <c r="C363" i="4"/>
  <c r="M355" i="4"/>
  <c r="N355" i="4" s="1"/>
  <c r="P355" i="4" s="1"/>
  <c r="T355" i="4" s="1"/>
  <c r="U355" i="4" s="1"/>
  <c r="K355" i="4"/>
  <c r="S355" i="4" s="1"/>
  <c r="J355" i="4"/>
  <c r="I355" i="4"/>
  <c r="H355" i="4"/>
  <c r="L355" i="4" s="1"/>
  <c r="G355" i="4"/>
  <c r="F355" i="4"/>
  <c r="E355" i="4"/>
  <c r="D355" i="4"/>
  <c r="C355" i="4"/>
  <c r="M351" i="4"/>
  <c r="N351" i="4" s="1"/>
  <c r="P351" i="4" s="1"/>
  <c r="T351" i="4" s="1"/>
  <c r="U351" i="4" s="1"/>
  <c r="K351" i="4"/>
  <c r="S351" i="4" s="1"/>
  <c r="J351" i="4"/>
  <c r="I351" i="4"/>
  <c r="H351" i="4"/>
  <c r="L351" i="4" s="1"/>
  <c r="G351" i="4"/>
  <c r="F351" i="4"/>
  <c r="E351" i="4"/>
  <c r="D351" i="4"/>
  <c r="C351" i="4"/>
  <c r="M434" i="4"/>
  <c r="N434" i="4" s="1"/>
  <c r="K434" i="4"/>
  <c r="S434" i="4" s="1"/>
  <c r="J434" i="4"/>
  <c r="I434" i="4"/>
  <c r="H434" i="4"/>
  <c r="L434" i="4" s="1"/>
  <c r="G434" i="4"/>
  <c r="F434" i="4"/>
  <c r="E434" i="4"/>
  <c r="D434" i="4"/>
  <c r="C434" i="4"/>
  <c r="M430" i="4"/>
  <c r="N430" i="4" s="1"/>
  <c r="P430" i="4" s="1"/>
  <c r="T430" i="4" s="1"/>
  <c r="U430" i="4" s="1"/>
  <c r="K430" i="4"/>
  <c r="S430" i="4" s="1"/>
  <c r="J430" i="4"/>
  <c r="I430" i="4"/>
  <c r="H430" i="4"/>
  <c r="L430" i="4" s="1"/>
  <c r="G430" i="4"/>
  <c r="F430" i="4"/>
  <c r="E430" i="4"/>
  <c r="D430" i="4"/>
  <c r="C430" i="4"/>
  <c r="M426" i="4"/>
  <c r="N426" i="4" s="1"/>
  <c r="P426" i="4" s="1"/>
  <c r="T426" i="4" s="1"/>
  <c r="U426" i="4" s="1"/>
  <c r="K426" i="4"/>
  <c r="S426" i="4" s="1"/>
  <c r="W427" i="4" s="1"/>
  <c r="J426" i="4"/>
  <c r="I426" i="4"/>
  <c r="H426" i="4"/>
  <c r="L426" i="4" s="1"/>
  <c r="G426" i="4"/>
  <c r="F426" i="4"/>
  <c r="E426" i="4"/>
  <c r="D426" i="4"/>
  <c r="C426" i="4"/>
  <c r="M424" i="4"/>
  <c r="N424" i="4" s="1"/>
  <c r="P424" i="4" s="1"/>
  <c r="T424" i="4" s="1"/>
  <c r="U424" i="4" s="1"/>
  <c r="K424" i="4"/>
  <c r="S424" i="4" s="1"/>
  <c r="J424" i="4"/>
  <c r="I424" i="4"/>
  <c r="H424" i="4"/>
  <c r="L424" i="4" s="1"/>
  <c r="G424" i="4"/>
  <c r="F424" i="4"/>
  <c r="E424" i="4"/>
  <c r="D424" i="4"/>
  <c r="C424" i="4"/>
  <c r="M420" i="4"/>
  <c r="N420" i="4" s="1"/>
  <c r="K420" i="4"/>
  <c r="S420" i="4" s="1"/>
  <c r="J420" i="4"/>
  <c r="I420" i="4"/>
  <c r="H420" i="4"/>
  <c r="L420" i="4" s="1"/>
  <c r="G420" i="4"/>
  <c r="F420" i="4"/>
  <c r="E420" i="4"/>
  <c r="D420" i="4"/>
  <c r="C420" i="4"/>
  <c r="N416" i="4"/>
  <c r="P416" i="4" s="1"/>
  <c r="T416" i="4" s="1"/>
  <c r="M416" i="4"/>
  <c r="K416" i="4"/>
  <c r="S416" i="4" s="1"/>
  <c r="J416" i="4"/>
  <c r="I416" i="4"/>
  <c r="H416" i="4"/>
  <c r="L416" i="4" s="1"/>
  <c r="G416" i="4"/>
  <c r="F416" i="4"/>
  <c r="E416" i="4"/>
  <c r="D416" i="4"/>
  <c r="C416" i="4"/>
  <c r="M412" i="4"/>
  <c r="N412" i="4" s="1"/>
  <c r="P412" i="4" s="1"/>
  <c r="T412" i="4" s="1"/>
  <c r="K412" i="4"/>
  <c r="S412" i="4" s="1"/>
  <c r="J412" i="4"/>
  <c r="I412" i="4"/>
  <c r="H412" i="4"/>
  <c r="L412" i="4" s="1"/>
  <c r="G412" i="4"/>
  <c r="F412" i="4"/>
  <c r="E412" i="4"/>
  <c r="D412" i="4"/>
  <c r="C412" i="4"/>
  <c r="M408" i="4"/>
  <c r="N408" i="4" s="1"/>
  <c r="P408" i="4" s="1"/>
  <c r="T408" i="4" s="1"/>
  <c r="K408" i="4"/>
  <c r="S408" i="4" s="1"/>
  <c r="J408" i="4"/>
  <c r="I408" i="4"/>
  <c r="H408" i="4"/>
  <c r="L408" i="4" s="1"/>
  <c r="G408" i="4"/>
  <c r="F408" i="4"/>
  <c r="E408" i="4"/>
  <c r="D408" i="4"/>
  <c r="C408" i="4"/>
  <c r="M404" i="4"/>
  <c r="N404" i="4" s="1"/>
  <c r="K404" i="4"/>
  <c r="S404" i="4" s="1"/>
  <c r="J404" i="4"/>
  <c r="I404" i="4"/>
  <c r="H404" i="4"/>
  <c r="L404" i="4" s="1"/>
  <c r="G404" i="4"/>
  <c r="F404" i="4"/>
  <c r="E404" i="4"/>
  <c r="D404" i="4"/>
  <c r="C404" i="4"/>
  <c r="M400" i="4"/>
  <c r="N400" i="4" s="1"/>
  <c r="P400" i="4" s="1"/>
  <c r="T400" i="4" s="1"/>
  <c r="K400" i="4"/>
  <c r="S400" i="4" s="1"/>
  <c r="J400" i="4"/>
  <c r="I400" i="4"/>
  <c r="H400" i="4"/>
  <c r="L400" i="4" s="1"/>
  <c r="G400" i="4"/>
  <c r="F400" i="4"/>
  <c r="E400" i="4"/>
  <c r="D400" i="4"/>
  <c r="C400" i="4"/>
  <c r="M396" i="4"/>
  <c r="N396" i="4" s="1"/>
  <c r="P396" i="4" s="1"/>
  <c r="T396" i="4" s="1"/>
  <c r="K396" i="4"/>
  <c r="S396" i="4" s="1"/>
  <c r="J396" i="4"/>
  <c r="I396" i="4"/>
  <c r="H396" i="4"/>
  <c r="L396" i="4" s="1"/>
  <c r="G396" i="4"/>
  <c r="F396" i="4"/>
  <c r="E396" i="4"/>
  <c r="D396" i="4"/>
  <c r="C396" i="4"/>
  <c r="M392" i="4"/>
  <c r="N392" i="4" s="1"/>
  <c r="P392" i="4" s="1"/>
  <c r="T392" i="4" s="1"/>
  <c r="K392" i="4"/>
  <c r="S392" i="4" s="1"/>
  <c r="J392" i="4"/>
  <c r="I392" i="4"/>
  <c r="H392" i="4"/>
  <c r="L392" i="4" s="1"/>
  <c r="G392" i="4"/>
  <c r="F392" i="4"/>
  <c r="E392" i="4"/>
  <c r="D392" i="4"/>
  <c r="C392" i="4"/>
  <c r="M388" i="4"/>
  <c r="N388" i="4" s="1"/>
  <c r="K388" i="4"/>
  <c r="S388" i="4" s="1"/>
  <c r="J388" i="4"/>
  <c r="I388" i="4"/>
  <c r="H388" i="4"/>
  <c r="L388" i="4" s="1"/>
  <c r="G388" i="4"/>
  <c r="F388" i="4"/>
  <c r="E388" i="4"/>
  <c r="D388" i="4"/>
  <c r="C388" i="4"/>
  <c r="M382" i="4"/>
  <c r="N382" i="4" s="1"/>
  <c r="P382" i="4" s="1"/>
  <c r="T382" i="4" s="1"/>
  <c r="K382" i="4"/>
  <c r="S382" i="4" s="1"/>
  <c r="J382" i="4"/>
  <c r="I382" i="4"/>
  <c r="H382" i="4"/>
  <c r="L382" i="4" s="1"/>
  <c r="G382" i="4"/>
  <c r="F382" i="4"/>
  <c r="E382" i="4"/>
  <c r="D382" i="4"/>
  <c r="C382" i="4"/>
  <c r="M375" i="4"/>
  <c r="N375" i="4" s="1"/>
  <c r="P375" i="4" s="1"/>
  <c r="T375" i="4" s="1"/>
  <c r="K375" i="4"/>
  <c r="S375" i="4" s="1"/>
  <c r="J375" i="4"/>
  <c r="I375" i="4"/>
  <c r="H375" i="4"/>
  <c r="L375" i="4" s="1"/>
  <c r="G375" i="4"/>
  <c r="F375" i="4"/>
  <c r="E375" i="4"/>
  <c r="D375" i="4"/>
  <c r="C375" i="4"/>
  <c r="M368" i="4"/>
  <c r="N368" i="4" s="1"/>
  <c r="P368" i="4" s="1"/>
  <c r="T368" i="4" s="1"/>
  <c r="K368" i="4"/>
  <c r="S368" i="4" s="1"/>
  <c r="J368" i="4"/>
  <c r="I368" i="4"/>
  <c r="H368" i="4"/>
  <c r="L368" i="4" s="1"/>
  <c r="G368" i="4"/>
  <c r="F368" i="4"/>
  <c r="E368" i="4"/>
  <c r="D368" i="4"/>
  <c r="C368" i="4"/>
  <c r="M360" i="4"/>
  <c r="N360" i="4" s="1"/>
  <c r="P360" i="4" s="1"/>
  <c r="T360" i="4" s="1"/>
  <c r="K360" i="4"/>
  <c r="S360" i="4" s="1"/>
  <c r="J360" i="4"/>
  <c r="I360" i="4"/>
  <c r="H360" i="4"/>
  <c r="L360" i="4" s="1"/>
  <c r="G360" i="4"/>
  <c r="F360" i="4"/>
  <c r="E360" i="4"/>
  <c r="D360" i="4"/>
  <c r="C360" i="4"/>
  <c r="M354" i="4"/>
  <c r="N354" i="4" s="1"/>
  <c r="P354" i="4" s="1"/>
  <c r="T354" i="4" s="1"/>
  <c r="K354" i="4"/>
  <c r="S354" i="4" s="1"/>
  <c r="J354" i="4"/>
  <c r="I354" i="4"/>
  <c r="H354" i="4"/>
  <c r="L354" i="4" s="1"/>
  <c r="G354" i="4"/>
  <c r="F354" i="4"/>
  <c r="E354" i="4"/>
  <c r="D354" i="4"/>
  <c r="C354" i="4"/>
  <c r="M350" i="4"/>
  <c r="N350" i="4" s="1"/>
  <c r="P350" i="4" s="1"/>
  <c r="T350" i="4" s="1"/>
  <c r="K350" i="4"/>
  <c r="S350" i="4" s="1"/>
  <c r="J350" i="4"/>
  <c r="I350" i="4"/>
  <c r="H350" i="4"/>
  <c r="L350" i="4" s="1"/>
  <c r="G350" i="4"/>
  <c r="F350" i="4"/>
  <c r="E350" i="4"/>
  <c r="D350" i="4"/>
  <c r="C350" i="4"/>
  <c r="M217" i="4"/>
  <c r="N217" i="4" s="1"/>
  <c r="P217" i="4" s="1"/>
  <c r="T217" i="4" s="1"/>
  <c r="K217" i="4"/>
  <c r="S217" i="4" s="1"/>
  <c r="J217" i="4"/>
  <c r="I217" i="4"/>
  <c r="H217" i="4"/>
  <c r="L217" i="4" s="1"/>
  <c r="G217" i="4"/>
  <c r="F217" i="4"/>
  <c r="E217" i="4"/>
  <c r="D217" i="4"/>
  <c r="C217" i="4"/>
  <c r="M207" i="4"/>
  <c r="N207" i="4" s="1"/>
  <c r="K207" i="4"/>
  <c r="S207" i="4" s="1"/>
  <c r="J207" i="4"/>
  <c r="I207" i="4"/>
  <c r="H207" i="4"/>
  <c r="L207" i="4" s="1"/>
  <c r="G207" i="4"/>
  <c r="F207" i="4"/>
  <c r="E207" i="4"/>
  <c r="D207" i="4"/>
  <c r="C207" i="4"/>
  <c r="M216" i="4"/>
  <c r="N216" i="4" s="1"/>
  <c r="K216" i="4"/>
  <c r="S216" i="4" s="1"/>
  <c r="J216" i="4"/>
  <c r="I216" i="4"/>
  <c r="H216" i="4"/>
  <c r="L216" i="4" s="1"/>
  <c r="G216" i="4"/>
  <c r="F216" i="4"/>
  <c r="E216" i="4"/>
  <c r="D216" i="4"/>
  <c r="C216" i="4"/>
  <c r="M206" i="4"/>
  <c r="N206" i="4" s="1"/>
  <c r="P206" i="4" s="1"/>
  <c r="T206" i="4" s="1"/>
  <c r="K206" i="4"/>
  <c r="S206" i="4" s="1"/>
  <c r="J206" i="4"/>
  <c r="I206" i="4"/>
  <c r="H206" i="4"/>
  <c r="L206" i="4" s="1"/>
  <c r="G206" i="4"/>
  <c r="F206" i="4"/>
  <c r="E206" i="4"/>
  <c r="D206" i="4"/>
  <c r="C206" i="4"/>
  <c r="M223" i="4"/>
  <c r="N223" i="4" s="1"/>
  <c r="P223" i="4" s="1"/>
  <c r="T223" i="4" s="1"/>
  <c r="K223" i="4"/>
  <c r="S223" i="4" s="1"/>
  <c r="J223" i="4"/>
  <c r="I223" i="4"/>
  <c r="H223" i="4"/>
  <c r="L223" i="4" s="1"/>
  <c r="G223" i="4"/>
  <c r="F223" i="4"/>
  <c r="E223" i="4"/>
  <c r="D223" i="4"/>
  <c r="C223" i="4"/>
  <c r="M213" i="4"/>
  <c r="N213" i="4" s="1"/>
  <c r="K213" i="4"/>
  <c r="S213" i="4" s="1"/>
  <c r="J213" i="4"/>
  <c r="I213" i="4"/>
  <c r="H213" i="4"/>
  <c r="L213" i="4" s="1"/>
  <c r="G213" i="4"/>
  <c r="F213" i="4"/>
  <c r="E213" i="4"/>
  <c r="D213" i="4"/>
  <c r="C213" i="4"/>
  <c r="M406" i="4"/>
  <c r="N406" i="4" s="1"/>
  <c r="P406" i="4" s="1"/>
  <c r="T406" i="4" s="1"/>
  <c r="K406" i="4"/>
  <c r="S406" i="4" s="1"/>
  <c r="J406" i="4"/>
  <c r="I406" i="4"/>
  <c r="H406" i="4"/>
  <c r="L406" i="4" s="1"/>
  <c r="G406" i="4"/>
  <c r="F406" i="4"/>
  <c r="E406" i="4"/>
  <c r="D406" i="4"/>
  <c r="C406" i="4"/>
  <c r="M402" i="4"/>
  <c r="N402" i="4" s="1"/>
  <c r="P402" i="4" s="1"/>
  <c r="T402" i="4" s="1"/>
  <c r="K402" i="4"/>
  <c r="S402" i="4" s="1"/>
  <c r="J402" i="4"/>
  <c r="I402" i="4"/>
  <c r="H402" i="4"/>
  <c r="L402" i="4" s="1"/>
  <c r="G402" i="4"/>
  <c r="F402" i="4"/>
  <c r="E402" i="4"/>
  <c r="D402" i="4"/>
  <c r="C402" i="4"/>
  <c r="M398" i="4"/>
  <c r="N398" i="4" s="1"/>
  <c r="P398" i="4" s="1"/>
  <c r="T398" i="4" s="1"/>
  <c r="K398" i="4"/>
  <c r="S398" i="4" s="1"/>
  <c r="J398" i="4"/>
  <c r="I398" i="4"/>
  <c r="H398" i="4"/>
  <c r="L398" i="4" s="1"/>
  <c r="G398" i="4"/>
  <c r="F398" i="4"/>
  <c r="E398" i="4"/>
  <c r="D398" i="4"/>
  <c r="C398" i="4"/>
  <c r="M394" i="4"/>
  <c r="N394" i="4" s="1"/>
  <c r="P394" i="4" s="1"/>
  <c r="T394" i="4" s="1"/>
  <c r="K394" i="4"/>
  <c r="S394" i="4" s="1"/>
  <c r="J394" i="4"/>
  <c r="I394" i="4"/>
  <c r="H394" i="4"/>
  <c r="L394" i="4" s="1"/>
  <c r="G394" i="4"/>
  <c r="F394" i="4"/>
  <c r="E394" i="4"/>
  <c r="D394" i="4"/>
  <c r="C394" i="4"/>
  <c r="M390" i="4"/>
  <c r="N390" i="4" s="1"/>
  <c r="K390" i="4"/>
  <c r="S390" i="4" s="1"/>
  <c r="J390" i="4"/>
  <c r="I390" i="4"/>
  <c r="H390" i="4"/>
  <c r="L390" i="4" s="1"/>
  <c r="G390" i="4"/>
  <c r="F390" i="4"/>
  <c r="E390" i="4"/>
  <c r="D390" i="4"/>
  <c r="C390" i="4"/>
  <c r="M386" i="4"/>
  <c r="N386" i="4" s="1"/>
  <c r="P386" i="4" s="1"/>
  <c r="K386" i="4"/>
  <c r="S386" i="4" s="1"/>
  <c r="J386" i="4"/>
  <c r="I386" i="4"/>
  <c r="H386" i="4"/>
  <c r="L386" i="4" s="1"/>
  <c r="G386" i="4"/>
  <c r="F386" i="4"/>
  <c r="E386" i="4"/>
  <c r="D386" i="4"/>
  <c r="C386" i="4"/>
  <c r="M433" i="4"/>
  <c r="N433" i="4" s="1"/>
  <c r="K433" i="4"/>
  <c r="S433" i="4" s="1"/>
  <c r="J433" i="4"/>
  <c r="I433" i="4"/>
  <c r="H433" i="4"/>
  <c r="L433" i="4" s="1"/>
  <c r="G433" i="4"/>
  <c r="F433" i="4"/>
  <c r="E433" i="4"/>
  <c r="D433" i="4"/>
  <c r="C433" i="4"/>
  <c r="M429" i="4"/>
  <c r="N429" i="4" s="1"/>
  <c r="P429" i="4" s="1"/>
  <c r="K429" i="4"/>
  <c r="S429" i="4" s="1"/>
  <c r="J429" i="4"/>
  <c r="I429" i="4"/>
  <c r="H429" i="4"/>
  <c r="L429" i="4" s="1"/>
  <c r="G429" i="4"/>
  <c r="F429" i="4"/>
  <c r="E429" i="4"/>
  <c r="D429" i="4"/>
  <c r="C429" i="4"/>
  <c r="M423" i="4"/>
  <c r="N423" i="4" s="1"/>
  <c r="K423" i="4"/>
  <c r="S423" i="4" s="1"/>
  <c r="J423" i="4"/>
  <c r="I423" i="4"/>
  <c r="H423" i="4"/>
  <c r="L423" i="4" s="1"/>
  <c r="G423" i="4"/>
  <c r="F423" i="4"/>
  <c r="E423" i="4"/>
  <c r="D423" i="4"/>
  <c r="C423" i="4"/>
  <c r="M419" i="4"/>
  <c r="N419" i="4" s="1"/>
  <c r="P419" i="4" s="1"/>
  <c r="K419" i="4"/>
  <c r="S419" i="4" s="1"/>
  <c r="J419" i="4"/>
  <c r="I419" i="4"/>
  <c r="H419" i="4"/>
  <c r="L419" i="4" s="1"/>
  <c r="G419" i="4"/>
  <c r="F419" i="4"/>
  <c r="E419" i="4"/>
  <c r="D419" i="4"/>
  <c r="C419" i="4"/>
  <c r="M415" i="4"/>
  <c r="N415" i="4" s="1"/>
  <c r="K415" i="4"/>
  <c r="S415" i="4" s="1"/>
  <c r="J415" i="4"/>
  <c r="I415" i="4"/>
  <c r="H415" i="4"/>
  <c r="L415" i="4" s="1"/>
  <c r="G415" i="4"/>
  <c r="F415" i="4"/>
  <c r="E415" i="4"/>
  <c r="D415" i="4"/>
  <c r="C415" i="4"/>
  <c r="M411" i="4"/>
  <c r="N411" i="4" s="1"/>
  <c r="P411" i="4" s="1"/>
  <c r="K411" i="4"/>
  <c r="S411" i="4" s="1"/>
  <c r="J411" i="4"/>
  <c r="I411" i="4"/>
  <c r="H411" i="4"/>
  <c r="L411" i="4" s="1"/>
  <c r="G411" i="4"/>
  <c r="F411" i="4"/>
  <c r="E411" i="4"/>
  <c r="D411" i="4"/>
  <c r="C411" i="4"/>
  <c r="M407" i="4"/>
  <c r="N407" i="4" s="1"/>
  <c r="K407" i="4"/>
  <c r="S407" i="4" s="1"/>
  <c r="J407" i="4"/>
  <c r="I407" i="4"/>
  <c r="H407" i="4"/>
  <c r="L407" i="4" s="1"/>
  <c r="G407" i="4"/>
  <c r="F407" i="4"/>
  <c r="E407" i="4"/>
  <c r="D407" i="4"/>
  <c r="C407" i="4"/>
  <c r="M403" i="4"/>
  <c r="N403" i="4" s="1"/>
  <c r="P403" i="4" s="1"/>
  <c r="K403" i="4"/>
  <c r="S403" i="4" s="1"/>
  <c r="J403" i="4"/>
  <c r="I403" i="4"/>
  <c r="H403" i="4"/>
  <c r="L403" i="4" s="1"/>
  <c r="G403" i="4"/>
  <c r="F403" i="4"/>
  <c r="E403" i="4"/>
  <c r="D403" i="4"/>
  <c r="C403" i="4"/>
  <c r="M399" i="4"/>
  <c r="N399" i="4" s="1"/>
  <c r="K399" i="4"/>
  <c r="S399" i="4" s="1"/>
  <c r="J399" i="4"/>
  <c r="I399" i="4"/>
  <c r="H399" i="4"/>
  <c r="L399" i="4" s="1"/>
  <c r="G399" i="4"/>
  <c r="F399" i="4"/>
  <c r="E399" i="4"/>
  <c r="D399" i="4"/>
  <c r="C399" i="4"/>
  <c r="M395" i="4"/>
  <c r="N395" i="4" s="1"/>
  <c r="P395" i="4" s="1"/>
  <c r="K395" i="4"/>
  <c r="S395" i="4" s="1"/>
  <c r="J395" i="4"/>
  <c r="I395" i="4"/>
  <c r="H395" i="4"/>
  <c r="L395" i="4" s="1"/>
  <c r="G395" i="4"/>
  <c r="F395" i="4"/>
  <c r="E395" i="4"/>
  <c r="D395" i="4"/>
  <c r="C395" i="4"/>
  <c r="M391" i="4"/>
  <c r="N391" i="4" s="1"/>
  <c r="K391" i="4"/>
  <c r="S391" i="4" s="1"/>
  <c r="J391" i="4"/>
  <c r="I391" i="4"/>
  <c r="H391" i="4"/>
  <c r="L391" i="4" s="1"/>
  <c r="G391" i="4"/>
  <c r="F391" i="4"/>
  <c r="E391" i="4"/>
  <c r="D391" i="4"/>
  <c r="C391" i="4"/>
  <c r="M387" i="4"/>
  <c r="N387" i="4" s="1"/>
  <c r="P387" i="4" s="1"/>
  <c r="T387" i="4" s="1"/>
  <c r="K387" i="4"/>
  <c r="S387" i="4" s="1"/>
  <c r="J387" i="4"/>
  <c r="I387" i="4"/>
  <c r="H387" i="4"/>
  <c r="L387" i="4" s="1"/>
  <c r="G387" i="4"/>
  <c r="F387" i="4"/>
  <c r="E387" i="4"/>
  <c r="D387" i="4"/>
  <c r="C387" i="4"/>
  <c r="M353" i="4"/>
  <c r="N353" i="4" s="1"/>
  <c r="K353" i="4"/>
  <c r="S353" i="4" s="1"/>
  <c r="J353" i="4"/>
  <c r="I353" i="4"/>
  <c r="H353" i="4"/>
  <c r="L353" i="4" s="1"/>
  <c r="G353" i="4"/>
  <c r="F353" i="4"/>
  <c r="E353" i="4"/>
  <c r="D353" i="4"/>
  <c r="C353" i="4"/>
  <c r="M349" i="4"/>
  <c r="N349" i="4" s="1"/>
  <c r="P349" i="4" s="1"/>
  <c r="T349" i="4" s="1"/>
  <c r="K349" i="4"/>
  <c r="S349" i="4" s="1"/>
  <c r="J349" i="4"/>
  <c r="I349" i="4"/>
  <c r="H349" i="4"/>
  <c r="L349" i="4" s="1"/>
  <c r="G349" i="4"/>
  <c r="F349" i="4"/>
  <c r="E349" i="4"/>
  <c r="D349" i="4"/>
  <c r="C349" i="4"/>
  <c r="M383" i="4"/>
  <c r="N383" i="4" s="1"/>
  <c r="K383" i="4"/>
  <c r="S383" i="4" s="1"/>
  <c r="J383" i="4"/>
  <c r="I383" i="4"/>
  <c r="H383" i="4"/>
  <c r="L383" i="4" s="1"/>
  <c r="G383" i="4"/>
  <c r="F383" i="4"/>
  <c r="E383" i="4"/>
  <c r="D383" i="4"/>
  <c r="C383" i="4"/>
  <c r="M376" i="4"/>
  <c r="N376" i="4" s="1"/>
  <c r="P376" i="4" s="1"/>
  <c r="T376" i="4" s="1"/>
  <c r="K376" i="4"/>
  <c r="S376" i="4" s="1"/>
  <c r="J376" i="4"/>
  <c r="I376" i="4"/>
  <c r="H376" i="4"/>
  <c r="L376" i="4" s="1"/>
  <c r="G376" i="4"/>
  <c r="F376" i="4"/>
  <c r="E376" i="4"/>
  <c r="D376" i="4"/>
  <c r="C376" i="4"/>
  <c r="M384" i="4"/>
  <c r="N384" i="4" s="1"/>
  <c r="K384" i="4"/>
  <c r="S384" i="4" s="1"/>
  <c r="J384" i="4"/>
  <c r="I384" i="4"/>
  <c r="H384" i="4"/>
  <c r="L384" i="4" s="1"/>
  <c r="G384" i="4"/>
  <c r="F384" i="4"/>
  <c r="E384" i="4"/>
  <c r="D384" i="4"/>
  <c r="C384" i="4"/>
  <c r="M377" i="4"/>
  <c r="N377" i="4" s="1"/>
  <c r="P377" i="4" s="1"/>
  <c r="T377" i="4" s="1"/>
  <c r="K377" i="4"/>
  <c r="S377" i="4" s="1"/>
  <c r="J377" i="4"/>
  <c r="I377" i="4"/>
  <c r="H377" i="4"/>
  <c r="L377" i="4" s="1"/>
  <c r="G377" i="4"/>
  <c r="F377" i="4"/>
  <c r="E377" i="4"/>
  <c r="D377" i="4"/>
  <c r="C377" i="4"/>
  <c r="M381" i="4"/>
  <c r="N381" i="4" s="1"/>
  <c r="K381" i="4"/>
  <c r="S381" i="4" s="1"/>
  <c r="J381" i="4"/>
  <c r="I381" i="4"/>
  <c r="H381" i="4"/>
  <c r="L381" i="4" s="1"/>
  <c r="G381" i="4"/>
  <c r="F381" i="4"/>
  <c r="E381" i="4"/>
  <c r="D381" i="4"/>
  <c r="C381" i="4"/>
  <c r="M374" i="4"/>
  <c r="N374" i="4" s="1"/>
  <c r="P374" i="4" s="1"/>
  <c r="T374" i="4" s="1"/>
  <c r="K374" i="4"/>
  <c r="S374" i="4" s="1"/>
  <c r="J374" i="4"/>
  <c r="I374" i="4"/>
  <c r="H374" i="4"/>
  <c r="L374" i="4" s="1"/>
  <c r="G374" i="4"/>
  <c r="F374" i="4"/>
  <c r="E374" i="4"/>
  <c r="D374" i="4"/>
  <c r="C374" i="4"/>
  <c r="M364" i="4"/>
  <c r="N364" i="4" s="1"/>
  <c r="K364" i="4"/>
  <c r="S364" i="4" s="1"/>
  <c r="J364" i="4"/>
  <c r="I364" i="4"/>
  <c r="H364" i="4"/>
  <c r="L364" i="4" s="1"/>
  <c r="G364" i="4"/>
  <c r="F364" i="4"/>
  <c r="E364" i="4"/>
  <c r="D364" i="4"/>
  <c r="C364" i="4"/>
  <c r="M356" i="4"/>
  <c r="N356" i="4" s="1"/>
  <c r="P356" i="4" s="1"/>
  <c r="T356" i="4" s="1"/>
  <c r="K356" i="4"/>
  <c r="S356" i="4" s="1"/>
  <c r="J356" i="4"/>
  <c r="I356" i="4"/>
  <c r="H356" i="4"/>
  <c r="L356" i="4" s="1"/>
  <c r="G356" i="4"/>
  <c r="F356" i="4"/>
  <c r="E356" i="4"/>
  <c r="D356" i="4"/>
  <c r="C356" i="4"/>
  <c r="M370" i="4"/>
  <c r="N370" i="4" s="1"/>
  <c r="K370" i="4"/>
  <c r="S370" i="4" s="1"/>
  <c r="J370" i="4"/>
  <c r="I370" i="4"/>
  <c r="H370" i="4"/>
  <c r="L370" i="4" s="1"/>
  <c r="G370" i="4"/>
  <c r="F370" i="4"/>
  <c r="E370" i="4"/>
  <c r="D370" i="4"/>
  <c r="C370" i="4"/>
  <c r="M362" i="4"/>
  <c r="N362" i="4" s="1"/>
  <c r="P362" i="4" s="1"/>
  <c r="T362" i="4" s="1"/>
  <c r="K362" i="4"/>
  <c r="S362" i="4" s="1"/>
  <c r="J362" i="4"/>
  <c r="I362" i="4"/>
  <c r="H362" i="4"/>
  <c r="L362" i="4" s="1"/>
  <c r="G362" i="4"/>
  <c r="F362" i="4"/>
  <c r="E362" i="4"/>
  <c r="D362" i="4"/>
  <c r="C362" i="4"/>
  <c r="M369" i="4"/>
  <c r="N369" i="4" s="1"/>
  <c r="K369" i="4"/>
  <c r="S369" i="4" s="1"/>
  <c r="J369" i="4"/>
  <c r="I369" i="4"/>
  <c r="H369" i="4"/>
  <c r="L369" i="4" s="1"/>
  <c r="G369" i="4"/>
  <c r="F369" i="4"/>
  <c r="E369" i="4"/>
  <c r="D369" i="4"/>
  <c r="C369" i="4"/>
  <c r="M361" i="4"/>
  <c r="N361" i="4" s="1"/>
  <c r="P361" i="4" s="1"/>
  <c r="T361" i="4" s="1"/>
  <c r="K361" i="4"/>
  <c r="S361" i="4" s="1"/>
  <c r="J361" i="4"/>
  <c r="I361" i="4"/>
  <c r="H361" i="4"/>
  <c r="L361" i="4" s="1"/>
  <c r="G361" i="4"/>
  <c r="F361" i="4"/>
  <c r="E361" i="4"/>
  <c r="D361" i="4"/>
  <c r="C361" i="4"/>
  <c r="M367" i="4"/>
  <c r="N367" i="4" s="1"/>
  <c r="K367" i="4"/>
  <c r="S367" i="4" s="1"/>
  <c r="J367" i="4"/>
  <c r="I367" i="4"/>
  <c r="H367" i="4"/>
  <c r="L367" i="4" s="1"/>
  <c r="G367" i="4"/>
  <c r="F367" i="4"/>
  <c r="E367" i="4"/>
  <c r="D367" i="4"/>
  <c r="C367" i="4"/>
  <c r="M359" i="4"/>
  <c r="N359" i="4" s="1"/>
  <c r="P359" i="4" s="1"/>
  <c r="T359" i="4" s="1"/>
  <c r="K359" i="4"/>
  <c r="S359" i="4" s="1"/>
  <c r="J359" i="4"/>
  <c r="I359" i="4"/>
  <c r="H359" i="4"/>
  <c r="L359" i="4" s="1"/>
  <c r="G359" i="4"/>
  <c r="F359" i="4"/>
  <c r="E359" i="4"/>
  <c r="D359" i="4"/>
  <c r="C359" i="4"/>
  <c r="M379" i="4"/>
  <c r="N379" i="4" s="1"/>
  <c r="K379" i="4"/>
  <c r="S379" i="4" s="1"/>
  <c r="J379" i="4"/>
  <c r="I379" i="4"/>
  <c r="H379" i="4"/>
  <c r="L379" i="4" s="1"/>
  <c r="G379" i="4"/>
  <c r="F379" i="4"/>
  <c r="E379" i="4"/>
  <c r="D379" i="4"/>
  <c r="C379" i="4"/>
  <c r="M372" i="4"/>
  <c r="N372" i="4" s="1"/>
  <c r="P372" i="4" s="1"/>
  <c r="T372" i="4" s="1"/>
  <c r="K372" i="4"/>
  <c r="S372" i="4" s="1"/>
  <c r="J372" i="4"/>
  <c r="I372" i="4"/>
  <c r="H372" i="4"/>
  <c r="L372" i="4" s="1"/>
  <c r="G372" i="4"/>
  <c r="F372" i="4"/>
  <c r="E372" i="4"/>
  <c r="D372" i="4"/>
  <c r="C372" i="4"/>
  <c r="M365" i="4"/>
  <c r="N365" i="4" s="1"/>
  <c r="K365" i="4"/>
  <c r="S365" i="4" s="1"/>
  <c r="J365" i="4"/>
  <c r="I365" i="4"/>
  <c r="H365" i="4"/>
  <c r="L365" i="4" s="1"/>
  <c r="G365" i="4"/>
  <c r="F365" i="4"/>
  <c r="E365" i="4"/>
  <c r="D365" i="4"/>
  <c r="C365" i="4"/>
  <c r="M357" i="4"/>
  <c r="N357" i="4" s="1"/>
  <c r="P357" i="4" s="1"/>
  <c r="T357" i="4" s="1"/>
  <c r="K357" i="4"/>
  <c r="S357" i="4" s="1"/>
  <c r="J357" i="4"/>
  <c r="I357" i="4"/>
  <c r="H357" i="4"/>
  <c r="L357" i="4" s="1"/>
  <c r="G357" i="4"/>
  <c r="F357" i="4"/>
  <c r="E357" i="4"/>
  <c r="D357" i="4"/>
  <c r="C357" i="4"/>
  <c r="M352" i="4"/>
  <c r="N352" i="4" s="1"/>
  <c r="K352" i="4"/>
  <c r="S352" i="4" s="1"/>
  <c r="J352" i="4"/>
  <c r="I352" i="4"/>
  <c r="H352" i="4"/>
  <c r="L352" i="4" s="1"/>
  <c r="G352" i="4"/>
  <c r="F352" i="4"/>
  <c r="E352" i="4"/>
  <c r="D352" i="4"/>
  <c r="C352" i="4"/>
  <c r="M348" i="4"/>
  <c r="N348" i="4" s="1"/>
  <c r="P348" i="4" s="1"/>
  <c r="T348" i="4" s="1"/>
  <c r="K348" i="4"/>
  <c r="S348" i="4" s="1"/>
  <c r="J348" i="4"/>
  <c r="I348" i="4"/>
  <c r="H348" i="4"/>
  <c r="L348" i="4" s="1"/>
  <c r="G348" i="4"/>
  <c r="F348" i="4"/>
  <c r="E348" i="4"/>
  <c r="D348" i="4"/>
  <c r="C348" i="4"/>
  <c r="M380" i="4"/>
  <c r="N380" i="4" s="1"/>
  <c r="K380" i="4"/>
  <c r="S380" i="4" s="1"/>
  <c r="J380" i="4"/>
  <c r="I380" i="4"/>
  <c r="H380" i="4"/>
  <c r="L380" i="4" s="1"/>
  <c r="G380" i="4"/>
  <c r="F380" i="4"/>
  <c r="E380" i="4"/>
  <c r="D380" i="4"/>
  <c r="C380" i="4"/>
  <c r="M373" i="4"/>
  <c r="N373" i="4" s="1"/>
  <c r="P373" i="4" s="1"/>
  <c r="T373" i="4" s="1"/>
  <c r="K373" i="4"/>
  <c r="S373" i="4" s="1"/>
  <c r="J373" i="4"/>
  <c r="I373" i="4"/>
  <c r="H373" i="4"/>
  <c r="L373" i="4" s="1"/>
  <c r="G373" i="4"/>
  <c r="F373" i="4"/>
  <c r="E373" i="4"/>
  <c r="D373" i="4"/>
  <c r="C373" i="4"/>
  <c r="M366" i="4"/>
  <c r="N366" i="4" s="1"/>
  <c r="K366" i="4"/>
  <c r="S366" i="4" s="1"/>
  <c r="J366" i="4"/>
  <c r="I366" i="4"/>
  <c r="H366" i="4"/>
  <c r="L366" i="4" s="1"/>
  <c r="G366" i="4"/>
  <c r="F366" i="4"/>
  <c r="E366" i="4"/>
  <c r="D366" i="4"/>
  <c r="C366" i="4"/>
  <c r="M358" i="4"/>
  <c r="N358" i="4" s="1"/>
  <c r="P358" i="4" s="1"/>
  <c r="T358" i="4" s="1"/>
  <c r="K358" i="4"/>
  <c r="S358" i="4" s="1"/>
  <c r="J358" i="4"/>
  <c r="I358" i="4"/>
  <c r="H358" i="4"/>
  <c r="L358" i="4" s="1"/>
  <c r="G358" i="4"/>
  <c r="F358" i="4"/>
  <c r="E358" i="4"/>
  <c r="D358" i="4"/>
  <c r="C358" i="4"/>
  <c r="M347" i="4"/>
  <c r="N347" i="4" s="1"/>
  <c r="K347" i="4"/>
  <c r="S347" i="4" s="1"/>
  <c r="J347" i="4"/>
  <c r="I347" i="4"/>
  <c r="H347" i="4"/>
  <c r="L347" i="4" s="1"/>
  <c r="G347" i="4"/>
  <c r="F347" i="4"/>
  <c r="E347" i="4"/>
  <c r="D347" i="4"/>
  <c r="C347" i="4"/>
  <c r="M341" i="4"/>
  <c r="N341" i="4" s="1"/>
  <c r="P341" i="4" s="1"/>
  <c r="T341" i="4" s="1"/>
  <c r="K341" i="4"/>
  <c r="S341" i="4" s="1"/>
  <c r="J341" i="4"/>
  <c r="I341" i="4"/>
  <c r="H341" i="4"/>
  <c r="L341" i="4" s="1"/>
  <c r="G341" i="4"/>
  <c r="F341" i="4"/>
  <c r="E341" i="4"/>
  <c r="D341" i="4"/>
  <c r="C341" i="4"/>
  <c r="M335" i="4"/>
  <c r="N335" i="4" s="1"/>
  <c r="K335" i="4"/>
  <c r="S335" i="4" s="1"/>
  <c r="J335" i="4"/>
  <c r="I335" i="4"/>
  <c r="H335" i="4"/>
  <c r="L335" i="4" s="1"/>
  <c r="G335" i="4"/>
  <c r="F335" i="4"/>
  <c r="E335" i="4"/>
  <c r="D335" i="4"/>
  <c r="C335" i="4"/>
  <c r="M327" i="4"/>
  <c r="N327" i="4" s="1"/>
  <c r="P327" i="4" s="1"/>
  <c r="T327" i="4" s="1"/>
  <c r="K327" i="4"/>
  <c r="S327" i="4" s="1"/>
  <c r="J327" i="4"/>
  <c r="I327" i="4"/>
  <c r="H327" i="4"/>
  <c r="L327" i="4" s="1"/>
  <c r="G327" i="4"/>
  <c r="F327" i="4"/>
  <c r="E327" i="4"/>
  <c r="D327" i="4"/>
  <c r="C327" i="4"/>
  <c r="M319" i="4"/>
  <c r="N319" i="4" s="1"/>
  <c r="K319" i="4"/>
  <c r="S319" i="4" s="1"/>
  <c r="J319" i="4"/>
  <c r="I319" i="4"/>
  <c r="H319" i="4"/>
  <c r="L319" i="4" s="1"/>
  <c r="G319" i="4"/>
  <c r="F319" i="4"/>
  <c r="E319" i="4"/>
  <c r="D319" i="4"/>
  <c r="C319" i="4"/>
  <c r="M310" i="4"/>
  <c r="N310" i="4" s="1"/>
  <c r="P310" i="4" s="1"/>
  <c r="T310" i="4" s="1"/>
  <c r="K310" i="4"/>
  <c r="S310" i="4" s="1"/>
  <c r="J310" i="4"/>
  <c r="I310" i="4"/>
  <c r="H310" i="4"/>
  <c r="L310" i="4" s="1"/>
  <c r="G310" i="4"/>
  <c r="F310" i="4"/>
  <c r="E310" i="4"/>
  <c r="D310" i="4"/>
  <c r="C310" i="4"/>
  <c r="M301" i="4"/>
  <c r="N301" i="4" s="1"/>
  <c r="K301" i="4"/>
  <c r="S301" i="4" s="1"/>
  <c r="J301" i="4"/>
  <c r="I301" i="4"/>
  <c r="H301" i="4"/>
  <c r="L301" i="4" s="1"/>
  <c r="G301" i="4"/>
  <c r="F301" i="4"/>
  <c r="E301" i="4"/>
  <c r="D301" i="4"/>
  <c r="C301" i="4"/>
  <c r="M292" i="4"/>
  <c r="N292" i="4" s="1"/>
  <c r="P292" i="4" s="1"/>
  <c r="T292" i="4" s="1"/>
  <c r="K292" i="4"/>
  <c r="S292" i="4" s="1"/>
  <c r="J292" i="4"/>
  <c r="I292" i="4"/>
  <c r="H292" i="4"/>
  <c r="L292" i="4" s="1"/>
  <c r="G292" i="4"/>
  <c r="F292" i="4"/>
  <c r="E292" i="4"/>
  <c r="D292" i="4"/>
  <c r="C292" i="4"/>
  <c r="M283" i="4"/>
  <c r="N283" i="4" s="1"/>
  <c r="K283" i="4"/>
  <c r="S283" i="4" s="1"/>
  <c r="J283" i="4"/>
  <c r="I283" i="4"/>
  <c r="H283" i="4"/>
  <c r="L283" i="4" s="1"/>
  <c r="G283" i="4"/>
  <c r="F283" i="4"/>
  <c r="E283" i="4"/>
  <c r="D283" i="4"/>
  <c r="C283" i="4"/>
  <c r="M273" i="4"/>
  <c r="N273" i="4" s="1"/>
  <c r="P273" i="4" s="1"/>
  <c r="T273" i="4" s="1"/>
  <c r="K273" i="4"/>
  <c r="S273" i="4" s="1"/>
  <c r="J273" i="4"/>
  <c r="I273" i="4"/>
  <c r="H273" i="4"/>
  <c r="L273" i="4" s="1"/>
  <c r="G273" i="4"/>
  <c r="F273" i="4"/>
  <c r="E273" i="4"/>
  <c r="D273" i="4"/>
  <c r="C273" i="4"/>
  <c r="M263" i="4"/>
  <c r="N263" i="4" s="1"/>
  <c r="K263" i="4"/>
  <c r="S263" i="4" s="1"/>
  <c r="J263" i="4"/>
  <c r="I263" i="4"/>
  <c r="H263" i="4"/>
  <c r="L263" i="4" s="1"/>
  <c r="G263" i="4"/>
  <c r="F263" i="4"/>
  <c r="E263" i="4"/>
  <c r="D263" i="4"/>
  <c r="C263" i="4"/>
  <c r="M253" i="4"/>
  <c r="N253" i="4" s="1"/>
  <c r="P253" i="4" s="1"/>
  <c r="K253" i="4"/>
  <c r="S253" i="4" s="1"/>
  <c r="J253" i="4"/>
  <c r="I253" i="4"/>
  <c r="H253" i="4"/>
  <c r="L253" i="4" s="1"/>
  <c r="G253" i="4"/>
  <c r="F253" i="4"/>
  <c r="E253" i="4"/>
  <c r="D253" i="4"/>
  <c r="C253" i="4"/>
  <c r="M243" i="4"/>
  <c r="N243" i="4" s="1"/>
  <c r="K243" i="4"/>
  <c r="S243" i="4" s="1"/>
  <c r="J243" i="4"/>
  <c r="I243" i="4"/>
  <c r="H243" i="4"/>
  <c r="L243" i="4" s="1"/>
  <c r="G243" i="4"/>
  <c r="F243" i="4"/>
  <c r="E243" i="4"/>
  <c r="D243" i="4"/>
  <c r="C243" i="4"/>
  <c r="M234" i="4"/>
  <c r="N234" i="4" s="1"/>
  <c r="P234" i="4" s="1"/>
  <c r="T234" i="4" s="1"/>
  <c r="K234" i="4"/>
  <c r="S234" i="4" s="1"/>
  <c r="J234" i="4"/>
  <c r="I234" i="4"/>
  <c r="H234" i="4"/>
  <c r="L234" i="4" s="1"/>
  <c r="G234" i="4"/>
  <c r="F234" i="4"/>
  <c r="E234" i="4"/>
  <c r="D234" i="4"/>
  <c r="C234" i="4"/>
  <c r="M225" i="4"/>
  <c r="N225" i="4" s="1"/>
  <c r="K225" i="4"/>
  <c r="S225" i="4" s="1"/>
  <c r="J225" i="4"/>
  <c r="I225" i="4"/>
  <c r="H225" i="4"/>
  <c r="L225" i="4" s="1"/>
  <c r="G225" i="4"/>
  <c r="F225" i="4"/>
  <c r="E225" i="4"/>
  <c r="D225" i="4"/>
  <c r="C225" i="4"/>
  <c r="M215" i="4"/>
  <c r="N215" i="4" s="1"/>
  <c r="P215" i="4" s="1"/>
  <c r="T215" i="4" s="1"/>
  <c r="K215" i="4"/>
  <c r="S215" i="4" s="1"/>
  <c r="J215" i="4"/>
  <c r="I215" i="4"/>
  <c r="H215" i="4"/>
  <c r="L215" i="4" s="1"/>
  <c r="G215" i="4"/>
  <c r="F215" i="4"/>
  <c r="E215" i="4"/>
  <c r="D215" i="4"/>
  <c r="C215" i="4"/>
  <c r="M205" i="4"/>
  <c r="N205" i="4" s="1"/>
  <c r="K205" i="4"/>
  <c r="S205" i="4" s="1"/>
  <c r="J205" i="4"/>
  <c r="I205" i="4"/>
  <c r="H205" i="4"/>
  <c r="L205" i="4" s="1"/>
  <c r="G205" i="4"/>
  <c r="F205" i="4"/>
  <c r="E205" i="4"/>
  <c r="D205" i="4"/>
  <c r="C205" i="4"/>
  <c r="M198" i="4"/>
  <c r="N198" i="4" s="1"/>
  <c r="P198" i="4" s="1"/>
  <c r="K198" i="4"/>
  <c r="S198" i="4" s="1"/>
  <c r="J198" i="4"/>
  <c r="I198" i="4"/>
  <c r="H198" i="4"/>
  <c r="L198" i="4" s="1"/>
  <c r="G198" i="4"/>
  <c r="F198" i="4"/>
  <c r="E198" i="4"/>
  <c r="D198" i="4"/>
  <c r="C198" i="4"/>
  <c r="M345" i="4"/>
  <c r="N345" i="4" s="1"/>
  <c r="K345" i="4"/>
  <c r="S345" i="4" s="1"/>
  <c r="J345" i="4"/>
  <c r="I345" i="4"/>
  <c r="H345" i="4"/>
  <c r="L345" i="4" s="1"/>
  <c r="G345" i="4"/>
  <c r="F345" i="4"/>
  <c r="E345" i="4"/>
  <c r="D345" i="4"/>
  <c r="C345" i="4"/>
  <c r="M339" i="4"/>
  <c r="N339" i="4" s="1"/>
  <c r="P339" i="4" s="1"/>
  <c r="T339" i="4" s="1"/>
  <c r="K339" i="4"/>
  <c r="S339" i="4" s="1"/>
  <c r="J339" i="4"/>
  <c r="I339" i="4"/>
  <c r="H339" i="4"/>
  <c r="L339" i="4" s="1"/>
  <c r="G339" i="4"/>
  <c r="F339" i="4"/>
  <c r="E339" i="4"/>
  <c r="D339" i="4"/>
  <c r="C339" i="4"/>
  <c r="M332" i="4"/>
  <c r="N332" i="4" s="1"/>
  <c r="K332" i="4"/>
  <c r="S332" i="4" s="1"/>
  <c r="J332" i="4"/>
  <c r="I332" i="4"/>
  <c r="H332" i="4"/>
  <c r="L332" i="4" s="1"/>
  <c r="G332" i="4"/>
  <c r="F332" i="4"/>
  <c r="E332" i="4"/>
  <c r="D332" i="4"/>
  <c r="C332" i="4"/>
  <c r="M324" i="4"/>
  <c r="N324" i="4" s="1"/>
  <c r="P324" i="4" s="1"/>
  <c r="K324" i="4"/>
  <c r="S324" i="4" s="1"/>
  <c r="J324" i="4"/>
  <c r="I324" i="4"/>
  <c r="H324" i="4"/>
  <c r="L324" i="4" s="1"/>
  <c r="G324" i="4"/>
  <c r="F324" i="4"/>
  <c r="E324" i="4"/>
  <c r="D324" i="4"/>
  <c r="C324" i="4"/>
  <c r="M315" i="4"/>
  <c r="N315" i="4" s="1"/>
  <c r="K315" i="4"/>
  <c r="S315" i="4" s="1"/>
  <c r="J315" i="4"/>
  <c r="I315" i="4"/>
  <c r="H315" i="4"/>
  <c r="L315" i="4" s="1"/>
  <c r="G315" i="4"/>
  <c r="F315" i="4"/>
  <c r="E315" i="4"/>
  <c r="D315" i="4"/>
  <c r="C315" i="4"/>
  <c r="M306" i="4"/>
  <c r="N306" i="4" s="1"/>
  <c r="P306" i="4" s="1"/>
  <c r="K306" i="4"/>
  <c r="S306" i="4" s="1"/>
  <c r="J306" i="4"/>
  <c r="I306" i="4"/>
  <c r="H306" i="4"/>
  <c r="L306" i="4" s="1"/>
  <c r="G306" i="4"/>
  <c r="F306" i="4"/>
  <c r="E306" i="4"/>
  <c r="D306" i="4"/>
  <c r="C306" i="4"/>
  <c r="M297" i="4"/>
  <c r="N297" i="4" s="1"/>
  <c r="K297" i="4"/>
  <c r="S297" i="4" s="1"/>
  <c r="J297" i="4"/>
  <c r="I297" i="4"/>
  <c r="H297" i="4"/>
  <c r="L297" i="4" s="1"/>
  <c r="G297" i="4"/>
  <c r="F297" i="4"/>
  <c r="E297" i="4"/>
  <c r="D297" i="4"/>
  <c r="C297" i="4"/>
  <c r="M288" i="4"/>
  <c r="N288" i="4" s="1"/>
  <c r="P288" i="4" s="1"/>
  <c r="K288" i="4"/>
  <c r="S288" i="4" s="1"/>
  <c r="J288" i="4"/>
  <c r="I288" i="4"/>
  <c r="H288" i="4"/>
  <c r="L288" i="4" s="1"/>
  <c r="G288" i="4"/>
  <c r="F288" i="4"/>
  <c r="E288" i="4"/>
  <c r="D288" i="4"/>
  <c r="C288" i="4"/>
  <c r="M279" i="4"/>
  <c r="N279" i="4" s="1"/>
  <c r="K279" i="4"/>
  <c r="S279" i="4" s="1"/>
  <c r="J279" i="4"/>
  <c r="I279" i="4"/>
  <c r="H279" i="4"/>
  <c r="L279" i="4" s="1"/>
  <c r="G279" i="4"/>
  <c r="F279" i="4"/>
  <c r="E279" i="4"/>
  <c r="D279" i="4"/>
  <c r="C279" i="4"/>
  <c r="M269" i="4"/>
  <c r="N269" i="4" s="1"/>
  <c r="P269" i="4" s="1"/>
  <c r="T269" i="4" s="1"/>
  <c r="K269" i="4"/>
  <c r="S269" i="4" s="1"/>
  <c r="J269" i="4"/>
  <c r="I269" i="4"/>
  <c r="H269" i="4"/>
  <c r="L269" i="4" s="1"/>
  <c r="G269" i="4"/>
  <c r="F269" i="4"/>
  <c r="E269" i="4"/>
  <c r="D269" i="4"/>
  <c r="C269" i="4"/>
  <c r="M259" i="4"/>
  <c r="N259" i="4" s="1"/>
  <c r="K259" i="4"/>
  <c r="S259" i="4" s="1"/>
  <c r="J259" i="4"/>
  <c r="I259" i="4"/>
  <c r="H259" i="4"/>
  <c r="L259" i="4" s="1"/>
  <c r="G259" i="4"/>
  <c r="F259" i="4"/>
  <c r="E259" i="4"/>
  <c r="D259" i="4"/>
  <c r="C259" i="4"/>
  <c r="M249" i="4"/>
  <c r="N249" i="4" s="1"/>
  <c r="P249" i="4" s="1"/>
  <c r="T249" i="4" s="1"/>
  <c r="K249" i="4"/>
  <c r="S249" i="4" s="1"/>
  <c r="J249" i="4"/>
  <c r="I249" i="4"/>
  <c r="H249" i="4"/>
  <c r="L249" i="4" s="1"/>
  <c r="G249" i="4"/>
  <c r="F249" i="4"/>
  <c r="E249" i="4"/>
  <c r="D249" i="4"/>
  <c r="C249" i="4"/>
  <c r="M203" i="4"/>
  <c r="N203" i="4" s="1"/>
  <c r="K203" i="4"/>
  <c r="S203" i="4" s="1"/>
  <c r="J203" i="4"/>
  <c r="I203" i="4"/>
  <c r="H203" i="4"/>
  <c r="L203" i="4" s="1"/>
  <c r="G203" i="4"/>
  <c r="F203" i="4"/>
  <c r="E203" i="4"/>
  <c r="D203" i="4"/>
  <c r="C203" i="4"/>
  <c r="M196" i="4"/>
  <c r="N196" i="4" s="1"/>
  <c r="P196" i="4" s="1"/>
  <c r="T196" i="4" s="1"/>
  <c r="K196" i="4"/>
  <c r="S196" i="4" s="1"/>
  <c r="J196" i="4"/>
  <c r="I196" i="4"/>
  <c r="H196" i="4"/>
  <c r="L196" i="4" s="1"/>
  <c r="G196" i="4"/>
  <c r="F196" i="4"/>
  <c r="E196" i="4"/>
  <c r="D196" i="4"/>
  <c r="C196" i="4"/>
  <c r="M199" i="4"/>
  <c r="N199" i="4" s="1"/>
  <c r="K199" i="4"/>
  <c r="S199" i="4" s="1"/>
  <c r="J199" i="4"/>
  <c r="I199" i="4"/>
  <c r="H199" i="4"/>
  <c r="L199" i="4" s="1"/>
  <c r="G199" i="4"/>
  <c r="F199" i="4"/>
  <c r="E199" i="4"/>
  <c r="D199" i="4"/>
  <c r="C199" i="4"/>
  <c r="M192" i="4"/>
  <c r="N192" i="4" s="1"/>
  <c r="P192" i="4" s="1"/>
  <c r="T192" i="4" s="1"/>
  <c r="K192" i="4"/>
  <c r="S192" i="4" s="1"/>
  <c r="J192" i="4"/>
  <c r="I192" i="4"/>
  <c r="H192" i="4"/>
  <c r="L192" i="4" s="1"/>
  <c r="G192" i="4"/>
  <c r="F192" i="4"/>
  <c r="E192" i="4"/>
  <c r="D192" i="4"/>
  <c r="C192" i="4"/>
  <c r="M333" i="4"/>
  <c r="N333" i="4" s="1"/>
  <c r="K333" i="4"/>
  <c r="S333" i="4" s="1"/>
  <c r="J333" i="4"/>
  <c r="I333" i="4"/>
  <c r="H333" i="4"/>
  <c r="L333" i="4" s="1"/>
  <c r="G333" i="4"/>
  <c r="F333" i="4"/>
  <c r="E333" i="4"/>
  <c r="D333" i="4"/>
  <c r="C333" i="4"/>
  <c r="M325" i="4"/>
  <c r="N325" i="4" s="1"/>
  <c r="P325" i="4" s="1"/>
  <c r="T325" i="4" s="1"/>
  <c r="K325" i="4"/>
  <c r="S325" i="4" s="1"/>
  <c r="J325" i="4"/>
  <c r="I325" i="4"/>
  <c r="H325" i="4"/>
  <c r="L325" i="4" s="1"/>
  <c r="G325" i="4"/>
  <c r="F325" i="4"/>
  <c r="E325" i="4"/>
  <c r="D325" i="4"/>
  <c r="C325" i="4"/>
  <c r="M316" i="4"/>
  <c r="N316" i="4" s="1"/>
  <c r="K316" i="4"/>
  <c r="S316" i="4" s="1"/>
  <c r="J316" i="4"/>
  <c r="I316" i="4"/>
  <c r="H316" i="4"/>
  <c r="L316" i="4" s="1"/>
  <c r="G316" i="4"/>
  <c r="F316" i="4"/>
  <c r="E316" i="4"/>
  <c r="D316" i="4"/>
  <c r="C316" i="4"/>
  <c r="M307" i="4"/>
  <c r="N307" i="4" s="1"/>
  <c r="P307" i="4" s="1"/>
  <c r="T307" i="4" s="1"/>
  <c r="K307" i="4"/>
  <c r="S307" i="4" s="1"/>
  <c r="J307" i="4"/>
  <c r="I307" i="4"/>
  <c r="H307" i="4"/>
  <c r="L307" i="4" s="1"/>
  <c r="G307" i="4"/>
  <c r="F307" i="4"/>
  <c r="E307" i="4"/>
  <c r="D307" i="4"/>
  <c r="C307" i="4"/>
  <c r="M298" i="4"/>
  <c r="N298" i="4" s="1"/>
  <c r="K298" i="4"/>
  <c r="S298" i="4" s="1"/>
  <c r="J298" i="4"/>
  <c r="I298" i="4"/>
  <c r="H298" i="4"/>
  <c r="L298" i="4" s="1"/>
  <c r="G298" i="4"/>
  <c r="F298" i="4"/>
  <c r="E298" i="4"/>
  <c r="D298" i="4"/>
  <c r="C298" i="4"/>
  <c r="M289" i="4"/>
  <c r="N289" i="4" s="1"/>
  <c r="P289" i="4" s="1"/>
  <c r="T289" i="4" s="1"/>
  <c r="K289" i="4"/>
  <c r="S289" i="4" s="1"/>
  <c r="J289" i="4"/>
  <c r="I289" i="4"/>
  <c r="H289" i="4"/>
  <c r="L289" i="4" s="1"/>
  <c r="G289" i="4"/>
  <c r="F289" i="4"/>
  <c r="E289" i="4"/>
  <c r="D289" i="4"/>
  <c r="C289" i="4"/>
  <c r="M280" i="4"/>
  <c r="N280" i="4" s="1"/>
  <c r="K280" i="4"/>
  <c r="S280" i="4" s="1"/>
  <c r="J280" i="4"/>
  <c r="I280" i="4"/>
  <c r="H280" i="4"/>
  <c r="L280" i="4" s="1"/>
  <c r="G280" i="4"/>
  <c r="F280" i="4"/>
  <c r="E280" i="4"/>
  <c r="D280" i="4"/>
  <c r="C280" i="4"/>
  <c r="M270" i="4"/>
  <c r="N270" i="4" s="1"/>
  <c r="P270" i="4" s="1"/>
  <c r="T270" i="4" s="1"/>
  <c r="K270" i="4"/>
  <c r="S270" i="4" s="1"/>
  <c r="J270" i="4"/>
  <c r="I270" i="4"/>
  <c r="H270" i="4"/>
  <c r="L270" i="4" s="1"/>
  <c r="G270" i="4"/>
  <c r="F270" i="4"/>
  <c r="E270" i="4"/>
  <c r="D270" i="4"/>
  <c r="C270" i="4"/>
  <c r="M260" i="4"/>
  <c r="N260" i="4" s="1"/>
  <c r="K260" i="4"/>
  <c r="S260" i="4" s="1"/>
  <c r="J260" i="4"/>
  <c r="I260" i="4"/>
  <c r="H260" i="4"/>
  <c r="L260" i="4" s="1"/>
  <c r="G260" i="4"/>
  <c r="F260" i="4"/>
  <c r="E260" i="4"/>
  <c r="D260" i="4"/>
  <c r="C260" i="4"/>
  <c r="M250" i="4"/>
  <c r="N250" i="4" s="1"/>
  <c r="P250" i="4" s="1"/>
  <c r="T250" i="4" s="1"/>
  <c r="K250" i="4"/>
  <c r="S250" i="4" s="1"/>
  <c r="J250" i="4"/>
  <c r="I250" i="4"/>
  <c r="H250" i="4"/>
  <c r="L250" i="4" s="1"/>
  <c r="G250" i="4"/>
  <c r="F250" i="4"/>
  <c r="E250" i="4"/>
  <c r="D250" i="4"/>
  <c r="C250" i="4"/>
  <c r="M328" i="4"/>
  <c r="N328" i="4" s="1"/>
  <c r="K328" i="4"/>
  <c r="S328" i="4" s="1"/>
  <c r="J328" i="4"/>
  <c r="I328" i="4"/>
  <c r="H328" i="4"/>
  <c r="L328" i="4" s="1"/>
  <c r="G328" i="4"/>
  <c r="F328" i="4"/>
  <c r="E328" i="4"/>
  <c r="D328" i="4"/>
  <c r="C328" i="4"/>
  <c r="M320" i="4"/>
  <c r="N320" i="4" s="1"/>
  <c r="P320" i="4" s="1"/>
  <c r="T320" i="4" s="1"/>
  <c r="K320" i="4"/>
  <c r="S320" i="4" s="1"/>
  <c r="J320" i="4"/>
  <c r="I320" i="4"/>
  <c r="H320" i="4"/>
  <c r="L320" i="4" s="1"/>
  <c r="G320" i="4"/>
  <c r="F320" i="4"/>
  <c r="E320" i="4"/>
  <c r="D320" i="4"/>
  <c r="C320" i="4"/>
  <c r="M311" i="4"/>
  <c r="N311" i="4" s="1"/>
  <c r="K311" i="4"/>
  <c r="S311" i="4" s="1"/>
  <c r="J311" i="4"/>
  <c r="I311" i="4"/>
  <c r="H311" i="4"/>
  <c r="L311" i="4" s="1"/>
  <c r="G311" i="4"/>
  <c r="F311" i="4"/>
  <c r="E311" i="4"/>
  <c r="D311" i="4"/>
  <c r="C311" i="4"/>
  <c r="M302" i="4"/>
  <c r="N302" i="4" s="1"/>
  <c r="P302" i="4" s="1"/>
  <c r="T302" i="4" s="1"/>
  <c r="K302" i="4"/>
  <c r="S302" i="4" s="1"/>
  <c r="J302" i="4"/>
  <c r="I302" i="4"/>
  <c r="H302" i="4"/>
  <c r="L302" i="4" s="1"/>
  <c r="G302" i="4"/>
  <c r="F302" i="4"/>
  <c r="E302" i="4"/>
  <c r="D302" i="4"/>
  <c r="C302" i="4"/>
  <c r="M293" i="4"/>
  <c r="N293" i="4" s="1"/>
  <c r="K293" i="4"/>
  <c r="S293" i="4" s="1"/>
  <c r="J293" i="4"/>
  <c r="I293" i="4"/>
  <c r="H293" i="4"/>
  <c r="L293" i="4" s="1"/>
  <c r="G293" i="4"/>
  <c r="F293" i="4"/>
  <c r="E293" i="4"/>
  <c r="D293" i="4"/>
  <c r="C293" i="4"/>
  <c r="M284" i="4"/>
  <c r="N284" i="4" s="1"/>
  <c r="P284" i="4" s="1"/>
  <c r="T284" i="4" s="1"/>
  <c r="K284" i="4"/>
  <c r="S284" i="4" s="1"/>
  <c r="J284" i="4"/>
  <c r="I284" i="4"/>
  <c r="H284" i="4"/>
  <c r="L284" i="4" s="1"/>
  <c r="G284" i="4"/>
  <c r="F284" i="4"/>
  <c r="E284" i="4"/>
  <c r="D284" i="4"/>
  <c r="C284" i="4"/>
  <c r="M275" i="4"/>
  <c r="N275" i="4" s="1"/>
  <c r="K275" i="4"/>
  <c r="S275" i="4" s="1"/>
  <c r="J275" i="4"/>
  <c r="I275" i="4"/>
  <c r="H275" i="4"/>
  <c r="L275" i="4" s="1"/>
  <c r="G275" i="4"/>
  <c r="F275" i="4"/>
  <c r="E275" i="4"/>
  <c r="D275" i="4"/>
  <c r="C275" i="4"/>
  <c r="M265" i="4"/>
  <c r="N265" i="4" s="1"/>
  <c r="P265" i="4" s="1"/>
  <c r="T265" i="4" s="1"/>
  <c r="K265" i="4"/>
  <c r="S265" i="4" s="1"/>
  <c r="J265" i="4"/>
  <c r="I265" i="4"/>
  <c r="H265" i="4"/>
  <c r="L265" i="4" s="1"/>
  <c r="G265" i="4"/>
  <c r="F265" i="4"/>
  <c r="E265" i="4"/>
  <c r="D265" i="4"/>
  <c r="C265" i="4"/>
  <c r="M255" i="4"/>
  <c r="N255" i="4" s="1"/>
  <c r="K255" i="4"/>
  <c r="S255" i="4" s="1"/>
  <c r="J255" i="4"/>
  <c r="I255" i="4"/>
  <c r="H255" i="4"/>
  <c r="L255" i="4" s="1"/>
  <c r="G255" i="4"/>
  <c r="F255" i="4"/>
  <c r="E255" i="4"/>
  <c r="D255" i="4"/>
  <c r="C255" i="4"/>
  <c r="M245" i="4"/>
  <c r="N245" i="4" s="1"/>
  <c r="P245" i="4" s="1"/>
  <c r="T245" i="4" s="1"/>
  <c r="K245" i="4"/>
  <c r="S245" i="4" s="1"/>
  <c r="J245" i="4"/>
  <c r="I245" i="4"/>
  <c r="H245" i="4"/>
  <c r="L245" i="4" s="1"/>
  <c r="G245" i="4"/>
  <c r="F245" i="4"/>
  <c r="E245" i="4"/>
  <c r="D245" i="4"/>
  <c r="C245" i="4"/>
  <c r="M317" i="4"/>
  <c r="N317" i="4" s="1"/>
  <c r="K317" i="4"/>
  <c r="S317" i="4" s="1"/>
  <c r="J317" i="4"/>
  <c r="I317" i="4"/>
  <c r="H317" i="4"/>
  <c r="L317" i="4" s="1"/>
  <c r="G317" i="4"/>
  <c r="F317" i="4"/>
  <c r="E317" i="4"/>
  <c r="D317" i="4"/>
  <c r="C317" i="4"/>
  <c r="M308" i="4"/>
  <c r="N308" i="4" s="1"/>
  <c r="P308" i="4" s="1"/>
  <c r="T308" i="4" s="1"/>
  <c r="K308" i="4"/>
  <c r="S308" i="4" s="1"/>
  <c r="J308" i="4"/>
  <c r="I308" i="4"/>
  <c r="H308" i="4"/>
  <c r="L308" i="4" s="1"/>
  <c r="G308" i="4"/>
  <c r="F308" i="4"/>
  <c r="E308" i="4"/>
  <c r="D308" i="4"/>
  <c r="C308" i="4"/>
  <c r="M299" i="4"/>
  <c r="N299" i="4" s="1"/>
  <c r="K299" i="4"/>
  <c r="S299" i="4" s="1"/>
  <c r="J299" i="4"/>
  <c r="I299" i="4"/>
  <c r="H299" i="4"/>
  <c r="L299" i="4" s="1"/>
  <c r="G299" i="4"/>
  <c r="F299" i="4"/>
  <c r="E299" i="4"/>
  <c r="D299" i="4"/>
  <c r="C299" i="4"/>
  <c r="M290" i="4"/>
  <c r="N290" i="4" s="1"/>
  <c r="P290" i="4" s="1"/>
  <c r="T290" i="4" s="1"/>
  <c r="K290" i="4"/>
  <c r="S290" i="4" s="1"/>
  <c r="J290" i="4"/>
  <c r="I290" i="4"/>
  <c r="H290" i="4"/>
  <c r="L290" i="4" s="1"/>
  <c r="G290" i="4"/>
  <c r="F290" i="4"/>
  <c r="E290" i="4"/>
  <c r="D290" i="4"/>
  <c r="C290" i="4"/>
  <c r="M281" i="4"/>
  <c r="N281" i="4" s="1"/>
  <c r="K281" i="4"/>
  <c r="S281" i="4" s="1"/>
  <c r="J281" i="4"/>
  <c r="I281" i="4"/>
  <c r="H281" i="4"/>
  <c r="L281" i="4" s="1"/>
  <c r="G281" i="4"/>
  <c r="F281" i="4"/>
  <c r="E281" i="4"/>
  <c r="D281" i="4"/>
  <c r="C281" i="4"/>
  <c r="M271" i="4"/>
  <c r="N271" i="4" s="1"/>
  <c r="P271" i="4" s="1"/>
  <c r="K271" i="4"/>
  <c r="S271" i="4" s="1"/>
  <c r="J271" i="4"/>
  <c r="I271" i="4"/>
  <c r="H271" i="4"/>
  <c r="L271" i="4" s="1"/>
  <c r="G271" i="4"/>
  <c r="F271" i="4"/>
  <c r="E271" i="4"/>
  <c r="D271" i="4"/>
  <c r="C271" i="4"/>
  <c r="M261" i="4"/>
  <c r="N261" i="4" s="1"/>
  <c r="K261" i="4"/>
  <c r="S261" i="4" s="1"/>
  <c r="J261" i="4"/>
  <c r="I261" i="4"/>
  <c r="H261" i="4"/>
  <c r="L261" i="4" s="1"/>
  <c r="G261" i="4"/>
  <c r="F261" i="4"/>
  <c r="E261" i="4"/>
  <c r="D261" i="4"/>
  <c r="C261" i="4"/>
  <c r="M251" i="4"/>
  <c r="N251" i="4" s="1"/>
  <c r="P251" i="4" s="1"/>
  <c r="T251" i="4" s="1"/>
  <c r="K251" i="4"/>
  <c r="S251" i="4" s="1"/>
  <c r="J251" i="4"/>
  <c r="I251" i="4"/>
  <c r="H251" i="4"/>
  <c r="L251" i="4" s="1"/>
  <c r="G251" i="4"/>
  <c r="F251" i="4"/>
  <c r="E251" i="4"/>
  <c r="D251" i="4"/>
  <c r="C251" i="4"/>
  <c r="M274" i="4"/>
  <c r="N274" i="4" s="1"/>
  <c r="K274" i="4"/>
  <c r="S274" i="4" s="1"/>
  <c r="J274" i="4"/>
  <c r="I274" i="4"/>
  <c r="H274" i="4"/>
  <c r="L274" i="4" s="1"/>
  <c r="G274" i="4"/>
  <c r="F274" i="4"/>
  <c r="E274" i="4"/>
  <c r="D274" i="4"/>
  <c r="C274" i="4"/>
  <c r="M264" i="4"/>
  <c r="N264" i="4" s="1"/>
  <c r="P264" i="4" s="1"/>
  <c r="T264" i="4" s="1"/>
  <c r="K264" i="4"/>
  <c r="S264" i="4" s="1"/>
  <c r="J264" i="4"/>
  <c r="I264" i="4"/>
  <c r="H264" i="4"/>
  <c r="L264" i="4" s="1"/>
  <c r="G264" i="4"/>
  <c r="F264" i="4"/>
  <c r="E264" i="4"/>
  <c r="D264" i="4"/>
  <c r="C264" i="4"/>
  <c r="M254" i="4"/>
  <c r="N254" i="4" s="1"/>
  <c r="K254" i="4"/>
  <c r="S254" i="4" s="1"/>
  <c r="J254" i="4"/>
  <c r="I254" i="4"/>
  <c r="H254" i="4"/>
  <c r="L254" i="4" s="1"/>
  <c r="G254" i="4"/>
  <c r="F254" i="4"/>
  <c r="E254" i="4"/>
  <c r="D254" i="4"/>
  <c r="C254" i="4"/>
  <c r="M244" i="4"/>
  <c r="N244" i="4" s="1"/>
  <c r="P244" i="4" s="1"/>
  <c r="T244" i="4" s="1"/>
  <c r="K244" i="4"/>
  <c r="S244" i="4" s="1"/>
  <c r="J244" i="4"/>
  <c r="I244" i="4"/>
  <c r="H244" i="4"/>
  <c r="L244" i="4" s="1"/>
  <c r="G244" i="4"/>
  <c r="F244" i="4"/>
  <c r="E244" i="4"/>
  <c r="D244" i="4"/>
  <c r="C244" i="4"/>
  <c r="M343" i="4"/>
  <c r="N343" i="4" s="1"/>
  <c r="K343" i="4"/>
  <c r="S343" i="4" s="1"/>
  <c r="J343" i="4"/>
  <c r="I343" i="4"/>
  <c r="H343" i="4"/>
  <c r="L343" i="4" s="1"/>
  <c r="G343" i="4"/>
  <c r="F343" i="4"/>
  <c r="E343" i="4"/>
  <c r="D343" i="4"/>
  <c r="C343" i="4"/>
  <c r="M337" i="4"/>
  <c r="N337" i="4" s="1"/>
  <c r="P337" i="4" s="1"/>
  <c r="T337" i="4" s="1"/>
  <c r="K337" i="4"/>
  <c r="S337" i="4" s="1"/>
  <c r="J337" i="4"/>
  <c r="I337" i="4"/>
  <c r="H337" i="4"/>
  <c r="L337" i="4" s="1"/>
  <c r="G337" i="4"/>
  <c r="F337" i="4"/>
  <c r="E337" i="4"/>
  <c r="D337" i="4"/>
  <c r="C337" i="4"/>
  <c r="M330" i="4"/>
  <c r="N330" i="4" s="1"/>
  <c r="K330" i="4"/>
  <c r="S330" i="4" s="1"/>
  <c r="J330" i="4"/>
  <c r="I330" i="4"/>
  <c r="H330" i="4"/>
  <c r="L330" i="4" s="1"/>
  <c r="G330" i="4"/>
  <c r="F330" i="4"/>
  <c r="E330" i="4"/>
  <c r="D330" i="4"/>
  <c r="C330" i="4"/>
  <c r="M322" i="4"/>
  <c r="N322" i="4" s="1"/>
  <c r="P322" i="4" s="1"/>
  <c r="T322" i="4" s="1"/>
  <c r="K322" i="4"/>
  <c r="S322" i="4" s="1"/>
  <c r="J322" i="4"/>
  <c r="I322" i="4"/>
  <c r="H322" i="4"/>
  <c r="L322" i="4" s="1"/>
  <c r="G322" i="4"/>
  <c r="F322" i="4"/>
  <c r="E322" i="4"/>
  <c r="D322" i="4"/>
  <c r="C322" i="4"/>
  <c r="M313" i="4"/>
  <c r="N313" i="4" s="1"/>
  <c r="K313" i="4"/>
  <c r="S313" i="4" s="1"/>
  <c r="J313" i="4"/>
  <c r="I313" i="4"/>
  <c r="H313" i="4"/>
  <c r="L313" i="4" s="1"/>
  <c r="G313" i="4"/>
  <c r="F313" i="4"/>
  <c r="E313" i="4"/>
  <c r="D313" i="4"/>
  <c r="C313" i="4"/>
  <c r="M304" i="4"/>
  <c r="N304" i="4" s="1"/>
  <c r="P304" i="4" s="1"/>
  <c r="T304" i="4" s="1"/>
  <c r="K304" i="4"/>
  <c r="S304" i="4" s="1"/>
  <c r="J304" i="4"/>
  <c r="I304" i="4"/>
  <c r="H304" i="4"/>
  <c r="L304" i="4" s="1"/>
  <c r="G304" i="4"/>
  <c r="F304" i="4"/>
  <c r="E304" i="4"/>
  <c r="D304" i="4"/>
  <c r="C304" i="4"/>
  <c r="M295" i="4"/>
  <c r="N295" i="4" s="1"/>
  <c r="K295" i="4"/>
  <c r="S295" i="4" s="1"/>
  <c r="J295" i="4"/>
  <c r="I295" i="4"/>
  <c r="H295" i="4"/>
  <c r="L295" i="4" s="1"/>
  <c r="G295" i="4"/>
  <c r="F295" i="4"/>
  <c r="E295" i="4"/>
  <c r="D295" i="4"/>
  <c r="C295" i="4"/>
  <c r="M286" i="4"/>
  <c r="N286" i="4" s="1"/>
  <c r="P286" i="4" s="1"/>
  <c r="T286" i="4" s="1"/>
  <c r="K286" i="4"/>
  <c r="S286" i="4" s="1"/>
  <c r="J286" i="4"/>
  <c r="I286" i="4"/>
  <c r="H286" i="4"/>
  <c r="L286" i="4" s="1"/>
  <c r="G286" i="4"/>
  <c r="F286" i="4"/>
  <c r="E286" i="4"/>
  <c r="D286" i="4"/>
  <c r="C286" i="4"/>
  <c r="M277" i="4"/>
  <c r="N277" i="4" s="1"/>
  <c r="K277" i="4"/>
  <c r="S277" i="4" s="1"/>
  <c r="J277" i="4"/>
  <c r="I277" i="4"/>
  <c r="H277" i="4"/>
  <c r="L277" i="4" s="1"/>
  <c r="G277" i="4"/>
  <c r="F277" i="4"/>
  <c r="E277" i="4"/>
  <c r="D277" i="4"/>
  <c r="C277" i="4"/>
  <c r="M267" i="4"/>
  <c r="N267" i="4" s="1"/>
  <c r="P267" i="4" s="1"/>
  <c r="T267" i="4" s="1"/>
  <c r="K267" i="4"/>
  <c r="S267" i="4" s="1"/>
  <c r="J267" i="4"/>
  <c r="I267" i="4"/>
  <c r="H267" i="4"/>
  <c r="L267" i="4" s="1"/>
  <c r="G267" i="4"/>
  <c r="F267" i="4"/>
  <c r="E267" i="4"/>
  <c r="D267" i="4"/>
  <c r="C267" i="4"/>
  <c r="M257" i="4"/>
  <c r="N257" i="4" s="1"/>
  <c r="K257" i="4"/>
  <c r="S257" i="4" s="1"/>
  <c r="J257" i="4"/>
  <c r="I257" i="4"/>
  <c r="H257" i="4"/>
  <c r="L257" i="4" s="1"/>
  <c r="G257" i="4"/>
  <c r="F257" i="4"/>
  <c r="E257" i="4"/>
  <c r="D257" i="4"/>
  <c r="C257" i="4"/>
  <c r="M247" i="4"/>
  <c r="N247" i="4" s="1"/>
  <c r="P247" i="4" s="1"/>
  <c r="T247" i="4" s="1"/>
  <c r="K247" i="4"/>
  <c r="S247" i="4" s="1"/>
  <c r="J247" i="4"/>
  <c r="I247" i="4"/>
  <c r="H247" i="4"/>
  <c r="L247" i="4" s="1"/>
  <c r="G247" i="4"/>
  <c r="F247" i="4"/>
  <c r="E247" i="4"/>
  <c r="D247" i="4"/>
  <c r="C247" i="4"/>
  <c r="M342" i="4"/>
  <c r="N342" i="4" s="1"/>
  <c r="K342" i="4"/>
  <c r="S342" i="4" s="1"/>
  <c r="J342" i="4"/>
  <c r="I342" i="4"/>
  <c r="H342" i="4"/>
  <c r="L342" i="4" s="1"/>
  <c r="G342" i="4"/>
  <c r="F342" i="4"/>
  <c r="E342" i="4"/>
  <c r="D342" i="4"/>
  <c r="C342" i="4"/>
  <c r="M336" i="4"/>
  <c r="N336" i="4" s="1"/>
  <c r="P336" i="4" s="1"/>
  <c r="T336" i="4" s="1"/>
  <c r="K336" i="4"/>
  <c r="S336" i="4" s="1"/>
  <c r="J336" i="4"/>
  <c r="I336" i="4"/>
  <c r="H336" i="4"/>
  <c r="L336" i="4" s="1"/>
  <c r="G336" i="4"/>
  <c r="F336" i="4"/>
  <c r="E336" i="4"/>
  <c r="D336" i="4"/>
  <c r="C336" i="4"/>
  <c r="M329" i="4"/>
  <c r="N329" i="4" s="1"/>
  <c r="K329" i="4"/>
  <c r="S329" i="4" s="1"/>
  <c r="J329" i="4"/>
  <c r="I329" i="4"/>
  <c r="H329" i="4"/>
  <c r="L329" i="4" s="1"/>
  <c r="G329" i="4"/>
  <c r="F329" i="4"/>
  <c r="E329" i="4"/>
  <c r="D329" i="4"/>
  <c r="C329" i="4"/>
  <c r="M321" i="4"/>
  <c r="N321" i="4" s="1"/>
  <c r="P321" i="4" s="1"/>
  <c r="T321" i="4" s="1"/>
  <c r="K321" i="4"/>
  <c r="S321" i="4" s="1"/>
  <c r="J321" i="4"/>
  <c r="I321" i="4"/>
  <c r="H321" i="4"/>
  <c r="L321" i="4" s="1"/>
  <c r="G321" i="4"/>
  <c r="F321" i="4"/>
  <c r="E321" i="4"/>
  <c r="D321" i="4"/>
  <c r="C321" i="4"/>
  <c r="M312" i="4"/>
  <c r="N312" i="4" s="1"/>
  <c r="K312" i="4"/>
  <c r="S312" i="4" s="1"/>
  <c r="J312" i="4"/>
  <c r="I312" i="4"/>
  <c r="H312" i="4"/>
  <c r="L312" i="4" s="1"/>
  <c r="G312" i="4"/>
  <c r="F312" i="4"/>
  <c r="E312" i="4"/>
  <c r="D312" i="4"/>
  <c r="C312" i="4"/>
  <c r="M303" i="4"/>
  <c r="N303" i="4" s="1"/>
  <c r="P303" i="4" s="1"/>
  <c r="T303" i="4" s="1"/>
  <c r="K303" i="4"/>
  <c r="S303" i="4" s="1"/>
  <c r="J303" i="4"/>
  <c r="I303" i="4"/>
  <c r="H303" i="4"/>
  <c r="L303" i="4" s="1"/>
  <c r="G303" i="4"/>
  <c r="F303" i="4"/>
  <c r="E303" i="4"/>
  <c r="D303" i="4"/>
  <c r="C303" i="4"/>
  <c r="M294" i="4"/>
  <c r="N294" i="4" s="1"/>
  <c r="K294" i="4"/>
  <c r="S294" i="4" s="1"/>
  <c r="J294" i="4"/>
  <c r="I294" i="4"/>
  <c r="H294" i="4"/>
  <c r="L294" i="4" s="1"/>
  <c r="G294" i="4"/>
  <c r="F294" i="4"/>
  <c r="E294" i="4"/>
  <c r="D294" i="4"/>
  <c r="C294" i="4"/>
  <c r="M285" i="4"/>
  <c r="N285" i="4" s="1"/>
  <c r="P285" i="4" s="1"/>
  <c r="T285" i="4" s="1"/>
  <c r="K285" i="4"/>
  <c r="S285" i="4" s="1"/>
  <c r="J285" i="4"/>
  <c r="I285" i="4"/>
  <c r="H285" i="4"/>
  <c r="L285" i="4" s="1"/>
  <c r="G285" i="4"/>
  <c r="F285" i="4"/>
  <c r="E285" i="4"/>
  <c r="D285" i="4"/>
  <c r="C285" i="4"/>
  <c r="M276" i="4"/>
  <c r="N276" i="4" s="1"/>
  <c r="K276" i="4"/>
  <c r="S276" i="4" s="1"/>
  <c r="J276" i="4"/>
  <c r="I276" i="4"/>
  <c r="H276" i="4"/>
  <c r="L276" i="4" s="1"/>
  <c r="G276" i="4"/>
  <c r="F276" i="4"/>
  <c r="E276" i="4"/>
  <c r="D276" i="4"/>
  <c r="C276" i="4"/>
  <c r="M266" i="4"/>
  <c r="N266" i="4" s="1"/>
  <c r="P266" i="4" s="1"/>
  <c r="T266" i="4" s="1"/>
  <c r="K266" i="4"/>
  <c r="S266" i="4" s="1"/>
  <c r="J266" i="4"/>
  <c r="I266" i="4"/>
  <c r="H266" i="4"/>
  <c r="L266" i="4" s="1"/>
  <c r="G266" i="4"/>
  <c r="F266" i="4"/>
  <c r="E266" i="4"/>
  <c r="D266" i="4"/>
  <c r="C266" i="4"/>
  <c r="M256" i="4"/>
  <c r="N256" i="4" s="1"/>
  <c r="K256" i="4"/>
  <c r="S256" i="4" s="1"/>
  <c r="J256" i="4"/>
  <c r="I256" i="4"/>
  <c r="H256" i="4"/>
  <c r="L256" i="4" s="1"/>
  <c r="G256" i="4"/>
  <c r="F256" i="4"/>
  <c r="E256" i="4"/>
  <c r="D256" i="4"/>
  <c r="C256" i="4"/>
  <c r="M246" i="4"/>
  <c r="N246" i="4" s="1"/>
  <c r="P246" i="4" s="1"/>
  <c r="T246" i="4" s="1"/>
  <c r="K246" i="4"/>
  <c r="S246" i="4" s="1"/>
  <c r="J246" i="4"/>
  <c r="I246" i="4"/>
  <c r="H246" i="4"/>
  <c r="L246" i="4" s="1"/>
  <c r="G246" i="4"/>
  <c r="F246" i="4"/>
  <c r="E246" i="4"/>
  <c r="D246" i="4"/>
  <c r="C246" i="4"/>
  <c r="M344" i="4"/>
  <c r="N344" i="4" s="1"/>
  <c r="K344" i="4"/>
  <c r="S344" i="4" s="1"/>
  <c r="J344" i="4"/>
  <c r="I344" i="4"/>
  <c r="H344" i="4"/>
  <c r="L344" i="4" s="1"/>
  <c r="G344" i="4"/>
  <c r="F344" i="4"/>
  <c r="E344" i="4"/>
  <c r="D344" i="4"/>
  <c r="C344" i="4"/>
  <c r="M338" i="4"/>
  <c r="N338" i="4" s="1"/>
  <c r="P338" i="4" s="1"/>
  <c r="T338" i="4" s="1"/>
  <c r="K338" i="4"/>
  <c r="S338" i="4" s="1"/>
  <c r="J338" i="4"/>
  <c r="I338" i="4"/>
  <c r="H338" i="4"/>
  <c r="L338" i="4" s="1"/>
  <c r="G338" i="4"/>
  <c r="F338" i="4"/>
  <c r="E338" i="4"/>
  <c r="D338" i="4"/>
  <c r="C338" i="4"/>
  <c r="M331" i="4"/>
  <c r="N331" i="4" s="1"/>
  <c r="K331" i="4"/>
  <c r="S331" i="4" s="1"/>
  <c r="J331" i="4"/>
  <c r="I331" i="4"/>
  <c r="H331" i="4"/>
  <c r="L331" i="4" s="1"/>
  <c r="G331" i="4"/>
  <c r="F331" i="4"/>
  <c r="E331" i="4"/>
  <c r="D331" i="4"/>
  <c r="C331" i="4"/>
  <c r="M323" i="4"/>
  <c r="N323" i="4" s="1"/>
  <c r="P323" i="4" s="1"/>
  <c r="T323" i="4" s="1"/>
  <c r="K323" i="4"/>
  <c r="S323" i="4" s="1"/>
  <c r="J323" i="4"/>
  <c r="I323" i="4"/>
  <c r="H323" i="4"/>
  <c r="L323" i="4" s="1"/>
  <c r="G323" i="4"/>
  <c r="F323" i="4"/>
  <c r="E323" i="4"/>
  <c r="D323" i="4"/>
  <c r="C323" i="4"/>
  <c r="M314" i="4"/>
  <c r="N314" i="4" s="1"/>
  <c r="K314" i="4"/>
  <c r="S314" i="4" s="1"/>
  <c r="J314" i="4"/>
  <c r="I314" i="4"/>
  <c r="H314" i="4"/>
  <c r="L314" i="4" s="1"/>
  <c r="G314" i="4"/>
  <c r="F314" i="4"/>
  <c r="E314" i="4"/>
  <c r="D314" i="4"/>
  <c r="C314" i="4"/>
  <c r="M305" i="4"/>
  <c r="N305" i="4" s="1"/>
  <c r="P305" i="4" s="1"/>
  <c r="T305" i="4" s="1"/>
  <c r="K305" i="4"/>
  <c r="S305" i="4" s="1"/>
  <c r="J305" i="4"/>
  <c r="I305" i="4"/>
  <c r="H305" i="4"/>
  <c r="L305" i="4" s="1"/>
  <c r="G305" i="4"/>
  <c r="F305" i="4"/>
  <c r="E305" i="4"/>
  <c r="D305" i="4"/>
  <c r="C305" i="4"/>
  <c r="M296" i="4"/>
  <c r="N296" i="4" s="1"/>
  <c r="K296" i="4"/>
  <c r="S296" i="4" s="1"/>
  <c r="J296" i="4"/>
  <c r="I296" i="4"/>
  <c r="H296" i="4"/>
  <c r="L296" i="4" s="1"/>
  <c r="G296" i="4"/>
  <c r="F296" i="4"/>
  <c r="E296" i="4"/>
  <c r="D296" i="4"/>
  <c r="C296" i="4"/>
  <c r="M287" i="4"/>
  <c r="N287" i="4" s="1"/>
  <c r="P287" i="4" s="1"/>
  <c r="T287" i="4" s="1"/>
  <c r="K287" i="4"/>
  <c r="S287" i="4" s="1"/>
  <c r="J287" i="4"/>
  <c r="I287" i="4"/>
  <c r="H287" i="4"/>
  <c r="L287" i="4" s="1"/>
  <c r="G287" i="4"/>
  <c r="F287" i="4"/>
  <c r="E287" i="4"/>
  <c r="D287" i="4"/>
  <c r="C287" i="4"/>
  <c r="M278" i="4"/>
  <c r="N278" i="4" s="1"/>
  <c r="K278" i="4"/>
  <c r="S278" i="4" s="1"/>
  <c r="J278" i="4"/>
  <c r="I278" i="4"/>
  <c r="H278" i="4"/>
  <c r="L278" i="4" s="1"/>
  <c r="G278" i="4"/>
  <c r="F278" i="4"/>
  <c r="E278" i="4"/>
  <c r="D278" i="4"/>
  <c r="C278" i="4"/>
  <c r="M268" i="4"/>
  <c r="N268" i="4" s="1"/>
  <c r="P268" i="4" s="1"/>
  <c r="T268" i="4" s="1"/>
  <c r="K268" i="4"/>
  <c r="S268" i="4" s="1"/>
  <c r="J268" i="4"/>
  <c r="I268" i="4"/>
  <c r="H268" i="4"/>
  <c r="L268" i="4" s="1"/>
  <c r="G268" i="4"/>
  <c r="F268" i="4"/>
  <c r="E268" i="4"/>
  <c r="D268" i="4"/>
  <c r="C268" i="4"/>
  <c r="M258" i="4"/>
  <c r="N258" i="4" s="1"/>
  <c r="K258" i="4"/>
  <c r="S258" i="4" s="1"/>
  <c r="J258" i="4"/>
  <c r="I258" i="4"/>
  <c r="H258" i="4"/>
  <c r="L258" i="4" s="1"/>
  <c r="G258" i="4"/>
  <c r="F258" i="4"/>
  <c r="E258" i="4"/>
  <c r="D258" i="4"/>
  <c r="C258" i="4"/>
  <c r="M248" i="4"/>
  <c r="N248" i="4" s="1"/>
  <c r="P248" i="4" s="1"/>
  <c r="T248" i="4" s="1"/>
  <c r="K248" i="4"/>
  <c r="S248" i="4" s="1"/>
  <c r="J248" i="4"/>
  <c r="I248" i="4"/>
  <c r="H248" i="4"/>
  <c r="L248" i="4" s="1"/>
  <c r="G248" i="4"/>
  <c r="F248" i="4"/>
  <c r="E248" i="4"/>
  <c r="D248" i="4"/>
  <c r="C248" i="4"/>
  <c r="M202" i="4"/>
  <c r="N202" i="4" s="1"/>
  <c r="K202" i="4"/>
  <c r="S202" i="4" s="1"/>
  <c r="J202" i="4"/>
  <c r="I202" i="4"/>
  <c r="H202" i="4"/>
  <c r="L202" i="4" s="1"/>
  <c r="G202" i="4"/>
  <c r="F202" i="4"/>
  <c r="E202" i="4"/>
  <c r="D202" i="4"/>
  <c r="C202" i="4"/>
  <c r="M195" i="4"/>
  <c r="N195" i="4" s="1"/>
  <c r="P195" i="4" s="1"/>
  <c r="T195" i="4" s="1"/>
  <c r="K195" i="4"/>
  <c r="S195" i="4" s="1"/>
  <c r="J195" i="4"/>
  <c r="I195" i="4"/>
  <c r="H195" i="4"/>
  <c r="L195" i="4" s="1"/>
  <c r="G195" i="4"/>
  <c r="F195" i="4"/>
  <c r="E195" i="4"/>
  <c r="D195" i="4"/>
  <c r="C195" i="4"/>
  <c r="M346" i="4"/>
  <c r="N346" i="4" s="1"/>
  <c r="K346" i="4"/>
  <c r="S346" i="4" s="1"/>
  <c r="J346" i="4"/>
  <c r="I346" i="4"/>
  <c r="H346" i="4"/>
  <c r="L346" i="4" s="1"/>
  <c r="G346" i="4"/>
  <c r="F346" i="4"/>
  <c r="E346" i="4"/>
  <c r="D346" i="4"/>
  <c r="C346" i="4"/>
  <c r="M340" i="4"/>
  <c r="N340" i="4" s="1"/>
  <c r="P340" i="4" s="1"/>
  <c r="T340" i="4" s="1"/>
  <c r="K340" i="4"/>
  <c r="S340" i="4" s="1"/>
  <c r="J340" i="4"/>
  <c r="I340" i="4"/>
  <c r="H340" i="4"/>
  <c r="L340" i="4" s="1"/>
  <c r="G340" i="4"/>
  <c r="F340" i="4"/>
  <c r="E340" i="4"/>
  <c r="D340" i="4"/>
  <c r="C340" i="4"/>
  <c r="M334" i="4"/>
  <c r="N334" i="4" s="1"/>
  <c r="K334" i="4"/>
  <c r="S334" i="4" s="1"/>
  <c r="J334" i="4"/>
  <c r="I334" i="4"/>
  <c r="H334" i="4"/>
  <c r="L334" i="4" s="1"/>
  <c r="G334" i="4"/>
  <c r="F334" i="4"/>
  <c r="E334" i="4"/>
  <c r="D334" i="4"/>
  <c r="C334" i="4"/>
  <c r="M326" i="4"/>
  <c r="N326" i="4" s="1"/>
  <c r="P326" i="4" s="1"/>
  <c r="T326" i="4" s="1"/>
  <c r="K326" i="4"/>
  <c r="S326" i="4" s="1"/>
  <c r="J326" i="4"/>
  <c r="I326" i="4"/>
  <c r="H326" i="4"/>
  <c r="L326" i="4" s="1"/>
  <c r="G326" i="4"/>
  <c r="F326" i="4"/>
  <c r="E326" i="4"/>
  <c r="D326" i="4"/>
  <c r="C326" i="4"/>
  <c r="M318" i="4"/>
  <c r="N318" i="4" s="1"/>
  <c r="K318" i="4"/>
  <c r="S318" i="4" s="1"/>
  <c r="J318" i="4"/>
  <c r="I318" i="4"/>
  <c r="H318" i="4"/>
  <c r="L318" i="4" s="1"/>
  <c r="G318" i="4"/>
  <c r="F318" i="4"/>
  <c r="E318" i="4"/>
  <c r="D318" i="4"/>
  <c r="C318" i="4"/>
  <c r="M309" i="4"/>
  <c r="N309" i="4" s="1"/>
  <c r="P309" i="4" s="1"/>
  <c r="T309" i="4" s="1"/>
  <c r="K309" i="4"/>
  <c r="S309" i="4" s="1"/>
  <c r="J309" i="4"/>
  <c r="I309" i="4"/>
  <c r="H309" i="4"/>
  <c r="L309" i="4" s="1"/>
  <c r="G309" i="4"/>
  <c r="F309" i="4"/>
  <c r="E309" i="4"/>
  <c r="D309" i="4"/>
  <c r="C309" i="4"/>
  <c r="M300" i="4"/>
  <c r="N300" i="4" s="1"/>
  <c r="P300" i="4" s="1"/>
  <c r="T300" i="4" s="1"/>
  <c r="K300" i="4"/>
  <c r="S300" i="4" s="1"/>
  <c r="J300" i="4"/>
  <c r="I300" i="4"/>
  <c r="H300" i="4"/>
  <c r="L300" i="4" s="1"/>
  <c r="G300" i="4"/>
  <c r="F300" i="4"/>
  <c r="E300" i="4"/>
  <c r="D300" i="4"/>
  <c r="C300" i="4"/>
  <c r="M291" i="4"/>
  <c r="N291" i="4" s="1"/>
  <c r="P291" i="4" s="1"/>
  <c r="K291" i="4"/>
  <c r="S291" i="4" s="1"/>
  <c r="J291" i="4"/>
  <c r="I291" i="4"/>
  <c r="H291" i="4"/>
  <c r="L291" i="4" s="1"/>
  <c r="G291" i="4"/>
  <c r="F291" i="4"/>
  <c r="E291" i="4"/>
  <c r="D291" i="4"/>
  <c r="C291" i="4"/>
  <c r="M282" i="4"/>
  <c r="N282" i="4" s="1"/>
  <c r="K282" i="4"/>
  <c r="S282" i="4" s="1"/>
  <c r="J282" i="4"/>
  <c r="I282" i="4"/>
  <c r="H282" i="4"/>
  <c r="L282" i="4" s="1"/>
  <c r="G282" i="4"/>
  <c r="F282" i="4"/>
  <c r="E282" i="4"/>
  <c r="D282" i="4"/>
  <c r="C282" i="4"/>
  <c r="M272" i="4"/>
  <c r="N272" i="4" s="1"/>
  <c r="P272" i="4" s="1"/>
  <c r="T272" i="4" s="1"/>
  <c r="K272" i="4"/>
  <c r="S272" i="4" s="1"/>
  <c r="J272" i="4"/>
  <c r="I272" i="4"/>
  <c r="H272" i="4"/>
  <c r="L272" i="4" s="1"/>
  <c r="G272" i="4"/>
  <c r="F272" i="4"/>
  <c r="E272" i="4"/>
  <c r="D272" i="4"/>
  <c r="C272" i="4"/>
  <c r="M262" i="4"/>
  <c r="N262" i="4" s="1"/>
  <c r="P262" i="4" s="1"/>
  <c r="T262" i="4" s="1"/>
  <c r="K262" i="4"/>
  <c r="S262" i="4" s="1"/>
  <c r="J262" i="4"/>
  <c r="I262" i="4"/>
  <c r="H262" i="4"/>
  <c r="L262" i="4" s="1"/>
  <c r="G262" i="4"/>
  <c r="F262" i="4"/>
  <c r="E262" i="4"/>
  <c r="D262" i="4"/>
  <c r="C262" i="4"/>
  <c r="M252" i="4"/>
  <c r="N252" i="4" s="1"/>
  <c r="P252" i="4" s="1"/>
  <c r="T252" i="4" s="1"/>
  <c r="K252" i="4"/>
  <c r="S252" i="4" s="1"/>
  <c r="J252" i="4"/>
  <c r="I252" i="4"/>
  <c r="H252" i="4"/>
  <c r="L252" i="4" s="1"/>
  <c r="G252" i="4"/>
  <c r="F252" i="4"/>
  <c r="E252" i="4"/>
  <c r="D252" i="4"/>
  <c r="C252" i="4"/>
  <c r="M204" i="4"/>
  <c r="N204" i="4" s="1"/>
  <c r="K204" i="4"/>
  <c r="S204" i="4" s="1"/>
  <c r="J204" i="4"/>
  <c r="I204" i="4"/>
  <c r="H204" i="4"/>
  <c r="L204" i="4" s="1"/>
  <c r="G204" i="4"/>
  <c r="F204" i="4"/>
  <c r="E204" i="4"/>
  <c r="D204" i="4"/>
  <c r="C204" i="4"/>
  <c r="M197" i="4"/>
  <c r="N197" i="4" s="1"/>
  <c r="P197" i="4" s="1"/>
  <c r="K197" i="4"/>
  <c r="S197" i="4" s="1"/>
  <c r="J197" i="4"/>
  <c r="I197" i="4"/>
  <c r="H197" i="4"/>
  <c r="L197" i="4" s="1"/>
  <c r="G197" i="4"/>
  <c r="F197" i="4"/>
  <c r="E197" i="4"/>
  <c r="D197" i="4"/>
  <c r="C197" i="4"/>
  <c r="M241" i="4"/>
  <c r="N241" i="4" s="1"/>
  <c r="P241" i="4" s="1"/>
  <c r="T241" i="4" s="1"/>
  <c r="K241" i="4"/>
  <c r="S241" i="4" s="1"/>
  <c r="J241" i="4"/>
  <c r="I241" i="4"/>
  <c r="H241" i="4"/>
  <c r="L241" i="4" s="1"/>
  <c r="G241" i="4"/>
  <c r="F241" i="4"/>
  <c r="E241" i="4"/>
  <c r="D241" i="4"/>
  <c r="C241" i="4"/>
  <c r="M232" i="4"/>
  <c r="N232" i="4" s="1"/>
  <c r="P232" i="4" s="1"/>
  <c r="T232" i="4" s="1"/>
  <c r="K232" i="4"/>
  <c r="S232" i="4" s="1"/>
  <c r="J232" i="4"/>
  <c r="I232" i="4"/>
  <c r="H232" i="4"/>
  <c r="L232" i="4" s="1"/>
  <c r="G232" i="4"/>
  <c r="F232" i="4"/>
  <c r="E232" i="4"/>
  <c r="D232" i="4"/>
  <c r="C232" i="4"/>
  <c r="M242" i="4"/>
  <c r="N242" i="4" s="1"/>
  <c r="P242" i="4" s="1"/>
  <c r="T242" i="4" s="1"/>
  <c r="K242" i="4"/>
  <c r="S242" i="4" s="1"/>
  <c r="J242" i="4"/>
  <c r="I242" i="4"/>
  <c r="H242" i="4"/>
  <c r="L242" i="4" s="1"/>
  <c r="G242" i="4"/>
  <c r="F242" i="4"/>
  <c r="E242" i="4"/>
  <c r="D242" i="4"/>
  <c r="C242" i="4"/>
  <c r="M233" i="4"/>
  <c r="N233" i="4" s="1"/>
  <c r="P233" i="4" s="1"/>
  <c r="K233" i="4"/>
  <c r="S233" i="4" s="1"/>
  <c r="J233" i="4"/>
  <c r="I233" i="4"/>
  <c r="H233" i="4"/>
  <c r="L233" i="4" s="1"/>
  <c r="G233" i="4"/>
  <c r="F233" i="4"/>
  <c r="E233" i="4"/>
  <c r="D233" i="4"/>
  <c r="C233" i="4"/>
  <c r="M240" i="4"/>
  <c r="N240" i="4" s="1"/>
  <c r="P240" i="4" s="1"/>
  <c r="T240" i="4" s="1"/>
  <c r="K240" i="4"/>
  <c r="S240" i="4" s="1"/>
  <c r="J240" i="4"/>
  <c r="I240" i="4"/>
  <c r="H240" i="4"/>
  <c r="L240" i="4" s="1"/>
  <c r="G240" i="4"/>
  <c r="F240" i="4"/>
  <c r="E240" i="4"/>
  <c r="D240" i="4"/>
  <c r="C240" i="4"/>
  <c r="M231" i="4"/>
  <c r="N231" i="4" s="1"/>
  <c r="P231" i="4" s="1"/>
  <c r="K231" i="4"/>
  <c r="S231" i="4" s="1"/>
  <c r="J231" i="4"/>
  <c r="I231" i="4"/>
  <c r="H231" i="4"/>
  <c r="L231" i="4" s="1"/>
  <c r="G231" i="4"/>
  <c r="F231" i="4"/>
  <c r="E231" i="4"/>
  <c r="D231" i="4"/>
  <c r="C231" i="4"/>
  <c r="M224" i="4"/>
  <c r="N224" i="4" s="1"/>
  <c r="P224" i="4" s="1"/>
  <c r="T224" i="4" s="1"/>
  <c r="U224" i="4" s="1"/>
  <c r="K224" i="4"/>
  <c r="S224" i="4" s="1"/>
  <c r="J224" i="4"/>
  <c r="I224" i="4"/>
  <c r="H224" i="4"/>
  <c r="L224" i="4" s="1"/>
  <c r="G224" i="4"/>
  <c r="F224" i="4"/>
  <c r="E224" i="4"/>
  <c r="D224" i="4"/>
  <c r="C224" i="4"/>
  <c r="M214" i="4"/>
  <c r="N214" i="4" s="1"/>
  <c r="P214" i="4" s="1"/>
  <c r="T214" i="4" s="1"/>
  <c r="K214" i="4"/>
  <c r="S214" i="4" s="1"/>
  <c r="J214" i="4"/>
  <c r="I214" i="4"/>
  <c r="H214" i="4"/>
  <c r="L214" i="4" s="1"/>
  <c r="G214" i="4"/>
  <c r="F214" i="4"/>
  <c r="E214" i="4"/>
  <c r="D214" i="4"/>
  <c r="C214" i="4"/>
  <c r="M201" i="4"/>
  <c r="N201" i="4" s="1"/>
  <c r="P201" i="4" s="1"/>
  <c r="T201" i="4" s="1"/>
  <c r="U201" i="4" s="1"/>
  <c r="K201" i="4"/>
  <c r="S201" i="4" s="1"/>
  <c r="J201" i="4"/>
  <c r="I201" i="4"/>
  <c r="H201" i="4"/>
  <c r="L201" i="4" s="1"/>
  <c r="G201" i="4"/>
  <c r="F201" i="4"/>
  <c r="E201" i="4"/>
  <c r="D201" i="4"/>
  <c r="C201" i="4"/>
  <c r="M194" i="4"/>
  <c r="N194" i="4" s="1"/>
  <c r="P194" i="4" s="1"/>
  <c r="K194" i="4"/>
  <c r="S194" i="4" s="1"/>
  <c r="J194" i="4"/>
  <c r="I194" i="4"/>
  <c r="H194" i="4"/>
  <c r="L194" i="4" s="1"/>
  <c r="G194" i="4"/>
  <c r="F194" i="4"/>
  <c r="E194" i="4"/>
  <c r="D194" i="4"/>
  <c r="C194" i="4"/>
  <c r="M200" i="4"/>
  <c r="N200" i="4" s="1"/>
  <c r="P200" i="4" s="1"/>
  <c r="T200" i="4" s="1"/>
  <c r="U200" i="4" s="1"/>
  <c r="K200" i="4"/>
  <c r="S200" i="4" s="1"/>
  <c r="J200" i="4"/>
  <c r="I200" i="4"/>
  <c r="H200" i="4"/>
  <c r="L200" i="4" s="1"/>
  <c r="G200" i="4"/>
  <c r="F200" i="4"/>
  <c r="E200" i="4"/>
  <c r="D200" i="4"/>
  <c r="C200" i="4"/>
  <c r="M193" i="4"/>
  <c r="N193" i="4" s="1"/>
  <c r="P193" i="4" s="1"/>
  <c r="K193" i="4"/>
  <c r="S193" i="4" s="1"/>
  <c r="J193" i="4"/>
  <c r="I193" i="4"/>
  <c r="H193" i="4"/>
  <c r="L193" i="4" s="1"/>
  <c r="G193" i="4"/>
  <c r="F193" i="4"/>
  <c r="E193" i="4"/>
  <c r="D193" i="4"/>
  <c r="C193" i="4"/>
  <c r="M236" i="4"/>
  <c r="N236" i="4" s="1"/>
  <c r="P236" i="4" s="1"/>
  <c r="T236" i="4" s="1"/>
  <c r="U236" i="4" s="1"/>
  <c r="K236" i="4"/>
  <c r="S236" i="4" s="1"/>
  <c r="J236" i="4"/>
  <c r="I236" i="4"/>
  <c r="H236" i="4"/>
  <c r="L236" i="4" s="1"/>
  <c r="G236" i="4"/>
  <c r="F236" i="4"/>
  <c r="E236" i="4"/>
  <c r="D236" i="4"/>
  <c r="C236" i="4"/>
  <c r="M227" i="4"/>
  <c r="N227" i="4" s="1"/>
  <c r="P227" i="4" s="1"/>
  <c r="T227" i="4" s="1"/>
  <c r="K227" i="4"/>
  <c r="S227" i="4" s="1"/>
  <c r="J227" i="4"/>
  <c r="I227" i="4"/>
  <c r="H227" i="4"/>
  <c r="L227" i="4" s="1"/>
  <c r="G227" i="4"/>
  <c r="F227" i="4"/>
  <c r="E227" i="4"/>
  <c r="D227" i="4"/>
  <c r="C227" i="4"/>
  <c r="M219" i="4"/>
  <c r="N219" i="4" s="1"/>
  <c r="P219" i="4" s="1"/>
  <c r="T219" i="4" s="1"/>
  <c r="U219" i="4" s="1"/>
  <c r="K219" i="4"/>
  <c r="S219" i="4" s="1"/>
  <c r="J219" i="4"/>
  <c r="I219" i="4"/>
  <c r="H219" i="4"/>
  <c r="L219" i="4" s="1"/>
  <c r="G219" i="4"/>
  <c r="F219" i="4"/>
  <c r="E219" i="4"/>
  <c r="D219" i="4"/>
  <c r="C219" i="4"/>
  <c r="M209" i="4"/>
  <c r="N209" i="4" s="1"/>
  <c r="P209" i="4" s="1"/>
  <c r="T209" i="4" s="1"/>
  <c r="K209" i="4"/>
  <c r="S209" i="4" s="1"/>
  <c r="J209" i="4"/>
  <c r="I209" i="4"/>
  <c r="H209" i="4"/>
  <c r="L209" i="4" s="1"/>
  <c r="G209" i="4"/>
  <c r="F209" i="4"/>
  <c r="E209" i="4"/>
  <c r="D209" i="4"/>
  <c r="C209" i="4"/>
  <c r="M239" i="4"/>
  <c r="N239" i="4" s="1"/>
  <c r="P239" i="4" s="1"/>
  <c r="T239" i="4" s="1"/>
  <c r="K239" i="4"/>
  <c r="S239" i="4" s="1"/>
  <c r="J239" i="4"/>
  <c r="I239" i="4"/>
  <c r="H239" i="4"/>
  <c r="L239" i="4" s="1"/>
  <c r="G239" i="4"/>
  <c r="F239" i="4"/>
  <c r="E239" i="4"/>
  <c r="D239" i="4"/>
  <c r="C239" i="4"/>
  <c r="M230" i="4"/>
  <c r="N230" i="4" s="1"/>
  <c r="P230" i="4" s="1"/>
  <c r="T230" i="4" s="1"/>
  <c r="K230" i="4"/>
  <c r="S230" i="4" s="1"/>
  <c r="J230" i="4"/>
  <c r="I230" i="4"/>
  <c r="H230" i="4"/>
  <c r="L230" i="4" s="1"/>
  <c r="G230" i="4"/>
  <c r="F230" i="4"/>
  <c r="E230" i="4"/>
  <c r="D230" i="4"/>
  <c r="C230" i="4"/>
  <c r="M222" i="4"/>
  <c r="N222" i="4" s="1"/>
  <c r="P222" i="4" s="1"/>
  <c r="T222" i="4" s="1"/>
  <c r="K222" i="4"/>
  <c r="S222" i="4" s="1"/>
  <c r="J222" i="4"/>
  <c r="I222" i="4"/>
  <c r="H222" i="4"/>
  <c r="L222" i="4" s="1"/>
  <c r="G222" i="4"/>
  <c r="F222" i="4"/>
  <c r="E222" i="4"/>
  <c r="D222" i="4"/>
  <c r="C222" i="4"/>
  <c r="M212" i="4"/>
  <c r="N212" i="4" s="1"/>
  <c r="P212" i="4" s="1"/>
  <c r="T212" i="4" s="1"/>
  <c r="K212" i="4"/>
  <c r="S212" i="4" s="1"/>
  <c r="J212" i="4"/>
  <c r="I212" i="4"/>
  <c r="H212" i="4"/>
  <c r="L212" i="4" s="1"/>
  <c r="G212" i="4"/>
  <c r="F212" i="4"/>
  <c r="E212" i="4"/>
  <c r="D212" i="4"/>
  <c r="C212" i="4"/>
  <c r="M235" i="4"/>
  <c r="N235" i="4" s="1"/>
  <c r="P235" i="4" s="1"/>
  <c r="T235" i="4" s="1"/>
  <c r="K235" i="4"/>
  <c r="S235" i="4" s="1"/>
  <c r="J235" i="4"/>
  <c r="I235" i="4"/>
  <c r="H235" i="4"/>
  <c r="L235" i="4" s="1"/>
  <c r="G235" i="4"/>
  <c r="F235" i="4"/>
  <c r="E235" i="4"/>
  <c r="D235" i="4"/>
  <c r="C235" i="4"/>
  <c r="M226" i="4"/>
  <c r="N226" i="4" s="1"/>
  <c r="P226" i="4" s="1"/>
  <c r="T226" i="4" s="1"/>
  <c r="K226" i="4"/>
  <c r="S226" i="4" s="1"/>
  <c r="J226" i="4"/>
  <c r="I226" i="4"/>
  <c r="H226" i="4"/>
  <c r="L226" i="4" s="1"/>
  <c r="G226" i="4"/>
  <c r="F226" i="4"/>
  <c r="E226" i="4"/>
  <c r="D226" i="4"/>
  <c r="C226" i="4"/>
  <c r="M218" i="4"/>
  <c r="N218" i="4" s="1"/>
  <c r="P218" i="4" s="1"/>
  <c r="T218" i="4" s="1"/>
  <c r="K218" i="4"/>
  <c r="S218" i="4" s="1"/>
  <c r="J218" i="4"/>
  <c r="I218" i="4"/>
  <c r="H218" i="4"/>
  <c r="L218" i="4" s="1"/>
  <c r="G218" i="4"/>
  <c r="F218" i="4"/>
  <c r="E218" i="4"/>
  <c r="D218" i="4"/>
  <c r="C218" i="4"/>
  <c r="M208" i="4"/>
  <c r="N208" i="4" s="1"/>
  <c r="P208" i="4" s="1"/>
  <c r="T208" i="4" s="1"/>
  <c r="K208" i="4"/>
  <c r="S208" i="4" s="1"/>
  <c r="J208" i="4"/>
  <c r="I208" i="4"/>
  <c r="H208" i="4"/>
  <c r="L208" i="4" s="1"/>
  <c r="G208" i="4"/>
  <c r="F208" i="4"/>
  <c r="E208" i="4"/>
  <c r="D208" i="4"/>
  <c r="C208" i="4"/>
  <c r="M238" i="4"/>
  <c r="N238" i="4" s="1"/>
  <c r="P238" i="4" s="1"/>
  <c r="T238" i="4" s="1"/>
  <c r="K238" i="4"/>
  <c r="S238" i="4" s="1"/>
  <c r="J238" i="4"/>
  <c r="I238" i="4"/>
  <c r="H238" i="4"/>
  <c r="L238" i="4" s="1"/>
  <c r="G238" i="4"/>
  <c r="F238" i="4"/>
  <c r="E238" i="4"/>
  <c r="D238" i="4"/>
  <c r="C238" i="4"/>
  <c r="M229" i="4"/>
  <c r="N229" i="4" s="1"/>
  <c r="P229" i="4" s="1"/>
  <c r="T229" i="4" s="1"/>
  <c r="K229" i="4"/>
  <c r="S229" i="4" s="1"/>
  <c r="J229" i="4"/>
  <c r="I229" i="4"/>
  <c r="H229" i="4"/>
  <c r="L229" i="4" s="1"/>
  <c r="G229" i="4"/>
  <c r="F229" i="4"/>
  <c r="E229" i="4"/>
  <c r="D229" i="4"/>
  <c r="C229" i="4"/>
  <c r="M221" i="4"/>
  <c r="N221" i="4" s="1"/>
  <c r="K221" i="4"/>
  <c r="S221" i="4" s="1"/>
  <c r="J221" i="4"/>
  <c r="I221" i="4"/>
  <c r="H221" i="4"/>
  <c r="L221" i="4" s="1"/>
  <c r="G221" i="4"/>
  <c r="F221" i="4"/>
  <c r="E221" i="4"/>
  <c r="D221" i="4"/>
  <c r="C221" i="4"/>
  <c r="M211" i="4"/>
  <c r="N211" i="4" s="1"/>
  <c r="P211" i="4" s="1"/>
  <c r="T211" i="4" s="1"/>
  <c r="K211" i="4"/>
  <c r="S211" i="4" s="1"/>
  <c r="J211" i="4"/>
  <c r="I211" i="4"/>
  <c r="H211" i="4"/>
  <c r="L211" i="4" s="1"/>
  <c r="G211" i="4"/>
  <c r="F211" i="4"/>
  <c r="E211" i="4"/>
  <c r="D211" i="4"/>
  <c r="C211" i="4"/>
  <c r="M237" i="4"/>
  <c r="N237" i="4" s="1"/>
  <c r="P237" i="4" s="1"/>
  <c r="T237" i="4" s="1"/>
  <c r="K237" i="4"/>
  <c r="S237" i="4" s="1"/>
  <c r="J237" i="4"/>
  <c r="I237" i="4"/>
  <c r="H237" i="4"/>
  <c r="L237" i="4" s="1"/>
  <c r="G237" i="4"/>
  <c r="F237" i="4"/>
  <c r="E237" i="4"/>
  <c r="D237" i="4"/>
  <c r="C237" i="4"/>
  <c r="M228" i="4"/>
  <c r="N228" i="4" s="1"/>
  <c r="P228" i="4" s="1"/>
  <c r="T228" i="4" s="1"/>
  <c r="K228" i="4"/>
  <c r="S228" i="4" s="1"/>
  <c r="J228" i="4"/>
  <c r="I228" i="4"/>
  <c r="H228" i="4"/>
  <c r="L228" i="4" s="1"/>
  <c r="G228" i="4"/>
  <c r="F228" i="4"/>
  <c r="E228" i="4"/>
  <c r="D228" i="4"/>
  <c r="C228" i="4"/>
  <c r="M220" i="4"/>
  <c r="N220" i="4" s="1"/>
  <c r="P220" i="4" s="1"/>
  <c r="T220" i="4" s="1"/>
  <c r="K220" i="4"/>
  <c r="S220" i="4" s="1"/>
  <c r="J220" i="4"/>
  <c r="I220" i="4"/>
  <c r="H220" i="4"/>
  <c r="L220" i="4" s="1"/>
  <c r="G220" i="4"/>
  <c r="F220" i="4"/>
  <c r="E220" i="4"/>
  <c r="D220" i="4"/>
  <c r="C220" i="4"/>
  <c r="M210" i="4"/>
  <c r="N210" i="4" s="1"/>
  <c r="P210" i="4" s="1"/>
  <c r="T210" i="4" s="1"/>
  <c r="K210" i="4"/>
  <c r="S210" i="4" s="1"/>
  <c r="J210" i="4"/>
  <c r="I210" i="4"/>
  <c r="H210" i="4"/>
  <c r="L210" i="4" s="1"/>
  <c r="G210" i="4"/>
  <c r="F210" i="4"/>
  <c r="E210" i="4"/>
  <c r="D210" i="4"/>
  <c r="C210" i="4"/>
  <c r="M191" i="4"/>
  <c r="N191" i="4" s="1"/>
  <c r="P191" i="4" s="1"/>
  <c r="T191" i="4" s="1"/>
  <c r="K191" i="4"/>
  <c r="S191" i="4" s="1"/>
  <c r="J191" i="4"/>
  <c r="I191" i="4"/>
  <c r="H191" i="4"/>
  <c r="L191" i="4" s="1"/>
  <c r="G191" i="4"/>
  <c r="F191" i="4"/>
  <c r="E191" i="4"/>
  <c r="D191" i="4"/>
  <c r="C191" i="4"/>
  <c r="M187" i="4"/>
  <c r="N187" i="4" s="1"/>
  <c r="P187" i="4" s="1"/>
  <c r="T187" i="4" s="1"/>
  <c r="K187" i="4"/>
  <c r="S187" i="4" s="1"/>
  <c r="J187" i="4"/>
  <c r="I187" i="4"/>
  <c r="H187" i="4"/>
  <c r="L187" i="4" s="1"/>
  <c r="G187" i="4"/>
  <c r="F187" i="4"/>
  <c r="E187" i="4"/>
  <c r="D187" i="4"/>
  <c r="C187" i="4"/>
  <c r="M184" i="4"/>
  <c r="N184" i="4" s="1"/>
  <c r="P184" i="4" s="1"/>
  <c r="T184" i="4" s="1"/>
  <c r="K184" i="4"/>
  <c r="S184" i="4" s="1"/>
  <c r="J184" i="4"/>
  <c r="I184" i="4"/>
  <c r="H184" i="4"/>
  <c r="L184" i="4" s="1"/>
  <c r="G184" i="4"/>
  <c r="F184" i="4"/>
  <c r="E184" i="4"/>
  <c r="D184" i="4"/>
  <c r="C184" i="4"/>
  <c r="M183" i="4"/>
  <c r="N183" i="4" s="1"/>
  <c r="P183" i="4" s="1"/>
  <c r="T183" i="4" s="1"/>
  <c r="K183" i="4"/>
  <c r="S183" i="4" s="1"/>
  <c r="J183" i="4"/>
  <c r="I183" i="4"/>
  <c r="H183" i="4"/>
  <c r="L183" i="4" s="1"/>
  <c r="G183" i="4"/>
  <c r="F183" i="4"/>
  <c r="E183" i="4"/>
  <c r="D183" i="4"/>
  <c r="C183" i="4"/>
  <c r="M179" i="4"/>
  <c r="N179" i="4" s="1"/>
  <c r="P179" i="4" s="1"/>
  <c r="T179" i="4" s="1"/>
  <c r="U179" i="4" s="1"/>
  <c r="K179" i="4"/>
  <c r="S179" i="4" s="1"/>
  <c r="J179" i="4"/>
  <c r="I179" i="4"/>
  <c r="H179" i="4"/>
  <c r="L179" i="4" s="1"/>
  <c r="G179" i="4"/>
  <c r="F179" i="4"/>
  <c r="E179" i="4"/>
  <c r="D179" i="4"/>
  <c r="C179" i="4"/>
  <c r="M176" i="4"/>
  <c r="N176" i="4" s="1"/>
  <c r="P176" i="4" s="1"/>
  <c r="T176" i="4" s="1"/>
  <c r="K176" i="4"/>
  <c r="S176" i="4" s="1"/>
  <c r="J176" i="4"/>
  <c r="I176" i="4"/>
  <c r="H176" i="4"/>
  <c r="L176" i="4" s="1"/>
  <c r="G176" i="4"/>
  <c r="F176" i="4"/>
  <c r="E176" i="4"/>
  <c r="D176" i="4"/>
  <c r="C176" i="4"/>
  <c r="M175" i="4"/>
  <c r="N175" i="4" s="1"/>
  <c r="P175" i="4" s="1"/>
  <c r="T175" i="4" s="1"/>
  <c r="U175" i="4" s="1"/>
  <c r="K175" i="4"/>
  <c r="S175" i="4" s="1"/>
  <c r="J175" i="4"/>
  <c r="I175" i="4"/>
  <c r="H175" i="4"/>
  <c r="L175" i="4" s="1"/>
  <c r="G175" i="4"/>
  <c r="F175" i="4"/>
  <c r="E175" i="4"/>
  <c r="D175" i="4"/>
  <c r="C175" i="4"/>
  <c r="M170" i="4"/>
  <c r="N170" i="4" s="1"/>
  <c r="P170" i="4" s="1"/>
  <c r="T170" i="4" s="1"/>
  <c r="K170" i="4"/>
  <c r="S170" i="4" s="1"/>
  <c r="J170" i="4"/>
  <c r="I170" i="4"/>
  <c r="H170" i="4"/>
  <c r="L170" i="4" s="1"/>
  <c r="G170" i="4"/>
  <c r="F170" i="4"/>
  <c r="E170" i="4"/>
  <c r="D170" i="4"/>
  <c r="C170" i="4"/>
  <c r="M166" i="4"/>
  <c r="N166" i="4" s="1"/>
  <c r="P166" i="4" s="1"/>
  <c r="T166" i="4" s="1"/>
  <c r="U166" i="4" s="1"/>
  <c r="K166" i="4"/>
  <c r="S166" i="4" s="1"/>
  <c r="J166" i="4"/>
  <c r="I166" i="4"/>
  <c r="H166" i="4"/>
  <c r="L166" i="4" s="1"/>
  <c r="G166" i="4"/>
  <c r="F166" i="4"/>
  <c r="E166" i="4"/>
  <c r="D166" i="4"/>
  <c r="C166" i="4"/>
  <c r="M165" i="4"/>
  <c r="N165" i="4" s="1"/>
  <c r="P165" i="4" s="1"/>
  <c r="T165" i="4" s="1"/>
  <c r="K165" i="4"/>
  <c r="S165" i="4" s="1"/>
  <c r="J165" i="4"/>
  <c r="I165" i="4"/>
  <c r="H165" i="4"/>
  <c r="L165" i="4" s="1"/>
  <c r="G165" i="4"/>
  <c r="F165" i="4"/>
  <c r="E165" i="4"/>
  <c r="D165" i="4"/>
  <c r="C165" i="4"/>
  <c r="M160" i="4"/>
  <c r="N160" i="4" s="1"/>
  <c r="P160" i="4" s="1"/>
  <c r="T160" i="4" s="1"/>
  <c r="U160" i="4" s="1"/>
  <c r="K160" i="4"/>
  <c r="S160" i="4" s="1"/>
  <c r="J160" i="4"/>
  <c r="I160" i="4"/>
  <c r="H160" i="4"/>
  <c r="L160" i="4" s="1"/>
  <c r="G160" i="4"/>
  <c r="F160" i="4"/>
  <c r="E160" i="4"/>
  <c r="D160" i="4"/>
  <c r="C160" i="4"/>
  <c r="M156" i="4"/>
  <c r="N156" i="4" s="1"/>
  <c r="K156" i="4"/>
  <c r="S156" i="4" s="1"/>
  <c r="J156" i="4"/>
  <c r="I156" i="4"/>
  <c r="H156" i="4"/>
  <c r="L156" i="4" s="1"/>
  <c r="G156" i="4"/>
  <c r="F156" i="4"/>
  <c r="E156" i="4"/>
  <c r="D156" i="4"/>
  <c r="C156" i="4"/>
  <c r="M155" i="4"/>
  <c r="N155" i="4" s="1"/>
  <c r="P155" i="4" s="1"/>
  <c r="T155" i="4" s="1"/>
  <c r="U155" i="4" s="1"/>
  <c r="K155" i="4"/>
  <c r="S155" i="4" s="1"/>
  <c r="J155" i="4"/>
  <c r="I155" i="4"/>
  <c r="H155" i="4"/>
  <c r="L155" i="4" s="1"/>
  <c r="G155" i="4"/>
  <c r="F155" i="4"/>
  <c r="E155" i="4"/>
  <c r="D155" i="4"/>
  <c r="C155" i="4"/>
  <c r="M149" i="4"/>
  <c r="N149" i="4" s="1"/>
  <c r="P149" i="4" s="1"/>
  <c r="T149" i="4" s="1"/>
  <c r="K149" i="4"/>
  <c r="S149" i="4" s="1"/>
  <c r="J149" i="4"/>
  <c r="I149" i="4"/>
  <c r="H149" i="4"/>
  <c r="L149" i="4" s="1"/>
  <c r="G149" i="4"/>
  <c r="F149" i="4"/>
  <c r="E149" i="4"/>
  <c r="D149" i="4"/>
  <c r="C149" i="4"/>
  <c r="M145" i="4"/>
  <c r="N145" i="4" s="1"/>
  <c r="P145" i="4" s="1"/>
  <c r="T145" i="4" s="1"/>
  <c r="U145" i="4" s="1"/>
  <c r="K145" i="4"/>
  <c r="S145" i="4" s="1"/>
  <c r="J145" i="4"/>
  <c r="I145" i="4"/>
  <c r="H145" i="4"/>
  <c r="L145" i="4" s="1"/>
  <c r="G145" i="4"/>
  <c r="F145" i="4"/>
  <c r="E145" i="4"/>
  <c r="D145" i="4"/>
  <c r="C145" i="4"/>
  <c r="M144" i="4"/>
  <c r="N144" i="4" s="1"/>
  <c r="P144" i="4" s="1"/>
  <c r="T144" i="4" s="1"/>
  <c r="K144" i="4"/>
  <c r="S144" i="4" s="1"/>
  <c r="J144" i="4"/>
  <c r="I144" i="4"/>
  <c r="H144" i="4"/>
  <c r="L144" i="4" s="1"/>
  <c r="G144" i="4"/>
  <c r="F144" i="4"/>
  <c r="E144" i="4"/>
  <c r="D144" i="4"/>
  <c r="C144" i="4"/>
  <c r="M138" i="4"/>
  <c r="N138" i="4" s="1"/>
  <c r="P138" i="4" s="1"/>
  <c r="T138" i="4" s="1"/>
  <c r="U138" i="4" s="1"/>
  <c r="K138" i="4"/>
  <c r="S138" i="4" s="1"/>
  <c r="J138" i="4"/>
  <c r="I138" i="4"/>
  <c r="H138" i="4"/>
  <c r="L138" i="4" s="1"/>
  <c r="G138" i="4"/>
  <c r="F138" i="4"/>
  <c r="E138" i="4"/>
  <c r="D138" i="4"/>
  <c r="C138" i="4"/>
  <c r="M134" i="4"/>
  <c r="N134" i="4" s="1"/>
  <c r="P134" i="4" s="1"/>
  <c r="K134" i="4"/>
  <c r="S134" i="4" s="1"/>
  <c r="J134" i="4"/>
  <c r="I134" i="4"/>
  <c r="H134" i="4"/>
  <c r="L134" i="4" s="1"/>
  <c r="G134" i="4"/>
  <c r="F134" i="4"/>
  <c r="E134" i="4"/>
  <c r="D134" i="4"/>
  <c r="C134" i="4"/>
  <c r="M133" i="4"/>
  <c r="N133" i="4" s="1"/>
  <c r="P133" i="4" s="1"/>
  <c r="T133" i="4" s="1"/>
  <c r="U133" i="4" s="1"/>
  <c r="K133" i="4"/>
  <c r="S133" i="4" s="1"/>
  <c r="J133" i="4"/>
  <c r="I133" i="4"/>
  <c r="H133" i="4"/>
  <c r="L133" i="4" s="1"/>
  <c r="G133" i="4"/>
  <c r="F133" i="4"/>
  <c r="E133" i="4"/>
  <c r="D133" i="4"/>
  <c r="C133" i="4"/>
  <c r="M127" i="4"/>
  <c r="N127" i="4" s="1"/>
  <c r="K127" i="4"/>
  <c r="S127" i="4" s="1"/>
  <c r="J127" i="4"/>
  <c r="I127" i="4"/>
  <c r="H127" i="4"/>
  <c r="L127" i="4" s="1"/>
  <c r="G127" i="4"/>
  <c r="F127" i="4"/>
  <c r="E127" i="4"/>
  <c r="D127" i="4"/>
  <c r="C127" i="4"/>
  <c r="M123" i="4"/>
  <c r="N123" i="4" s="1"/>
  <c r="P123" i="4" s="1"/>
  <c r="T123" i="4" s="1"/>
  <c r="U123" i="4" s="1"/>
  <c r="K123" i="4"/>
  <c r="S123" i="4" s="1"/>
  <c r="J123" i="4"/>
  <c r="I123" i="4"/>
  <c r="H123" i="4"/>
  <c r="L123" i="4" s="1"/>
  <c r="G123" i="4"/>
  <c r="F123" i="4"/>
  <c r="E123" i="4"/>
  <c r="D123" i="4"/>
  <c r="C123" i="4"/>
  <c r="M122" i="4"/>
  <c r="N122" i="4" s="1"/>
  <c r="P122" i="4" s="1"/>
  <c r="T122" i="4" s="1"/>
  <c r="K122" i="4"/>
  <c r="S122" i="4" s="1"/>
  <c r="J122" i="4"/>
  <c r="I122" i="4"/>
  <c r="H122" i="4"/>
  <c r="L122" i="4" s="1"/>
  <c r="G122" i="4"/>
  <c r="F122" i="4"/>
  <c r="E122" i="4"/>
  <c r="D122" i="4"/>
  <c r="C122" i="4"/>
  <c r="M432" i="4"/>
  <c r="N432" i="4" s="1"/>
  <c r="P432" i="4" s="1"/>
  <c r="T432" i="4" s="1"/>
  <c r="U432" i="4" s="1"/>
  <c r="K432" i="4"/>
  <c r="S432" i="4" s="1"/>
  <c r="J432" i="4"/>
  <c r="I432" i="4"/>
  <c r="H432" i="4"/>
  <c r="L432" i="4" s="1"/>
  <c r="G432" i="4"/>
  <c r="F432" i="4"/>
  <c r="E432" i="4"/>
  <c r="D432" i="4"/>
  <c r="C432" i="4"/>
  <c r="M428" i="4"/>
  <c r="N428" i="4" s="1"/>
  <c r="P428" i="4" s="1"/>
  <c r="T428" i="4" s="1"/>
  <c r="K428" i="4"/>
  <c r="S428" i="4" s="1"/>
  <c r="W431" i="4" s="1"/>
  <c r="J428" i="4"/>
  <c r="I428" i="4"/>
  <c r="H428" i="4"/>
  <c r="L428" i="4" s="1"/>
  <c r="G428" i="4"/>
  <c r="F428" i="4"/>
  <c r="E428" i="4"/>
  <c r="D428" i="4"/>
  <c r="C428" i="4"/>
  <c r="M422" i="4"/>
  <c r="N422" i="4" s="1"/>
  <c r="P422" i="4" s="1"/>
  <c r="T422" i="4" s="1"/>
  <c r="U422" i="4" s="1"/>
  <c r="K422" i="4"/>
  <c r="S422" i="4" s="1"/>
  <c r="J422" i="4"/>
  <c r="I422" i="4"/>
  <c r="H422" i="4"/>
  <c r="L422" i="4" s="1"/>
  <c r="G422" i="4"/>
  <c r="F422" i="4"/>
  <c r="E422" i="4"/>
  <c r="D422" i="4"/>
  <c r="C422" i="4"/>
  <c r="M418" i="4"/>
  <c r="N418" i="4" s="1"/>
  <c r="P418" i="4" s="1"/>
  <c r="T418" i="4" s="1"/>
  <c r="K418" i="4"/>
  <c r="S418" i="4" s="1"/>
  <c r="W421" i="4" s="1"/>
  <c r="J418" i="4"/>
  <c r="I418" i="4"/>
  <c r="H418" i="4"/>
  <c r="L418" i="4" s="1"/>
  <c r="G418" i="4"/>
  <c r="F418" i="4"/>
  <c r="E418" i="4"/>
  <c r="D418" i="4"/>
  <c r="C418" i="4"/>
  <c r="M414" i="4"/>
  <c r="N414" i="4" s="1"/>
  <c r="P414" i="4" s="1"/>
  <c r="T414" i="4" s="1"/>
  <c r="U414" i="4" s="1"/>
  <c r="K414" i="4"/>
  <c r="S414" i="4" s="1"/>
  <c r="J414" i="4"/>
  <c r="I414" i="4"/>
  <c r="H414" i="4"/>
  <c r="L414" i="4" s="1"/>
  <c r="G414" i="4"/>
  <c r="F414" i="4"/>
  <c r="E414" i="4"/>
  <c r="D414" i="4"/>
  <c r="C414" i="4"/>
  <c r="M410" i="4"/>
  <c r="N410" i="4" s="1"/>
  <c r="P410" i="4" s="1"/>
  <c r="T410" i="4" s="1"/>
  <c r="K410" i="4"/>
  <c r="S410" i="4" s="1"/>
  <c r="W413" i="4" s="1"/>
  <c r="J410" i="4"/>
  <c r="I410" i="4"/>
  <c r="H410" i="4"/>
  <c r="L410" i="4" s="1"/>
  <c r="G410" i="4"/>
  <c r="F410" i="4"/>
  <c r="E410" i="4"/>
  <c r="D410" i="4"/>
  <c r="C410" i="4"/>
  <c r="M116" i="4"/>
  <c r="N116" i="4" s="1"/>
  <c r="P116" i="4" s="1"/>
  <c r="T116" i="4" s="1"/>
  <c r="U116" i="4" s="1"/>
  <c r="K116" i="4"/>
  <c r="S116" i="4" s="1"/>
  <c r="J116" i="4"/>
  <c r="I116" i="4"/>
  <c r="H116" i="4"/>
  <c r="L116" i="4" s="1"/>
  <c r="G116" i="4"/>
  <c r="F116" i="4"/>
  <c r="E116" i="4"/>
  <c r="D116" i="4"/>
  <c r="C116" i="4"/>
  <c r="M112" i="4"/>
  <c r="N112" i="4" s="1"/>
  <c r="P112" i="4" s="1"/>
  <c r="T112" i="4" s="1"/>
  <c r="K112" i="4"/>
  <c r="S112" i="4" s="1"/>
  <c r="J112" i="4"/>
  <c r="I112" i="4"/>
  <c r="H112" i="4"/>
  <c r="L112" i="4" s="1"/>
  <c r="G112" i="4"/>
  <c r="F112" i="4"/>
  <c r="E112" i="4"/>
  <c r="D112" i="4"/>
  <c r="C112" i="4"/>
  <c r="M111" i="4"/>
  <c r="N111" i="4" s="1"/>
  <c r="P111" i="4" s="1"/>
  <c r="T111" i="4" s="1"/>
  <c r="U111" i="4" s="1"/>
  <c r="K111" i="4"/>
  <c r="S111" i="4" s="1"/>
  <c r="J111" i="4"/>
  <c r="I111" i="4"/>
  <c r="H111" i="4"/>
  <c r="L111" i="4" s="1"/>
  <c r="G111" i="4"/>
  <c r="F111" i="4"/>
  <c r="E111" i="4"/>
  <c r="D111" i="4"/>
  <c r="C111" i="4"/>
  <c r="M105" i="4"/>
  <c r="N105" i="4" s="1"/>
  <c r="K105" i="4"/>
  <c r="S105" i="4" s="1"/>
  <c r="J105" i="4"/>
  <c r="I105" i="4"/>
  <c r="H105" i="4"/>
  <c r="L105" i="4" s="1"/>
  <c r="G105" i="4"/>
  <c r="F105" i="4"/>
  <c r="E105" i="4"/>
  <c r="D105" i="4"/>
  <c r="C105" i="4"/>
  <c r="M101" i="4"/>
  <c r="N101" i="4" s="1"/>
  <c r="P101" i="4" s="1"/>
  <c r="T101" i="4" s="1"/>
  <c r="U101" i="4" s="1"/>
  <c r="K101" i="4"/>
  <c r="S101" i="4" s="1"/>
  <c r="J101" i="4"/>
  <c r="I101" i="4"/>
  <c r="H101" i="4"/>
  <c r="L101" i="4" s="1"/>
  <c r="G101" i="4"/>
  <c r="F101" i="4"/>
  <c r="E101" i="4"/>
  <c r="D101" i="4"/>
  <c r="C101" i="4"/>
  <c r="M100" i="4"/>
  <c r="N100" i="4" s="1"/>
  <c r="P100" i="4" s="1"/>
  <c r="K100" i="4"/>
  <c r="S100" i="4" s="1"/>
  <c r="J100" i="4"/>
  <c r="I100" i="4"/>
  <c r="H100" i="4"/>
  <c r="L100" i="4" s="1"/>
  <c r="G100" i="4"/>
  <c r="F100" i="4"/>
  <c r="E100" i="4"/>
  <c r="D100" i="4"/>
  <c r="C100" i="4"/>
  <c r="M94" i="4"/>
  <c r="N94" i="4" s="1"/>
  <c r="P94" i="4" s="1"/>
  <c r="T94" i="4" s="1"/>
  <c r="U94" i="4" s="1"/>
  <c r="K94" i="4"/>
  <c r="S94" i="4" s="1"/>
  <c r="J94" i="4"/>
  <c r="I94" i="4"/>
  <c r="H94" i="4"/>
  <c r="L94" i="4" s="1"/>
  <c r="G94" i="4"/>
  <c r="F94" i="4"/>
  <c r="E94" i="4"/>
  <c r="D94" i="4"/>
  <c r="C94" i="4"/>
  <c r="M90" i="4"/>
  <c r="N90" i="4" s="1"/>
  <c r="K90" i="4"/>
  <c r="S90" i="4" s="1"/>
  <c r="J90" i="4"/>
  <c r="I90" i="4"/>
  <c r="H90" i="4"/>
  <c r="L90" i="4" s="1"/>
  <c r="G90" i="4"/>
  <c r="F90" i="4"/>
  <c r="E90" i="4"/>
  <c r="D90" i="4"/>
  <c r="C90" i="4"/>
  <c r="M89" i="4"/>
  <c r="N89" i="4" s="1"/>
  <c r="P89" i="4" s="1"/>
  <c r="T89" i="4" s="1"/>
  <c r="U89" i="4" s="1"/>
  <c r="K89" i="4"/>
  <c r="S89" i="4" s="1"/>
  <c r="J89" i="4"/>
  <c r="I89" i="4"/>
  <c r="H89" i="4"/>
  <c r="L89" i="4" s="1"/>
  <c r="G89" i="4"/>
  <c r="F89" i="4"/>
  <c r="E89" i="4"/>
  <c r="D89" i="4"/>
  <c r="C89" i="4"/>
  <c r="M83" i="4"/>
  <c r="N83" i="4" s="1"/>
  <c r="P83" i="4" s="1"/>
  <c r="T83" i="4" s="1"/>
  <c r="K83" i="4"/>
  <c r="S83" i="4" s="1"/>
  <c r="J83" i="4"/>
  <c r="I83" i="4"/>
  <c r="H83" i="4"/>
  <c r="L83" i="4" s="1"/>
  <c r="G83" i="4"/>
  <c r="F83" i="4"/>
  <c r="E83" i="4"/>
  <c r="D83" i="4"/>
  <c r="C83" i="4"/>
  <c r="M79" i="4"/>
  <c r="N79" i="4" s="1"/>
  <c r="P79" i="4" s="1"/>
  <c r="K79" i="4"/>
  <c r="S79" i="4" s="1"/>
  <c r="J79" i="4"/>
  <c r="I79" i="4"/>
  <c r="H79" i="4"/>
  <c r="L79" i="4" s="1"/>
  <c r="G79" i="4"/>
  <c r="F79" i="4"/>
  <c r="E79" i="4"/>
  <c r="D79" i="4"/>
  <c r="C79" i="4"/>
  <c r="M78" i="4"/>
  <c r="N78" i="4" s="1"/>
  <c r="K78" i="4"/>
  <c r="S78" i="4" s="1"/>
  <c r="J78" i="4"/>
  <c r="I78" i="4"/>
  <c r="H78" i="4"/>
  <c r="L78" i="4" s="1"/>
  <c r="G78" i="4"/>
  <c r="F78" i="4"/>
  <c r="E78" i="4"/>
  <c r="D78" i="4"/>
  <c r="C78" i="4"/>
  <c r="M72" i="4"/>
  <c r="N72" i="4" s="1"/>
  <c r="P72" i="4" s="1"/>
  <c r="T72" i="4" s="1"/>
  <c r="U72" i="4" s="1"/>
  <c r="K72" i="4"/>
  <c r="S72" i="4" s="1"/>
  <c r="J72" i="4"/>
  <c r="I72" i="4"/>
  <c r="H72" i="4"/>
  <c r="L72" i="4" s="1"/>
  <c r="G72" i="4"/>
  <c r="F72" i="4"/>
  <c r="E72" i="4"/>
  <c r="D72" i="4"/>
  <c r="C72" i="4"/>
  <c r="M68" i="4"/>
  <c r="N68" i="4" s="1"/>
  <c r="P68" i="4" s="1"/>
  <c r="T68" i="4" s="1"/>
  <c r="K68" i="4"/>
  <c r="S68" i="4" s="1"/>
  <c r="J68" i="4"/>
  <c r="I68" i="4"/>
  <c r="H68" i="4"/>
  <c r="L68" i="4" s="1"/>
  <c r="G68" i="4"/>
  <c r="F68" i="4"/>
  <c r="E68" i="4"/>
  <c r="D68" i="4"/>
  <c r="C68" i="4"/>
  <c r="M67" i="4"/>
  <c r="N67" i="4" s="1"/>
  <c r="P67" i="4" s="1"/>
  <c r="T67" i="4" s="1"/>
  <c r="U67" i="4" s="1"/>
  <c r="K67" i="4"/>
  <c r="S67" i="4" s="1"/>
  <c r="J67" i="4"/>
  <c r="I67" i="4"/>
  <c r="H67" i="4"/>
  <c r="L67" i="4" s="1"/>
  <c r="G67" i="4"/>
  <c r="F67" i="4"/>
  <c r="E67" i="4"/>
  <c r="D67" i="4"/>
  <c r="C67" i="4"/>
  <c r="M65" i="4"/>
  <c r="N65" i="4" s="1"/>
  <c r="K65" i="4"/>
  <c r="S65" i="4" s="1"/>
  <c r="J65" i="4"/>
  <c r="I65" i="4"/>
  <c r="H65" i="4"/>
  <c r="L65" i="4" s="1"/>
  <c r="G65" i="4"/>
  <c r="F65" i="4"/>
  <c r="E65" i="4"/>
  <c r="D65" i="4"/>
  <c r="C65" i="4"/>
  <c r="N58" i="4"/>
  <c r="P58" i="4" s="1"/>
  <c r="T58" i="4" s="1"/>
  <c r="M58" i="4"/>
  <c r="K58" i="4"/>
  <c r="S58" i="4" s="1"/>
  <c r="J58" i="4"/>
  <c r="I58" i="4"/>
  <c r="H58" i="4"/>
  <c r="L58" i="4" s="1"/>
  <c r="G58" i="4"/>
  <c r="F58" i="4"/>
  <c r="E58" i="4"/>
  <c r="D58" i="4"/>
  <c r="C58" i="4"/>
  <c r="M56" i="4"/>
  <c r="N56" i="4" s="1"/>
  <c r="P56" i="4" s="1"/>
  <c r="T56" i="4" s="1"/>
  <c r="K56" i="4"/>
  <c r="S56" i="4" s="1"/>
  <c r="J56" i="4"/>
  <c r="I56" i="4"/>
  <c r="H56" i="4"/>
  <c r="L56" i="4" s="1"/>
  <c r="G56" i="4"/>
  <c r="F56" i="4"/>
  <c r="E56" i="4"/>
  <c r="D56" i="4"/>
  <c r="C56" i="4"/>
  <c r="M54" i="4"/>
  <c r="N54" i="4" s="1"/>
  <c r="P54" i="4" s="1"/>
  <c r="T54" i="4" s="1"/>
  <c r="K54" i="4"/>
  <c r="S54" i="4" s="1"/>
  <c r="J54" i="4"/>
  <c r="I54" i="4"/>
  <c r="H54" i="4"/>
  <c r="L54" i="4" s="1"/>
  <c r="G54" i="4"/>
  <c r="F54" i="4"/>
  <c r="E54" i="4"/>
  <c r="D54" i="4"/>
  <c r="C54" i="4"/>
  <c r="M47" i="4"/>
  <c r="N47" i="4" s="1"/>
  <c r="K47" i="4"/>
  <c r="S47" i="4" s="1"/>
  <c r="J47" i="4"/>
  <c r="I47" i="4"/>
  <c r="H47" i="4"/>
  <c r="L47" i="4" s="1"/>
  <c r="G47" i="4"/>
  <c r="F47" i="4"/>
  <c r="E47" i="4"/>
  <c r="D47" i="4"/>
  <c r="C47" i="4"/>
  <c r="M45" i="4"/>
  <c r="N45" i="4" s="1"/>
  <c r="P45" i="4" s="1"/>
  <c r="T45" i="4" s="1"/>
  <c r="K45" i="4"/>
  <c r="S45" i="4" s="1"/>
  <c r="J45" i="4"/>
  <c r="I45" i="4"/>
  <c r="H45" i="4"/>
  <c r="L45" i="4" s="1"/>
  <c r="G45" i="4"/>
  <c r="F45" i="4"/>
  <c r="E45" i="4"/>
  <c r="D45" i="4"/>
  <c r="C45" i="4"/>
  <c r="M42" i="4"/>
  <c r="N42" i="4" s="1"/>
  <c r="P42" i="4" s="1"/>
  <c r="T42" i="4" s="1"/>
  <c r="K42" i="4"/>
  <c r="S42" i="4" s="1"/>
  <c r="J42" i="4"/>
  <c r="I42" i="4"/>
  <c r="H42" i="4"/>
  <c r="L42" i="4" s="1"/>
  <c r="G42" i="4"/>
  <c r="F42" i="4"/>
  <c r="E42" i="4"/>
  <c r="D42" i="4"/>
  <c r="C42" i="4"/>
  <c r="M35" i="4"/>
  <c r="N35" i="4" s="1"/>
  <c r="P35" i="4" s="1"/>
  <c r="T35" i="4" s="1"/>
  <c r="K35" i="4"/>
  <c r="S35" i="4" s="1"/>
  <c r="J35" i="4"/>
  <c r="I35" i="4"/>
  <c r="H35" i="4"/>
  <c r="L35" i="4" s="1"/>
  <c r="G35" i="4"/>
  <c r="F35" i="4"/>
  <c r="E35" i="4"/>
  <c r="D35" i="4"/>
  <c r="C35" i="4"/>
  <c r="M33" i="4"/>
  <c r="N33" i="4" s="1"/>
  <c r="K33" i="4"/>
  <c r="S33" i="4" s="1"/>
  <c r="J33" i="4"/>
  <c r="I33" i="4"/>
  <c r="H33" i="4"/>
  <c r="L33" i="4" s="1"/>
  <c r="G33" i="4"/>
  <c r="F33" i="4"/>
  <c r="E33" i="4"/>
  <c r="D33" i="4"/>
  <c r="C33" i="4"/>
  <c r="M30" i="4"/>
  <c r="N30" i="4" s="1"/>
  <c r="P30" i="4" s="1"/>
  <c r="T30" i="4" s="1"/>
  <c r="K30" i="4"/>
  <c r="S30" i="4" s="1"/>
  <c r="J30" i="4"/>
  <c r="I30" i="4"/>
  <c r="H30" i="4"/>
  <c r="L30" i="4" s="1"/>
  <c r="G30" i="4"/>
  <c r="F30" i="4"/>
  <c r="E30" i="4"/>
  <c r="D30" i="4"/>
  <c r="C30" i="4"/>
  <c r="M23" i="4"/>
  <c r="N23" i="4" s="1"/>
  <c r="P23" i="4" s="1"/>
  <c r="T23" i="4" s="1"/>
  <c r="K23" i="4"/>
  <c r="S23" i="4" s="1"/>
  <c r="J23" i="4"/>
  <c r="I23" i="4"/>
  <c r="H23" i="4"/>
  <c r="L23" i="4" s="1"/>
  <c r="G23" i="4"/>
  <c r="F23" i="4"/>
  <c r="E23" i="4"/>
  <c r="D23" i="4"/>
  <c r="C23" i="4"/>
  <c r="M21" i="4"/>
  <c r="N21" i="4" s="1"/>
  <c r="P21" i="4" s="1"/>
  <c r="T21" i="4" s="1"/>
  <c r="K21" i="4"/>
  <c r="S21" i="4" s="1"/>
  <c r="J21" i="4"/>
  <c r="I21" i="4"/>
  <c r="H21" i="4"/>
  <c r="L21" i="4" s="1"/>
  <c r="G21" i="4"/>
  <c r="F21" i="4"/>
  <c r="E21" i="4"/>
  <c r="D21" i="4"/>
  <c r="C21" i="4"/>
  <c r="M17" i="4"/>
  <c r="N17" i="4" s="1"/>
  <c r="K17" i="4"/>
  <c r="S17" i="4" s="1"/>
  <c r="J17" i="4"/>
  <c r="I17" i="4"/>
  <c r="H17" i="4"/>
  <c r="L17" i="4" s="1"/>
  <c r="G17" i="4"/>
  <c r="F17" i="4"/>
  <c r="E17" i="4"/>
  <c r="D17" i="4"/>
  <c r="C17" i="4"/>
  <c r="M12" i="4"/>
  <c r="N12" i="4" s="1"/>
  <c r="P12" i="4" s="1"/>
  <c r="T12" i="4" s="1"/>
  <c r="K12" i="4"/>
  <c r="S12" i="4" s="1"/>
  <c r="J12" i="4"/>
  <c r="I12" i="4"/>
  <c r="H12" i="4"/>
  <c r="L12" i="4" s="1"/>
  <c r="G12" i="4"/>
  <c r="F12" i="4"/>
  <c r="E12" i="4"/>
  <c r="D12" i="4"/>
  <c r="C12" i="4"/>
  <c r="M11" i="4"/>
  <c r="N11" i="4" s="1"/>
  <c r="P11" i="4" s="1"/>
  <c r="T11" i="4" s="1"/>
  <c r="K11" i="4"/>
  <c r="S11" i="4" s="1"/>
  <c r="J11" i="4"/>
  <c r="I11" i="4"/>
  <c r="H11" i="4"/>
  <c r="L11" i="4" s="1"/>
  <c r="G11" i="4"/>
  <c r="F11" i="4"/>
  <c r="E11" i="4"/>
  <c r="D11" i="4"/>
  <c r="C11" i="4"/>
  <c r="M7" i="4"/>
  <c r="N7" i="4" s="1"/>
  <c r="P7" i="4" s="1"/>
  <c r="T7" i="4" s="1"/>
  <c r="K7" i="4"/>
  <c r="S7" i="4" s="1"/>
  <c r="J7" i="4"/>
  <c r="I7" i="4"/>
  <c r="H7" i="4"/>
  <c r="L7" i="4" s="1"/>
  <c r="G7" i="4"/>
  <c r="F7" i="4"/>
  <c r="E7" i="4"/>
  <c r="D7" i="4"/>
  <c r="C7" i="4"/>
  <c r="M2" i="4"/>
  <c r="N2" i="4" s="1"/>
  <c r="K2" i="4"/>
  <c r="S2" i="4" s="1"/>
  <c r="J2" i="4"/>
  <c r="I2" i="4"/>
  <c r="H2" i="4"/>
  <c r="L2" i="4" s="1"/>
  <c r="G2" i="4"/>
  <c r="F2" i="4"/>
  <c r="E2" i="4"/>
  <c r="D2" i="4"/>
  <c r="C2" i="4"/>
  <c r="M189" i="4"/>
  <c r="N189" i="4" s="1"/>
  <c r="P189" i="4" s="1"/>
  <c r="T189" i="4" s="1"/>
  <c r="K189" i="4"/>
  <c r="S189" i="4" s="1"/>
  <c r="J189" i="4"/>
  <c r="I189" i="4"/>
  <c r="H189" i="4"/>
  <c r="L189" i="4" s="1"/>
  <c r="G189" i="4"/>
  <c r="F189" i="4"/>
  <c r="E189" i="4"/>
  <c r="D189" i="4"/>
  <c r="C189" i="4"/>
  <c r="M181" i="4"/>
  <c r="N181" i="4" s="1"/>
  <c r="P181" i="4" s="1"/>
  <c r="T181" i="4" s="1"/>
  <c r="K181" i="4"/>
  <c r="S181" i="4" s="1"/>
  <c r="J181" i="4"/>
  <c r="I181" i="4"/>
  <c r="H181" i="4"/>
  <c r="L181" i="4" s="1"/>
  <c r="G181" i="4"/>
  <c r="F181" i="4"/>
  <c r="E181" i="4"/>
  <c r="D181" i="4"/>
  <c r="C181" i="4"/>
  <c r="M188" i="4"/>
  <c r="N188" i="4" s="1"/>
  <c r="P188" i="4" s="1"/>
  <c r="T188" i="4" s="1"/>
  <c r="K188" i="4"/>
  <c r="S188" i="4" s="1"/>
  <c r="J188" i="4"/>
  <c r="I188" i="4"/>
  <c r="H188" i="4"/>
  <c r="L188" i="4" s="1"/>
  <c r="G188" i="4"/>
  <c r="F188" i="4"/>
  <c r="E188" i="4"/>
  <c r="D188" i="4"/>
  <c r="C188" i="4"/>
  <c r="M180" i="4"/>
  <c r="N180" i="4" s="1"/>
  <c r="K180" i="4"/>
  <c r="S180" i="4" s="1"/>
  <c r="J180" i="4"/>
  <c r="I180" i="4"/>
  <c r="H180" i="4"/>
  <c r="L180" i="4" s="1"/>
  <c r="G180" i="4"/>
  <c r="F180" i="4"/>
  <c r="E180" i="4"/>
  <c r="D180" i="4"/>
  <c r="C180" i="4"/>
  <c r="M151" i="4"/>
  <c r="N151" i="4" s="1"/>
  <c r="P151" i="4" s="1"/>
  <c r="T151" i="4" s="1"/>
  <c r="K151" i="4"/>
  <c r="S151" i="4" s="1"/>
  <c r="J151" i="4"/>
  <c r="I151" i="4"/>
  <c r="H151" i="4"/>
  <c r="L151" i="4" s="1"/>
  <c r="G151" i="4"/>
  <c r="F151" i="4"/>
  <c r="E151" i="4"/>
  <c r="D151" i="4"/>
  <c r="C151" i="4"/>
  <c r="M140" i="4"/>
  <c r="N140" i="4" s="1"/>
  <c r="P140" i="4" s="1"/>
  <c r="T140" i="4" s="1"/>
  <c r="K140" i="4"/>
  <c r="S140" i="4" s="1"/>
  <c r="J140" i="4"/>
  <c r="I140" i="4"/>
  <c r="H140" i="4"/>
  <c r="L140" i="4" s="1"/>
  <c r="G140" i="4"/>
  <c r="F140" i="4"/>
  <c r="E140" i="4"/>
  <c r="D140" i="4"/>
  <c r="C140" i="4"/>
  <c r="M129" i="4"/>
  <c r="N129" i="4" s="1"/>
  <c r="P129" i="4" s="1"/>
  <c r="T129" i="4" s="1"/>
  <c r="K129" i="4"/>
  <c r="S129" i="4" s="1"/>
  <c r="J129" i="4"/>
  <c r="I129" i="4"/>
  <c r="H129" i="4"/>
  <c r="L129" i="4" s="1"/>
  <c r="G129" i="4"/>
  <c r="F129" i="4"/>
  <c r="E129" i="4"/>
  <c r="D129" i="4"/>
  <c r="C129" i="4"/>
  <c r="M118" i="4"/>
  <c r="N118" i="4" s="1"/>
  <c r="K118" i="4"/>
  <c r="S118" i="4" s="1"/>
  <c r="J118" i="4"/>
  <c r="I118" i="4"/>
  <c r="H118" i="4"/>
  <c r="L118" i="4" s="1"/>
  <c r="G118" i="4"/>
  <c r="F118" i="4"/>
  <c r="E118" i="4"/>
  <c r="D118" i="4"/>
  <c r="C118" i="4"/>
  <c r="M109" i="4"/>
  <c r="N109" i="4" s="1"/>
  <c r="P109" i="4" s="1"/>
  <c r="T109" i="4" s="1"/>
  <c r="K109" i="4"/>
  <c r="S109" i="4" s="1"/>
  <c r="J109" i="4"/>
  <c r="I109" i="4"/>
  <c r="H109" i="4"/>
  <c r="L109" i="4" s="1"/>
  <c r="G109" i="4"/>
  <c r="F109" i="4"/>
  <c r="E109" i="4"/>
  <c r="D109" i="4"/>
  <c r="C109" i="4"/>
  <c r="M98" i="4"/>
  <c r="N98" i="4" s="1"/>
  <c r="P98" i="4" s="1"/>
  <c r="T98" i="4" s="1"/>
  <c r="K98" i="4"/>
  <c r="S98" i="4" s="1"/>
  <c r="J98" i="4"/>
  <c r="I98" i="4"/>
  <c r="H98" i="4"/>
  <c r="L98" i="4" s="1"/>
  <c r="G98" i="4"/>
  <c r="F98" i="4"/>
  <c r="E98" i="4"/>
  <c r="D98" i="4"/>
  <c r="C98" i="4"/>
  <c r="M87" i="4"/>
  <c r="N87" i="4" s="1"/>
  <c r="P87" i="4" s="1"/>
  <c r="T87" i="4" s="1"/>
  <c r="K87" i="4"/>
  <c r="S87" i="4" s="1"/>
  <c r="J87" i="4"/>
  <c r="I87" i="4"/>
  <c r="H87" i="4"/>
  <c r="L87" i="4" s="1"/>
  <c r="G87" i="4"/>
  <c r="F87" i="4"/>
  <c r="E87" i="4"/>
  <c r="D87" i="4"/>
  <c r="C87" i="4"/>
  <c r="M76" i="4"/>
  <c r="N76" i="4" s="1"/>
  <c r="K76" i="4"/>
  <c r="S76" i="4" s="1"/>
  <c r="J76" i="4"/>
  <c r="I76" i="4"/>
  <c r="H76" i="4"/>
  <c r="L76" i="4" s="1"/>
  <c r="G76" i="4"/>
  <c r="F76" i="4"/>
  <c r="E76" i="4"/>
  <c r="D76" i="4"/>
  <c r="C76" i="4"/>
  <c r="M19" i="4"/>
  <c r="N19" i="4" s="1"/>
  <c r="P19" i="4" s="1"/>
  <c r="T19" i="4" s="1"/>
  <c r="K19" i="4"/>
  <c r="S19" i="4" s="1"/>
  <c r="J19" i="4"/>
  <c r="I19" i="4"/>
  <c r="H19" i="4"/>
  <c r="L19" i="4" s="1"/>
  <c r="G19" i="4"/>
  <c r="F19" i="4"/>
  <c r="E19" i="4"/>
  <c r="D19" i="4"/>
  <c r="C19" i="4"/>
  <c r="M9" i="4"/>
  <c r="N9" i="4" s="1"/>
  <c r="P9" i="4" s="1"/>
  <c r="T9" i="4" s="1"/>
  <c r="K9" i="4"/>
  <c r="S9" i="4" s="1"/>
  <c r="J9" i="4"/>
  <c r="I9" i="4"/>
  <c r="H9" i="4"/>
  <c r="L9" i="4" s="1"/>
  <c r="G9" i="4"/>
  <c r="F9" i="4"/>
  <c r="E9" i="4"/>
  <c r="D9" i="4"/>
  <c r="C9" i="4"/>
  <c r="M18" i="4"/>
  <c r="N18" i="4" s="1"/>
  <c r="P18" i="4" s="1"/>
  <c r="T18" i="4" s="1"/>
  <c r="K18" i="4"/>
  <c r="S18" i="4" s="1"/>
  <c r="J18" i="4"/>
  <c r="I18" i="4"/>
  <c r="H18" i="4"/>
  <c r="L18" i="4" s="1"/>
  <c r="G18" i="4"/>
  <c r="F18" i="4"/>
  <c r="E18" i="4"/>
  <c r="D18" i="4"/>
  <c r="C18" i="4"/>
  <c r="M8" i="4"/>
  <c r="N8" i="4" s="1"/>
  <c r="K8" i="4"/>
  <c r="S8" i="4" s="1"/>
  <c r="J8" i="4"/>
  <c r="I8" i="4"/>
  <c r="H8" i="4"/>
  <c r="L8" i="4" s="1"/>
  <c r="G8" i="4"/>
  <c r="F8" i="4"/>
  <c r="E8" i="4"/>
  <c r="D8" i="4"/>
  <c r="C8" i="4"/>
  <c r="M13" i="4"/>
  <c r="N13" i="4" s="1"/>
  <c r="P13" i="4" s="1"/>
  <c r="T13" i="4" s="1"/>
  <c r="K13" i="4"/>
  <c r="S13" i="4" s="1"/>
  <c r="J13" i="4"/>
  <c r="I13" i="4"/>
  <c r="H13" i="4"/>
  <c r="L13" i="4" s="1"/>
  <c r="G13" i="4"/>
  <c r="F13" i="4"/>
  <c r="E13" i="4"/>
  <c r="D13" i="4"/>
  <c r="C13" i="4"/>
  <c r="M3" i="4"/>
  <c r="N3" i="4" s="1"/>
  <c r="P3" i="4" s="1"/>
  <c r="T3" i="4" s="1"/>
  <c r="K3" i="4"/>
  <c r="S3" i="4" s="1"/>
  <c r="J3" i="4"/>
  <c r="I3" i="4"/>
  <c r="H3" i="4"/>
  <c r="L3" i="4" s="1"/>
  <c r="G3" i="4"/>
  <c r="F3" i="4"/>
  <c r="E3" i="4"/>
  <c r="D3" i="4"/>
  <c r="C3" i="4"/>
  <c r="M167" i="4"/>
  <c r="N167" i="4" s="1"/>
  <c r="P167" i="4" s="1"/>
  <c r="T167" i="4" s="1"/>
  <c r="K167" i="4"/>
  <c r="S167" i="4" s="1"/>
  <c r="J167" i="4"/>
  <c r="I167" i="4"/>
  <c r="H167" i="4"/>
  <c r="L167" i="4" s="1"/>
  <c r="G167" i="4"/>
  <c r="F167" i="4"/>
  <c r="E167" i="4"/>
  <c r="D167" i="4"/>
  <c r="C167" i="4"/>
  <c r="M157" i="4"/>
  <c r="N157" i="4" s="1"/>
  <c r="K157" i="4"/>
  <c r="S157" i="4" s="1"/>
  <c r="J157" i="4"/>
  <c r="I157" i="4"/>
  <c r="H157" i="4"/>
  <c r="L157" i="4" s="1"/>
  <c r="G157" i="4"/>
  <c r="F157" i="4"/>
  <c r="E157" i="4"/>
  <c r="D157" i="4"/>
  <c r="C157" i="4"/>
  <c r="M146" i="4"/>
  <c r="N146" i="4" s="1"/>
  <c r="P146" i="4" s="1"/>
  <c r="T146" i="4" s="1"/>
  <c r="K146" i="4"/>
  <c r="S146" i="4" s="1"/>
  <c r="J146" i="4"/>
  <c r="I146" i="4"/>
  <c r="H146" i="4"/>
  <c r="L146" i="4" s="1"/>
  <c r="G146" i="4"/>
  <c r="F146" i="4"/>
  <c r="E146" i="4"/>
  <c r="D146" i="4"/>
  <c r="C146" i="4"/>
  <c r="M135" i="4"/>
  <c r="N135" i="4" s="1"/>
  <c r="P135" i="4" s="1"/>
  <c r="T135" i="4" s="1"/>
  <c r="K135" i="4"/>
  <c r="S135" i="4" s="1"/>
  <c r="J135" i="4"/>
  <c r="I135" i="4"/>
  <c r="H135" i="4"/>
  <c r="L135" i="4" s="1"/>
  <c r="G135" i="4"/>
  <c r="F135" i="4"/>
  <c r="E135" i="4"/>
  <c r="D135" i="4"/>
  <c r="C135" i="4"/>
  <c r="M124" i="4"/>
  <c r="N124" i="4" s="1"/>
  <c r="P124" i="4" s="1"/>
  <c r="T124" i="4" s="1"/>
  <c r="K124" i="4"/>
  <c r="S124" i="4" s="1"/>
  <c r="J124" i="4"/>
  <c r="I124" i="4"/>
  <c r="H124" i="4"/>
  <c r="L124" i="4" s="1"/>
  <c r="G124" i="4"/>
  <c r="F124" i="4"/>
  <c r="E124" i="4"/>
  <c r="D124" i="4"/>
  <c r="C124" i="4"/>
  <c r="M113" i="4"/>
  <c r="N113" i="4" s="1"/>
  <c r="K113" i="4"/>
  <c r="S113" i="4" s="1"/>
  <c r="J113" i="4"/>
  <c r="I113" i="4"/>
  <c r="H113" i="4"/>
  <c r="L113" i="4" s="1"/>
  <c r="G113" i="4"/>
  <c r="F113" i="4"/>
  <c r="E113" i="4"/>
  <c r="D113" i="4"/>
  <c r="C113" i="4"/>
  <c r="M102" i="4"/>
  <c r="N102" i="4" s="1"/>
  <c r="P102" i="4" s="1"/>
  <c r="T102" i="4" s="1"/>
  <c r="K102" i="4"/>
  <c r="S102" i="4" s="1"/>
  <c r="J102" i="4"/>
  <c r="I102" i="4"/>
  <c r="H102" i="4"/>
  <c r="L102" i="4" s="1"/>
  <c r="G102" i="4"/>
  <c r="F102" i="4"/>
  <c r="E102" i="4"/>
  <c r="D102" i="4"/>
  <c r="C102" i="4"/>
  <c r="M91" i="4"/>
  <c r="N91" i="4" s="1"/>
  <c r="P91" i="4" s="1"/>
  <c r="T91" i="4" s="1"/>
  <c r="K91" i="4"/>
  <c r="S91" i="4" s="1"/>
  <c r="J91" i="4"/>
  <c r="I91" i="4"/>
  <c r="H91" i="4"/>
  <c r="L91" i="4" s="1"/>
  <c r="G91" i="4"/>
  <c r="F91" i="4"/>
  <c r="E91" i="4"/>
  <c r="D91" i="4"/>
  <c r="C91" i="4"/>
  <c r="M80" i="4"/>
  <c r="N80" i="4" s="1"/>
  <c r="P80" i="4" s="1"/>
  <c r="T80" i="4" s="1"/>
  <c r="K80" i="4"/>
  <c r="S80" i="4" s="1"/>
  <c r="J80" i="4"/>
  <c r="I80" i="4"/>
  <c r="H80" i="4"/>
  <c r="L80" i="4" s="1"/>
  <c r="G80" i="4"/>
  <c r="F80" i="4"/>
  <c r="E80" i="4"/>
  <c r="D80" i="4"/>
  <c r="C80" i="4"/>
  <c r="M69" i="4"/>
  <c r="N69" i="4" s="1"/>
  <c r="K69" i="4"/>
  <c r="S69" i="4" s="1"/>
  <c r="J69" i="4"/>
  <c r="I69" i="4"/>
  <c r="H69" i="4"/>
  <c r="L69" i="4" s="1"/>
  <c r="G69" i="4"/>
  <c r="F69" i="4"/>
  <c r="E69" i="4"/>
  <c r="D69" i="4"/>
  <c r="C69" i="4"/>
  <c r="M171" i="4"/>
  <c r="N171" i="4" s="1"/>
  <c r="P171" i="4" s="1"/>
  <c r="T171" i="4" s="1"/>
  <c r="K171" i="4"/>
  <c r="S171" i="4" s="1"/>
  <c r="J171" i="4"/>
  <c r="I171" i="4"/>
  <c r="H171" i="4"/>
  <c r="L171" i="4" s="1"/>
  <c r="G171" i="4"/>
  <c r="F171" i="4"/>
  <c r="E171" i="4"/>
  <c r="D171" i="4"/>
  <c r="C171" i="4"/>
  <c r="M173" i="4"/>
  <c r="N173" i="4" s="1"/>
  <c r="P173" i="4" s="1"/>
  <c r="T173" i="4" s="1"/>
  <c r="K173" i="4"/>
  <c r="S173" i="4" s="1"/>
  <c r="J173" i="4"/>
  <c r="I173" i="4"/>
  <c r="H173" i="4"/>
  <c r="L173" i="4" s="1"/>
  <c r="G173" i="4"/>
  <c r="F173" i="4"/>
  <c r="E173" i="4"/>
  <c r="D173" i="4"/>
  <c r="C173" i="4"/>
  <c r="M161" i="4"/>
  <c r="N161" i="4" s="1"/>
  <c r="P161" i="4" s="1"/>
  <c r="T161" i="4" s="1"/>
  <c r="K161" i="4"/>
  <c r="S161" i="4" s="1"/>
  <c r="J161" i="4"/>
  <c r="I161" i="4"/>
  <c r="H161" i="4"/>
  <c r="L161" i="4" s="1"/>
  <c r="G161" i="4"/>
  <c r="F161" i="4"/>
  <c r="E161" i="4"/>
  <c r="D161" i="4"/>
  <c r="C161" i="4"/>
  <c r="M163" i="4"/>
  <c r="N163" i="4" s="1"/>
  <c r="K163" i="4"/>
  <c r="S163" i="4" s="1"/>
  <c r="J163" i="4"/>
  <c r="I163" i="4"/>
  <c r="H163" i="4"/>
  <c r="L163" i="4" s="1"/>
  <c r="G163" i="4"/>
  <c r="F163" i="4"/>
  <c r="E163" i="4"/>
  <c r="D163" i="4"/>
  <c r="C163" i="4"/>
  <c r="M150" i="4"/>
  <c r="N150" i="4" s="1"/>
  <c r="P150" i="4" s="1"/>
  <c r="T150" i="4" s="1"/>
  <c r="K150" i="4"/>
  <c r="S150" i="4" s="1"/>
  <c r="J150" i="4"/>
  <c r="I150" i="4"/>
  <c r="H150" i="4"/>
  <c r="L150" i="4" s="1"/>
  <c r="G150" i="4"/>
  <c r="F150" i="4"/>
  <c r="E150" i="4"/>
  <c r="D150" i="4"/>
  <c r="C150" i="4"/>
  <c r="M153" i="4"/>
  <c r="N153" i="4" s="1"/>
  <c r="P153" i="4" s="1"/>
  <c r="T153" i="4" s="1"/>
  <c r="K153" i="4"/>
  <c r="S153" i="4" s="1"/>
  <c r="J153" i="4"/>
  <c r="I153" i="4"/>
  <c r="H153" i="4"/>
  <c r="L153" i="4" s="1"/>
  <c r="G153" i="4"/>
  <c r="F153" i="4"/>
  <c r="E153" i="4"/>
  <c r="D153" i="4"/>
  <c r="C153" i="4"/>
  <c r="M139" i="4"/>
  <c r="N139" i="4" s="1"/>
  <c r="P139" i="4" s="1"/>
  <c r="T139" i="4" s="1"/>
  <c r="K139" i="4"/>
  <c r="S139" i="4" s="1"/>
  <c r="J139" i="4"/>
  <c r="I139" i="4"/>
  <c r="H139" i="4"/>
  <c r="L139" i="4" s="1"/>
  <c r="G139" i="4"/>
  <c r="F139" i="4"/>
  <c r="E139" i="4"/>
  <c r="D139" i="4"/>
  <c r="C139" i="4"/>
  <c r="M142" i="4"/>
  <c r="N142" i="4" s="1"/>
  <c r="K142" i="4"/>
  <c r="S142" i="4" s="1"/>
  <c r="J142" i="4"/>
  <c r="I142" i="4"/>
  <c r="H142" i="4"/>
  <c r="L142" i="4" s="1"/>
  <c r="G142" i="4"/>
  <c r="F142" i="4"/>
  <c r="E142" i="4"/>
  <c r="D142" i="4"/>
  <c r="C142" i="4"/>
  <c r="M128" i="4"/>
  <c r="N128" i="4" s="1"/>
  <c r="P128" i="4" s="1"/>
  <c r="T128" i="4" s="1"/>
  <c r="K128" i="4"/>
  <c r="S128" i="4" s="1"/>
  <c r="J128" i="4"/>
  <c r="I128" i="4"/>
  <c r="H128" i="4"/>
  <c r="L128" i="4" s="1"/>
  <c r="G128" i="4"/>
  <c r="F128" i="4"/>
  <c r="E128" i="4"/>
  <c r="D128" i="4"/>
  <c r="C128" i="4"/>
  <c r="M131" i="4"/>
  <c r="N131" i="4" s="1"/>
  <c r="P131" i="4" s="1"/>
  <c r="T131" i="4" s="1"/>
  <c r="K131" i="4"/>
  <c r="S131" i="4" s="1"/>
  <c r="J131" i="4"/>
  <c r="I131" i="4"/>
  <c r="H131" i="4"/>
  <c r="L131" i="4" s="1"/>
  <c r="G131" i="4"/>
  <c r="F131" i="4"/>
  <c r="E131" i="4"/>
  <c r="D131" i="4"/>
  <c r="C131" i="4"/>
  <c r="M117" i="4"/>
  <c r="N117" i="4" s="1"/>
  <c r="P117" i="4" s="1"/>
  <c r="T117" i="4" s="1"/>
  <c r="K117" i="4"/>
  <c r="S117" i="4" s="1"/>
  <c r="J117" i="4"/>
  <c r="I117" i="4"/>
  <c r="H117" i="4"/>
  <c r="L117" i="4" s="1"/>
  <c r="G117" i="4"/>
  <c r="F117" i="4"/>
  <c r="E117" i="4"/>
  <c r="D117" i="4"/>
  <c r="C117" i="4"/>
  <c r="M120" i="4"/>
  <c r="N120" i="4" s="1"/>
  <c r="K120" i="4"/>
  <c r="S120" i="4" s="1"/>
  <c r="J120" i="4"/>
  <c r="I120" i="4"/>
  <c r="H120" i="4"/>
  <c r="L120" i="4" s="1"/>
  <c r="G120" i="4"/>
  <c r="F120" i="4"/>
  <c r="E120" i="4"/>
  <c r="D120" i="4"/>
  <c r="C120" i="4"/>
  <c r="M106" i="4"/>
  <c r="N106" i="4" s="1"/>
  <c r="P106" i="4" s="1"/>
  <c r="T106" i="4" s="1"/>
  <c r="K106" i="4"/>
  <c r="S106" i="4" s="1"/>
  <c r="J106" i="4"/>
  <c r="I106" i="4"/>
  <c r="H106" i="4"/>
  <c r="L106" i="4" s="1"/>
  <c r="G106" i="4"/>
  <c r="F106" i="4"/>
  <c r="E106" i="4"/>
  <c r="D106" i="4"/>
  <c r="C106" i="4"/>
  <c r="M108" i="4"/>
  <c r="N108" i="4" s="1"/>
  <c r="P108" i="4" s="1"/>
  <c r="T108" i="4" s="1"/>
  <c r="K108" i="4"/>
  <c r="S108" i="4" s="1"/>
  <c r="J108" i="4"/>
  <c r="I108" i="4"/>
  <c r="H108" i="4"/>
  <c r="L108" i="4" s="1"/>
  <c r="G108" i="4"/>
  <c r="F108" i="4"/>
  <c r="E108" i="4"/>
  <c r="D108" i="4"/>
  <c r="C108" i="4"/>
  <c r="M95" i="4"/>
  <c r="N95" i="4" s="1"/>
  <c r="P95" i="4" s="1"/>
  <c r="T95" i="4" s="1"/>
  <c r="K95" i="4"/>
  <c r="S95" i="4" s="1"/>
  <c r="J95" i="4"/>
  <c r="I95" i="4"/>
  <c r="H95" i="4"/>
  <c r="L95" i="4" s="1"/>
  <c r="G95" i="4"/>
  <c r="F95" i="4"/>
  <c r="E95" i="4"/>
  <c r="D95" i="4"/>
  <c r="C95" i="4"/>
  <c r="M97" i="4"/>
  <c r="N97" i="4" s="1"/>
  <c r="K97" i="4"/>
  <c r="S97" i="4" s="1"/>
  <c r="J97" i="4"/>
  <c r="I97" i="4"/>
  <c r="H97" i="4"/>
  <c r="L97" i="4" s="1"/>
  <c r="G97" i="4"/>
  <c r="F97" i="4"/>
  <c r="E97" i="4"/>
  <c r="D97" i="4"/>
  <c r="C97" i="4"/>
  <c r="M84" i="4"/>
  <c r="N84" i="4" s="1"/>
  <c r="P84" i="4" s="1"/>
  <c r="K84" i="4"/>
  <c r="S84" i="4" s="1"/>
  <c r="J84" i="4"/>
  <c r="I84" i="4"/>
  <c r="H84" i="4"/>
  <c r="L84" i="4" s="1"/>
  <c r="G84" i="4"/>
  <c r="F84" i="4"/>
  <c r="E84" i="4"/>
  <c r="D84" i="4"/>
  <c r="C84" i="4"/>
  <c r="M86" i="4"/>
  <c r="N86" i="4" s="1"/>
  <c r="P86" i="4" s="1"/>
  <c r="T86" i="4" s="1"/>
  <c r="K86" i="4"/>
  <c r="S86" i="4" s="1"/>
  <c r="J86" i="4"/>
  <c r="I86" i="4"/>
  <c r="H86" i="4"/>
  <c r="L86" i="4" s="1"/>
  <c r="G86" i="4"/>
  <c r="F86" i="4"/>
  <c r="E86" i="4"/>
  <c r="D86" i="4"/>
  <c r="C86" i="4"/>
  <c r="M73" i="4"/>
  <c r="N73" i="4" s="1"/>
  <c r="P73" i="4" s="1"/>
  <c r="K73" i="4"/>
  <c r="S73" i="4" s="1"/>
  <c r="J73" i="4"/>
  <c r="I73" i="4"/>
  <c r="H73" i="4"/>
  <c r="L73" i="4" s="1"/>
  <c r="G73" i="4"/>
  <c r="F73" i="4"/>
  <c r="E73" i="4"/>
  <c r="D73" i="4"/>
  <c r="C73" i="4"/>
  <c r="M75" i="4"/>
  <c r="N75" i="4" s="1"/>
  <c r="K75" i="4"/>
  <c r="S75" i="4" s="1"/>
  <c r="J75" i="4"/>
  <c r="I75" i="4"/>
  <c r="H75" i="4"/>
  <c r="L75" i="4" s="1"/>
  <c r="G75" i="4"/>
  <c r="F75" i="4"/>
  <c r="E75" i="4"/>
  <c r="D75" i="4"/>
  <c r="C75" i="4"/>
  <c r="M172" i="4"/>
  <c r="N172" i="4" s="1"/>
  <c r="P172" i="4" s="1"/>
  <c r="T172" i="4" s="1"/>
  <c r="K172" i="4"/>
  <c r="S172" i="4" s="1"/>
  <c r="J172" i="4"/>
  <c r="I172" i="4"/>
  <c r="H172" i="4"/>
  <c r="L172" i="4" s="1"/>
  <c r="G172" i="4"/>
  <c r="F172" i="4"/>
  <c r="E172" i="4"/>
  <c r="D172" i="4"/>
  <c r="C172" i="4"/>
  <c r="M162" i="4"/>
  <c r="N162" i="4" s="1"/>
  <c r="P162" i="4" s="1"/>
  <c r="T162" i="4" s="1"/>
  <c r="K162" i="4"/>
  <c r="S162" i="4" s="1"/>
  <c r="J162" i="4"/>
  <c r="I162" i="4"/>
  <c r="H162" i="4"/>
  <c r="L162" i="4" s="1"/>
  <c r="G162" i="4"/>
  <c r="F162" i="4"/>
  <c r="E162" i="4"/>
  <c r="D162" i="4"/>
  <c r="C162" i="4"/>
  <c r="M152" i="4"/>
  <c r="N152" i="4" s="1"/>
  <c r="P152" i="4" s="1"/>
  <c r="T152" i="4" s="1"/>
  <c r="K152" i="4"/>
  <c r="S152" i="4" s="1"/>
  <c r="J152" i="4"/>
  <c r="I152" i="4"/>
  <c r="H152" i="4"/>
  <c r="L152" i="4" s="1"/>
  <c r="G152" i="4"/>
  <c r="F152" i="4"/>
  <c r="E152" i="4"/>
  <c r="D152" i="4"/>
  <c r="C152" i="4"/>
  <c r="M141" i="4"/>
  <c r="N141" i="4" s="1"/>
  <c r="K141" i="4"/>
  <c r="S141" i="4" s="1"/>
  <c r="J141" i="4"/>
  <c r="I141" i="4"/>
  <c r="H141" i="4"/>
  <c r="L141" i="4" s="1"/>
  <c r="G141" i="4"/>
  <c r="F141" i="4"/>
  <c r="E141" i="4"/>
  <c r="D141" i="4"/>
  <c r="C141" i="4"/>
  <c r="M130" i="4"/>
  <c r="N130" i="4" s="1"/>
  <c r="P130" i="4" s="1"/>
  <c r="T130" i="4" s="1"/>
  <c r="K130" i="4"/>
  <c r="S130" i="4" s="1"/>
  <c r="J130" i="4"/>
  <c r="I130" i="4"/>
  <c r="H130" i="4"/>
  <c r="L130" i="4" s="1"/>
  <c r="G130" i="4"/>
  <c r="F130" i="4"/>
  <c r="E130" i="4"/>
  <c r="D130" i="4"/>
  <c r="C130" i="4"/>
  <c r="M119" i="4"/>
  <c r="N119" i="4" s="1"/>
  <c r="P119" i="4" s="1"/>
  <c r="T119" i="4" s="1"/>
  <c r="K119" i="4"/>
  <c r="S119" i="4" s="1"/>
  <c r="J119" i="4"/>
  <c r="I119" i="4"/>
  <c r="H119" i="4"/>
  <c r="L119" i="4" s="1"/>
  <c r="G119" i="4"/>
  <c r="F119" i="4"/>
  <c r="E119" i="4"/>
  <c r="D119" i="4"/>
  <c r="C119" i="4"/>
  <c r="M107" i="4"/>
  <c r="N107" i="4" s="1"/>
  <c r="P107" i="4" s="1"/>
  <c r="T107" i="4" s="1"/>
  <c r="K107" i="4"/>
  <c r="S107" i="4" s="1"/>
  <c r="J107" i="4"/>
  <c r="I107" i="4"/>
  <c r="H107" i="4"/>
  <c r="L107" i="4" s="1"/>
  <c r="G107" i="4"/>
  <c r="F107" i="4"/>
  <c r="E107" i="4"/>
  <c r="D107" i="4"/>
  <c r="C107" i="4"/>
  <c r="M96" i="4"/>
  <c r="N96" i="4" s="1"/>
  <c r="K96" i="4"/>
  <c r="S96" i="4" s="1"/>
  <c r="J96" i="4"/>
  <c r="I96" i="4"/>
  <c r="H96" i="4"/>
  <c r="L96" i="4" s="1"/>
  <c r="G96" i="4"/>
  <c r="F96" i="4"/>
  <c r="E96" i="4"/>
  <c r="D96" i="4"/>
  <c r="C96" i="4"/>
  <c r="M85" i="4"/>
  <c r="N85" i="4" s="1"/>
  <c r="P85" i="4" s="1"/>
  <c r="T85" i="4" s="1"/>
  <c r="K85" i="4"/>
  <c r="S85" i="4" s="1"/>
  <c r="J85" i="4"/>
  <c r="I85" i="4"/>
  <c r="H85" i="4"/>
  <c r="L85" i="4" s="1"/>
  <c r="G85" i="4"/>
  <c r="F85" i="4"/>
  <c r="E85" i="4"/>
  <c r="D85" i="4"/>
  <c r="C85" i="4"/>
  <c r="M74" i="4"/>
  <c r="N74" i="4" s="1"/>
  <c r="P74" i="4" s="1"/>
  <c r="T74" i="4" s="1"/>
  <c r="K74" i="4"/>
  <c r="S74" i="4" s="1"/>
  <c r="J74" i="4"/>
  <c r="I74" i="4"/>
  <c r="H74" i="4"/>
  <c r="L74" i="4" s="1"/>
  <c r="G74" i="4"/>
  <c r="F74" i="4"/>
  <c r="E74" i="4"/>
  <c r="D74" i="4"/>
  <c r="C74" i="4"/>
  <c r="M185" i="4"/>
  <c r="N185" i="4" s="1"/>
  <c r="P185" i="4" s="1"/>
  <c r="T185" i="4" s="1"/>
  <c r="K185" i="4"/>
  <c r="S185" i="4" s="1"/>
  <c r="J185" i="4"/>
  <c r="I185" i="4"/>
  <c r="H185" i="4"/>
  <c r="L185" i="4" s="1"/>
  <c r="G185" i="4"/>
  <c r="F185" i="4"/>
  <c r="E185" i="4"/>
  <c r="D185" i="4"/>
  <c r="C185" i="4"/>
  <c r="M177" i="4"/>
  <c r="N177" i="4" s="1"/>
  <c r="K177" i="4"/>
  <c r="S177" i="4" s="1"/>
  <c r="J177" i="4"/>
  <c r="I177" i="4"/>
  <c r="H177" i="4"/>
  <c r="L177" i="4" s="1"/>
  <c r="G177" i="4"/>
  <c r="F177" i="4"/>
  <c r="E177" i="4"/>
  <c r="D177" i="4"/>
  <c r="C177" i="4"/>
  <c r="M168" i="4"/>
  <c r="N168" i="4" s="1"/>
  <c r="P168" i="4" s="1"/>
  <c r="T168" i="4" s="1"/>
  <c r="K168" i="4"/>
  <c r="S168" i="4" s="1"/>
  <c r="J168" i="4"/>
  <c r="I168" i="4"/>
  <c r="H168" i="4"/>
  <c r="L168" i="4" s="1"/>
  <c r="G168" i="4"/>
  <c r="F168" i="4"/>
  <c r="E168" i="4"/>
  <c r="D168" i="4"/>
  <c r="C168" i="4"/>
  <c r="M158" i="4"/>
  <c r="N158" i="4" s="1"/>
  <c r="P158" i="4" s="1"/>
  <c r="T158" i="4" s="1"/>
  <c r="K158" i="4"/>
  <c r="S158" i="4" s="1"/>
  <c r="J158" i="4"/>
  <c r="I158" i="4"/>
  <c r="H158" i="4"/>
  <c r="L158" i="4" s="1"/>
  <c r="G158" i="4"/>
  <c r="F158" i="4"/>
  <c r="E158" i="4"/>
  <c r="D158" i="4"/>
  <c r="C158" i="4"/>
  <c r="M147" i="4"/>
  <c r="N147" i="4" s="1"/>
  <c r="P147" i="4" s="1"/>
  <c r="T147" i="4" s="1"/>
  <c r="K147" i="4"/>
  <c r="S147" i="4" s="1"/>
  <c r="J147" i="4"/>
  <c r="I147" i="4"/>
  <c r="H147" i="4"/>
  <c r="L147" i="4" s="1"/>
  <c r="G147" i="4"/>
  <c r="F147" i="4"/>
  <c r="E147" i="4"/>
  <c r="D147" i="4"/>
  <c r="C147" i="4"/>
  <c r="M136" i="4"/>
  <c r="N136" i="4" s="1"/>
  <c r="K136" i="4"/>
  <c r="S136" i="4" s="1"/>
  <c r="J136" i="4"/>
  <c r="I136" i="4"/>
  <c r="H136" i="4"/>
  <c r="L136" i="4" s="1"/>
  <c r="G136" i="4"/>
  <c r="F136" i="4"/>
  <c r="E136" i="4"/>
  <c r="D136" i="4"/>
  <c r="C136" i="4"/>
  <c r="M125" i="4"/>
  <c r="N125" i="4" s="1"/>
  <c r="P125" i="4" s="1"/>
  <c r="T125" i="4" s="1"/>
  <c r="K125" i="4"/>
  <c r="S125" i="4" s="1"/>
  <c r="J125" i="4"/>
  <c r="I125" i="4"/>
  <c r="H125" i="4"/>
  <c r="L125" i="4" s="1"/>
  <c r="G125" i="4"/>
  <c r="F125" i="4"/>
  <c r="E125" i="4"/>
  <c r="D125" i="4"/>
  <c r="C125" i="4"/>
  <c r="M114" i="4"/>
  <c r="N114" i="4" s="1"/>
  <c r="P114" i="4" s="1"/>
  <c r="T114" i="4" s="1"/>
  <c r="K114" i="4"/>
  <c r="S114" i="4" s="1"/>
  <c r="J114" i="4"/>
  <c r="I114" i="4"/>
  <c r="H114" i="4"/>
  <c r="L114" i="4" s="1"/>
  <c r="G114" i="4"/>
  <c r="F114" i="4"/>
  <c r="E114" i="4"/>
  <c r="D114" i="4"/>
  <c r="C114" i="4"/>
  <c r="M103" i="4"/>
  <c r="N103" i="4" s="1"/>
  <c r="P103" i="4" s="1"/>
  <c r="T103" i="4" s="1"/>
  <c r="K103" i="4"/>
  <c r="S103" i="4" s="1"/>
  <c r="J103" i="4"/>
  <c r="I103" i="4"/>
  <c r="H103" i="4"/>
  <c r="L103" i="4" s="1"/>
  <c r="G103" i="4"/>
  <c r="F103" i="4"/>
  <c r="E103" i="4"/>
  <c r="D103" i="4"/>
  <c r="C103" i="4"/>
  <c r="M92" i="4"/>
  <c r="N92" i="4" s="1"/>
  <c r="K92" i="4"/>
  <c r="S92" i="4" s="1"/>
  <c r="J92" i="4"/>
  <c r="I92" i="4"/>
  <c r="H92" i="4"/>
  <c r="L92" i="4" s="1"/>
  <c r="G92" i="4"/>
  <c r="F92" i="4"/>
  <c r="E92" i="4"/>
  <c r="D92" i="4"/>
  <c r="C92" i="4"/>
  <c r="M81" i="4"/>
  <c r="N81" i="4" s="1"/>
  <c r="P81" i="4" s="1"/>
  <c r="T81" i="4" s="1"/>
  <c r="K81" i="4"/>
  <c r="S81" i="4" s="1"/>
  <c r="J81" i="4"/>
  <c r="I81" i="4"/>
  <c r="H81" i="4"/>
  <c r="L81" i="4" s="1"/>
  <c r="G81" i="4"/>
  <c r="F81" i="4"/>
  <c r="E81" i="4"/>
  <c r="D81" i="4"/>
  <c r="C81" i="4"/>
  <c r="M70" i="4"/>
  <c r="N70" i="4" s="1"/>
  <c r="P70" i="4" s="1"/>
  <c r="T70" i="4" s="1"/>
  <c r="K70" i="4"/>
  <c r="S70" i="4" s="1"/>
  <c r="J70" i="4"/>
  <c r="I70" i="4"/>
  <c r="H70" i="4"/>
  <c r="L70" i="4" s="1"/>
  <c r="G70" i="4"/>
  <c r="F70" i="4"/>
  <c r="E70" i="4"/>
  <c r="D70" i="4"/>
  <c r="C70" i="4"/>
  <c r="M20" i="4"/>
  <c r="N20" i="4" s="1"/>
  <c r="P20" i="4" s="1"/>
  <c r="T20" i="4" s="1"/>
  <c r="K20" i="4"/>
  <c r="S20" i="4" s="1"/>
  <c r="J20" i="4"/>
  <c r="I20" i="4"/>
  <c r="H20" i="4"/>
  <c r="L20" i="4" s="1"/>
  <c r="G20" i="4"/>
  <c r="F20" i="4"/>
  <c r="E20" i="4"/>
  <c r="D20" i="4"/>
  <c r="C20" i="4"/>
  <c r="M16" i="4"/>
  <c r="N16" i="4" s="1"/>
  <c r="K16" i="4"/>
  <c r="S16" i="4" s="1"/>
  <c r="J16" i="4"/>
  <c r="I16" i="4"/>
  <c r="H16" i="4"/>
  <c r="L16" i="4" s="1"/>
  <c r="G16" i="4"/>
  <c r="F16" i="4"/>
  <c r="E16" i="4"/>
  <c r="D16" i="4"/>
  <c r="C16" i="4"/>
  <c r="M10" i="4"/>
  <c r="N10" i="4" s="1"/>
  <c r="P10" i="4" s="1"/>
  <c r="T10" i="4" s="1"/>
  <c r="K10" i="4"/>
  <c r="S10" i="4" s="1"/>
  <c r="J10" i="4"/>
  <c r="I10" i="4"/>
  <c r="H10" i="4"/>
  <c r="L10" i="4" s="1"/>
  <c r="G10" i="4"/>
  <c r="F10" i="4"/>
  <c r="E10" i="4"/>
  <c r="D10" i="4"/>
  <c r="C10" i="4"/>
  <c r="M6" i="4"/>
  <c r="N6" i="4" s="1"/>
  <c r="P6" i="4" s="1"/>
  <c r="T6" i="4" s="1"/>
  <c r="K6" i="4"/>
  <c r="S6" i="4" s="1"/>
  <c r="J6" i="4"/>
  <c r="I6" i="4"/>
  <c r="H6" i="4"/>
  <c r="L6" i="4" s="1"/>
  <c r="G6" i="4"/>
  <c r="F6" i="4"/>
  <c r="E6" i="4"/>
  <c r="D6" i="4"/>
  <c r="C6" i="4"/>
  <c r="M190" i="4"/>
  <c r="N190" i="4" s="1"/>
  <c r="P190" i="4" s="1"/>
  <c r="T190" i="4" s="1"/>
  <c r="K190" i="4"/>
  <c r="S190" i="4" s="1"/>
  <c r="J190" i="4"/>
  <c r="I190" i="4"/>
  <c r="H190" i="4"/>
  <c r="L190" i="4" s="1"/>
  <c r="G190" i="4"/>
  <c r="F190" i="4"/>
  <c r="E190" i="4"/>
  <c r="D190" i="4"/>
  <c r="C190" i="4"/>
  <c r="M186" i="4"/>
  <c r="N186" i="4" s="1"/>
  <c r="K186" i="4"/>
  <c r="S186" i="4" s="1"/>
  <c r="J186" i="4"/>
  <c r="I186" i="4"/>
  <c r="H186" i="4"/>
  <c r="L186" i="4" s="1"/>
  <c r="G186" i="4"/>
  <c r="F186" i="4"/>
  <c r="E186" i="4"/>
  <c r="D186" i="4"/>
  <c r="C186" i="4"/>
  <c r="M182" i="4"/>
  <c r="N182" i="4" s="1"/>
  <c r="P182" i="4" s="1"/>
  <c r="T182" i="4" s="1"/>
  <c r="K182" i="4"/>
  <c r="S182" i="4" s="1"/>
  <c r="J182" i="4"/>
  <c r="I182" i="4"/>
  <c r="H182" i="4"/>
  <c r="L182" i="4" s="1"/>
  <c r="G182" i="4"/>
  <c r="F182" i="4"/>
  <c r="E182" i="4"/>
  <c r="D182" i="4"/>
  <c r="C182" i="4"/>
  <c r="M178" i="4"/>
  <c r="N178" i="4" s="1"/>
  <c r="P178" i="4" s="1"/>
  <c r="K178" i="4"/>
  <c r="S178" i="4" s="1"/>
  <c r="J178" i="4"/>
  <c r="I178" i="4"/>
  <c r="H178" i="4"/>
  <c r="L178" i="4" s="1"/>
  <c r="G178" i="4"/>
  <c r="F178" i="4"/>
  <c r="E178" i="4"/>
  <c r="D178" i="4"/>
  <c r="C178" i="4"/>
  <c r="M174" i="4"/>
  <c r="N174" i="4" s="1"/>
  <c r="P174" i="4" s="1"/>
  <c r="T174" i="4" s="1"/>
  <c r="K174" i="4"/>
  <c r="S174" i="4" s="1"/>
  <c r="J174" i="4"/>
  <c r="I174" i="4"/>
  <c r="H174" i="4"/>
  <c r="L174" i="4" s="1"/>
  <c r="G174" i="4"/>
  <c r="F174" i="4"/>
  <c r="E174" i="4"/>
  <c r="D174" i="4"/>
  <c r="C174" i="4"/>
  <c r="M169" i="4"/>
  <c r="N169" i="4" s="1"/>
  <c r="K169" i="4"/>
  <c r="S169" i="4" s="1"/>
  <c r="J169" i="4"/>
  <c r="I169" i="4"/>
  <c r="H169" i="4"/>
  <c r="L169" i="4" s="1"/>
  <c r="G169" i="4"/>
  <c r="F169" i="4"/>
  <c r="E169" i="4"/>
  <c r="D169" i="4"/>
  <c r="C169" i="4"/>
  <c r="M164" i="4"/>
  <c r="N164" i="4" s="1"/>
  <c r="P164" i="4" s="1"/>
  <c r="T164" i="4" s="1"/>
  <c r="K164" i="4"/>
  <c r="S164" i="4" s="1"/>
  <c r="J164" i="4"/>
  <c r="I164" i="4"/>
  <c r="H164" i="4"/>
  <c r="L164" i="4" s="1"/>
  <c r="G164" i="4"/>
  <c r="F164" i="4"/>
  <c r="E164" i="4"/>
  <c r="D164" i="4"/>
  <c r="C164" i="4"/>
  <c r="M159" i="4"/>
  <c r="N159" i="4" s="1"/>
  <c r="P159" i="4" s="1"/>
  <c r="K159" i="4"/>
  <c r="S159" i="4" s="1"/>
  <c r="J159" i="4"/>
  <c r="I159" i="4"/>
  <c r="H159" i="4"/>
  <c r="L159" i="4" s="1"/>
  <c r="G159" i="4"/>
  <c r="F159" i="4"/>
  <c r="E159" i="4"/>
  <c r="D159" i="4"/>
  <c r="C159" i="4"/>
  <c r="M154" i="4"/>
  <c r="N154" i="4" s="1"/>
  <c r="P154" i="4" s="1"/>
  <c r="T154" i="4" s="1"/>
  <c r="K154" i="4"/>
  <c r="S154" i="4" s="1"/>
  <c r="J154" i="4"/>
  <c r="I154" i="4"/>
  <c r="H154" i="4"/>
  <c r="L154" i="4" s="1"/>
  <c r="G154" i="4"/>
  <c r="F154" i="4"/>
  <c r="E154" i="4"/>
  <c r="D154" i="4"/>
  <c r="C154" i="4"/>
  <c r="M148" i="4"/>
  <c r="N148" i="4" s="1"/>
  <c r="K148" i="4"/>
  <c r="S148" i="4" s="1"/>
  <c r="J148" i="4"/>
  <c r="I148" i="4"/>
  <c r="H148" i="4"/>
  <c r="L148" i="4" s="1"/>
  <c r="G148" i="4"/>
  <c r="F148" i="4"/>
  <c r="E148" i="4"/>
  <c r="D148" i="4"/>
  <c r="C148" i="4"/>
  <c r="M143" i="4"/>
  <c r="N143" i="4" s="1"/>
  <c r="P143" i="4" s="1"/>
  <c r="T143" i="4" s="1"/>
  <c r="K143" i="4"/>
  <c r="S143" i="4" s="1"/>
  <c r="J143" i="4"/>
  <c r="I143" i="4"/>
  <c r="H143" i="4"/>
  <c r="L143" i="4" s="1"/>
  <c r="G143" i="4"/>
  <c r="F143" i="4"/>
  <c r="E143" i="4"/>
  <c r="D143" i="4"/>
  <c r="C143" i="4"/>
  <c r="M137" i="4"/>
  <c r="N137" i="4" s="1"/>
  <c r="P137" i="4" s="1"/>
  <c r="K137" i="4"/>
  <c r="S137" i="4" s="1"/>
  <c r="J137" i="4"/>
  <c r="I137" i="4"/>
  <c r="H137" i="4"/>
  <c r="L137" i="4" s="1"/>
  <c r="G137" i="4"/>
  <c r="F137" i="4"/>
  <c r="E137" i="4"/>
  <c r="D137" i="4"/>
  <c r="C137" i="4"/>
  <c r="M132" i="4"/>
  <c r="N132" i="4" s="1"/>
  <c r="P132" i="4" s="1"/>
  <c r="T132" i="4" s="1"/>
  <c r="K132" i="4"/>
  <c r="S132" i="4" s="1"/>
  <c r="J132" i="4"/>
  <c r="I132" i="4"/>
  <c r="H132" i="4"/>
  <c r="L132" i="4" s="1"/>
  <c r="G132" i="4"/>
  <c r="F132" i="4"/>
  <c r="E132" i="4"/>
  <c r="D132" i="4"/>
  <c r="C132" i="4"/>
  <c r="M126" i="4"/>
  <c r="N126" i="4" s="1"/>
  <c r="K126" i="4"/>
  <c r="S126" i="4" s="1"/>
  <c r="J126" i="4"/>
  <c r="I126" i="4"/>
  <c r="H126" i="4"/>
  <c r="L126" i="4" s="1"/>
  <c r="G126" i="4"/>
  <c r="F126" i="4"/>
  <c r="E126" i="4"/>
  <c r="D126" i="4"/>
  <c r="C126" i="4"/>
  <c r="M121" i="4"/>
  <c r="N121" i="4" s="1"/>
  <c r="P121" i="4" s="1"/>
  <c r="T121" i="4" s="1"/>
  <c r="K121" i="4"/>
  <c r="S121" i="4" s="1"/>
  <c r="J121" i="4"/>
  <c r="I121" i="4"/>
  <c r="H121" i="4"/>
  <c r="L121" i="4" s="1"/>
  <c r="G121" i="4"/>
  <c r="F121" i="4"/>
  <c r="E121" i="4"/>
  <c r="D121" i="4"/>
  <c r="C121" i="4"/>
  <c r="M115" i="4"/>
  <c r="N115" i="4" s="1"/>
  <c r="P115" i="4" s="1"/>
  <c r="K115" i="4"/>
  <c r="S115" i="4" s="1"/>
  <c r="J115" i="4"/>
  <c r="I115" i="4"/>
  <c r="H115" i="4"/>
  <c r="L115" i="4" s="1"/>
  <c r="G115" i="4"/>
  <c r="F115" i="4"/>
  <c r="E115" i="4"/>
  <c r="D115" i="4"/>
  <c r="C115" i="4"/>
  <c r="M110" i="4"/>
  <c r="N110" i="4" s="1"/>
  <c r="P110" i="4" s="1"/>
  <c r="T110" i="4" s="1"/>
  <c r="K110" i="4"/>
  <c r="S110" i="4" s="1"/>
  <c r="J110" i="4"/>
  <c r="I110" i="4"/>
  <c r="H110" i="4"/>
  <c r="L110" i="4" s="1"/>
  <c r="G110" i="4"/>
  <c r="F110" i="4"/>
  <c r="E110" i="4"/>
  <c r="D110" i="4"/>
  <c r="C110" i="4"/>
  <c r="M104" i="4"/>
  <c r="N104" i="4" s="1"/>
  <c r="K104" i="4"/>
  <c r="S104" i="4" s="1"/>
  <c r="J104" i="4"/>
  <c r="I104" i="4"/>
  <c r="H104" i="4"/>
  <c r="L104" i="4" s="1"/>
  <c r="G104" i="4"/>
  <c r="F104" i="4"/>
  <c r="E104" i="4"/>
  <c r="D104" i="4"/>
  <c r="C104" i="4"/>
  <c r="M99" i="4"/>
  <c r="N99" i="4" s="1"/>
  <c r="P99" i="4" s="1"/>
  <c r="T99" i="4" s="1"/>
  <c r="K99" i="4"/>
  <c r="S99" i="4" s="1"/>
  <c r="J99" i="4"/>
  <c r="I99" i="4"/>
  <c r="H99" i="4"/>
  <c r="L99" i="4" s="1"/>
  <c r="G99" i="4"/>
  <c r="F99" i="4"/>
  <c r="E99" i="4"/>
  <c r="D99" i="4"/>
  <c r="C99" i="4"/>
  <c r="M93" i="4"/>
  <c r="N93" i="4" s="1"/>
  <c r="P93" i="4" s="1"/>
  <c r="T93" i="4" s="1"/>
  <c r="U93" i="4" s="1"/>
  <c r="K93" i="4"/>
  <c r="S93" i="4" s="1"/>
  <c r="J93" i="4"/>
  <c r="I93" i="4"/>
  <c r="H93" i="4"/>
  <c r="L93" i="4" s="1"/>
  <c r="G93" i="4"/>
  <c r="F93" i="4"/>
  <c r="E93" i="4"/>
  <c r="D93" i="4"/>
  <c r="C93" i="4"/>
  <c r="M88" i="4"/>
  <c r="N88" i="4" s="1"/>
  <c r="P88" i="4" s="1"/>
  <c r="T88" i="4" s="1"/>
  <c r="U88" i="4" s="1"/>
  <c r="K88" i="4"/>
  <c r="S88" i="4" s="1"/>
  <c r="J88" i="4"/>
  <c r="I88" i="4"/>
  <c r="H88" i="4"/>
  <c r="L88" i="4" s="1"/>
  <c r="G88" i="4"/>
  <c r="F88" i="4"/>
  <c r="E88" i="4"/>
  <c r="D88" i="4"/>
  <c r="C88" i="4"/>
  <c r="M82" i="4"/>
  <c r="N82" i="4" s="1"/>
  <c r="K82" i="4"/>
  <c r="S82" i="4" s="1"/>
  <c r="J82" i="4"/>
  <c r="I82" i="4"/>
  <c r="H82" i="4"/>
  <c r="L82" i="4" s="1"/>
  <c r="G82" i="4"/>
  <c r="F82" i="4"/>
  <c r="E82" i="4"/>
  <c r="D82" i="4"/>
  <c r="C82" i="4"/>
  <c r="M77" i="4"/>
  <c r="N77" i="4" s="1"/>
  <c r="P77" i="4" s="1"/>
  <c r="T77" i="4" s="1"/>
  <c r="U77" i="4" s="1"/>
  <c r="K77" i="4"/>
  <c r="S77" i="4" s="1"/>
  <c r="J77" i="4"/>
  <c r="I77" i="4"/>
  <c r="H77" i="4"/>
  <c r="L77" i="4" s="1"/>
  <c r="G77" i="4"/>
  <c r="F77" i="4"/>
  <c r="E77" i="4"/>
  <c r="D77" i="4"/>
  <c r="C77" i="4"/>
  <c r="M71" i="4"/>
  <c r="N71" i="4" s="1"/>
  <c r="P71" i="4" s="1"/>
  <c r="T71" i="4" s="1"/>
  <c r="K71" i="4"/>
  <c r="S71" i="4" s="1"/>
  <c r="J71" i="4"/>
  <c r="I71" i="4"/>
  <c r="H71" i="4"/>
  <c r="L71" i="4" s="1"/>
  <c r="G71" i="4"/>
  <c r="F71" i="4"/>
  <c r="E71" i="4"/>
  <c r="D71" i="4"/>
  <c r="C71" i="4"/>
  <c r="M43" i="4"/>
  <c r="N43" i="4" s="1"/>
  <c r="P43" i="4" s="1"/>
  <c r="T43" i="4" s="1"/>
  <c r="U43" i="4" s="1"/>
  <c r="K43" i="4"/>
  <c r="S43" i="4" s="1"/>
  <c r="J43" i="4"/>
  <c r="I43" i="4"/>
  <c r="H43" i="4"/>
  <c r="L43" i="4" s="1"/>
  <c r="G43" i="4"/>
  <c r="F43" i="4"/>
  <c r="E43" i="4"/>
  <c r="D43" i="4"/>
  <c r="C43" i="4"/>
  <c r="M31" i="4"/>
  <c r="N31" i="4" s="1"/>
  <c r="K31" i="4"/>
  <c r="S31" i="4" s="1"/>
  <c r="J31" i="4"/>
  <c r="I31" i="4"/>
  <c r="H31" i="4"/>
  <c r="L31" i="4" s="1"/>
  <c r="G31" i="4"/>
  <c r="F31" i="4"/>
  <c r="E31" i="4"/>
  <c r="D31" i="4"/>
  <c r="C31" i="4"/>
  <c r="M15" i="4"/>
  <c r="N15" i="4" s="1"/>
  <c r="P15" i="4" s="1"/>
  <c r="T15" i="4" s="1"/>
  <c r="U15" i="4" s="1"/>
  <c r="K15" i="4"/>
  <c r="S15" i="4" s="1"/>
  <c r="J15" i="4"/>
  <c r="I15" i="4"/>
  <c r="H15" i="4"/>
  <c r="L15" i="4" s="1"/>
  <c r="G15" i="4"/>
  <c r="F15" i="4"/>
  <c r="E15" i="4"/>
  <c r="D15" i="4"/>
  <c r="C15" i="4"/>
  <c r="M5" i="4"/>
  <c r="N5" i="4" s="1"/>
  <c r="P5" i="4" s="1"/>
  <c r="T5" i="4" s="1"/>
  <c r="K5" i="4"/>
  <c r="S5" i="4" s="1"/>
  <c r="J5" i="4"/>
  <c r="I5" i="4"/>
  <c r="H5" i="4"/>
  <c r="L5" i="4" s="1"/>
  <c r="G5" i="4"/>
  <c r="F5" i="4"/>
  <c r="E5" i="4"/>
  <c r="D5" i="4"/>
  <c r="C5" i="4"/>
  <c r="M14" i="4"/>
  <c r="N14" i="4" s="1"/>
  <c r="P14" i="4" s="1"/>
  <c r="T14" i="4" s="1"/>
  <c r="U14" i="4" s="1"/>
  <c r="K14" i="4"/>
  <c r="S14" i="4" s="1"/>
  <c r="J14" i="4"/>
  <c r="I14" i="4"/>
  <c r="H14" i="4"/>
  <c r="L14" i="4" s="1"/>
  <c r="G14" i="4"/>
  <c r="F14" i="4"/>
  <c r="E14" i="4"/>
  <c r="D14" i="4"/>
  <c r="C14" i="4"/>
  <c r="M4" i="4"/>
  <c r="N4" i="4" s="1"/>
  <c r="K4" i="4"/>
  <c r="S4" i="4" s="1"/>
  <c r="J4" i="4"/>
  <c r="I4" i="4"/>
  <c r="H4" i="4"/>
  <c r="L4" i="4" s="1"/>
  <c r="G4" i="4"/>
  <c r="F4" i="4"/>
  <c r="E4" i="4"/>
  <c r="D4" i="4"/>
  <c r="C4" i="4"/>
  <c r="M66" i="4"/>
  <c r="N66" i="4" s="1"/>
  <c r="P66" i="4" s="1"/>
  <c r="T66" i="4" s="1"/>
  <c r="U66" i="4" s="1"/>
  <c r="K66" i="4"/>
  <c r="S66" i="4" s="1"/>
  <c r="J66" i="4"/>
  <c r="I66" i="4"/>
  <c r="H66" i="4"/>
  <c r="L66" i="4" s="1"/>
  <c r="G66" i="4"/>
  <c r="F66" i="4"/>
  <c r="E66" i="4"/>
  <c r="D66" i="4"/>
  <c r="C66" i="4"/>
  <c r="M55" i="4"/>
  <c r="N55" i="4" s="1"/>
  <c r="P55" i="4" s="1"/>
  <c r="T55" i="4" s="1"/>
  <c r="K55" i="4"/>
  <c r="S55" i="4" s="1"/>
  <c r="J55" i="4"/>
  <c r="I55" i="4"/>
  <c r="H55" i="4"/>
  <c r="L55" i="4" s="1"/>
  <c r="G55" i="4"/>
  <c r="F55" i="4"/>
  <c r="E55" i="4"/>
  <c r="D55" i="4"/>
  <c r="C55" i="4"/>
  <c r="M44" i="4"/>
  <c r="N44" i="4" s="1"/>
  <c r="P44" i="4" s="1"/>
  <c r="T44" i="4" s="1"/>
  <c r="U44" i="4" s="1"/>
  <c r="K44" i="4"/>
  <c r="S44" i="4" s="1"/>
  <c r="J44" i="4"/>
  <c r="I44" i="4"/>
  <c r="H44" i="4"/>
  <c r="L44" i="4" s="1"/>
  <c r="G44" i="4"/>
  <c r="F44" i="4"/>
  <c r="E44" i="4"/>
  <c r="D44" i="4"/>
  <c r="C44" i="4"/>
  <c r="M32" i="4"/>
  <c r="N32" i="4" s="1"/>
  <c r="K32" i="4"/>
  <c r="S32" i="4" s="1"/>
  <c r="J32" i="4"/>
  <c r="I32" i="4"/>
  <c r="H32" i="4"/>
  <c r="L32" i="4" s="1"/>
  <c r="G32" i="4"/>
  <c r="F32" i="4"/>
  <c r="E32" i="4"/>
  <c r="D32" i="4"/>
  <c r="C32" i="4"/>
  <c r="M57" i="4"/>
  <c r="N57" i="4" s="1"/>
  <c r="P57" i="4" s="1"/>
  <c r="T57" i="4" s="1"/>
  <c r="U57" i="4" s="1"/>
  <c r="K57" i="4"/>
  <c r="S57" i="4" s="1"/>
  <c r="J57" i="4"/>
  <c r="I57" i="4"/>
  <c r="H57" i="4"/>
  <c r="L57" i="4" s="1"/>
  <c r="G57" i="4"/>
  <c r="F57" i="4"/>
  <c r="E57" i="4"/>
  <c r="D57" i="4"/>
  <c r="C57" i="4"/>
  <c r="M46" i="4"/>
  <c r="N46" i="4" s="1"/>
  <c r="P46" i="4" s="1"/>
  <c r="T46" i="4" s="1"/>
  <c r="U46" i="4" s="1"/>
  <c r="K46" i="4"/>
  <c r="S46" i="4" s="1"/>
  <c r="J46" i="4"/>
  <c r="I46" i="4"/>
  <c r="H46" i="4"/>
  <c r="L46" i="4" s="1"/>
  <c r="G46" i="4"/>
  <c r="F46" i="4"/>
  <c r="E46" i="4"/>
  <c r="D46" i="4"/>
  <c r="C46" i="4"/>
  <c r="M34" i="4"/>
  <c r="N34" i="4" s="1"/>
  <c r="P34" i="4" s="1"/>
  <c r="T34" i="4" s="1"/>
  <c r="U34" i="4" s="1"/>
  <c r="K34" i="4"/>
  <c r="S34" i="4" s="1"/>
  <c r="J34" i="4"/>
  <c r="I34" i="4"/>
  <c r="H34" i="4"/>
  <c r="L34" i="4" s="1"/>
  <c r="G34" i="4"/>
  <c r="F34" i="4"/>
  <c r="E34" i="4"/>
  <c r="D34" i="4"/>
  <c r="C34" i="4"/>
  <c r="M22" i="4"/>
  <c r="N22" i="4" s="1"/>
  <c r="K22" i="4"/>
  <c r="S22" i="4" s="1"/>
  <c r="J22" i="4"/>
  <c r="I22" i="4"/>
  <c r="H22" i="4"/>
  <c r="L22" i="4" s="1"/>
  <c r="G22" i="4"/>
  <c r="F22" i="4"/>
  <c r="E22" i="4"/>
  <c r="D22" i="4"/>
  <c r="C22" i="4"/>
  <c r="M59" i="4"/>
  <c r="N59" i="4" s="1"/>
  <c r="P59" i="4" s="1"/>
  <c r="T59" i="4" s="1"/>
  <c r="U59" i="4" s="1"/>
  <c r="K59" i="4"/>
  <c r="S59" i="4" s="1"/>
  <c r="J59" i="4"/>
  <c r="I59" i="4"/>
  <c r="H59" i="4"/>
  <c r="L59" i="4" s="1"/>
  <c r="G59" i="4"/>
  <c r="F59" i="4"/>
  <c r="E59" i="4"/>
  <c r="D59" i="4"/>
  <c r="C59" i="4"/>
  <c r="M48" i="4"/>
  <c r="N48" i="4" s="1"/>
  <c r="P48" i="4" s="1"/>
  <c r="T48" i="4" s="1"/>
  <c r="U48" i="4" s="1"/>
  <c r="K48" i="4"/>
  <c r="S48" i="4" s="1"/>
  <c r="J48" i="4"/>
  <c r="I48" i="4"/>
  <c r="H48" i="4"/>
  <c r="L48" i="4" s="1"/>
  <c r="G48" i="4"/>
  <c r="F48" i="4"/>
  <c r="E48" i="4"/>
  <c r="D48" i="4"/>
  <c r="C48" i="4"/>
  <c r="M36" i="4"/>
  <c r="N36" i="4" s="1"/>
  <c r="P36" i="4" s="1"/>
  <c r="T36" i="4" s="1"/>
  <c r="U36" i="4" s="1"/>
  <c r="K36" i="4"/>
  <c r="S36" i="4" s="1"/>
  <c r="J36" i="4"/>
  <c r="I36" i="4"/>
  <c r="H36" i="4"/>
  <c r="L36" i="4" s="1"/>
  <c r="G36" i="4"/>
  <c r="F36" i="4"/>
  <c r="E36" i="4"/>
  <c r="D36" i="4"/>
  <c r="C36" i="4"/>
  <c r="M24" i="4"/>
  <c r="N24" i="4" s="1"/>
  <c r="K24" i="4"/>
  <c r="S24" i="4" s="1"/>
  <c r="J24" i="4"/>
  <c r="I24" i="4"/>
  <c r="H24" i="4"/>
  <c r="L24" i="4" s="1"/>
  <c r="G24" i="4"/>
  <c r="F24" i="4"/>
  <c r="E24" i="4"/>
  <c r="D24" i="4"/>
  <c r="C24" i="4"/>
  <c r="M64" i="4"/>
  <c r="N64" i="4" s="1"/>
  <c r="P64" i="4" s="1"/>
  <c r="T64" i="4" s="1"/>
  <c r="U64" i="4" s="1"/>
  <c r="K64" i="4"/>
  <c r="S64" i="4" s="1"/>
  <c r="J64" i="4"/>
  <c r="I64" i="4"/>
  <c r="H64" i="4"/>
  <c r="L64" i="4" s="1"/>
  <c r="G64" i="4"/>
  <c r="F64" i="4"/>
  <c r="E64" i="4"/>
  <c r="D64" i="4"/>
  <c r="C64" i="4"/>
  <c r="M53" i="4"/>
  <c r="N53" i="4" s="1"/>
  <c r="P53" i="4" s="1"/>
  <c r="T53" i="4" s="1"/>
  <c r="U53" i="4" s="1"/>
  <c r="K53" i="4"/>
  <c r="S53" i="4" s="1"/>
  <c r="J53" i="4"/>
  <c r="I53" i="4"/>
  <c r="H53" i="4"/>
  <c r="L53" i="4" s="1"/>
  <c r="G53" i="4"/>
  <c r="F53" i="4"/>
  <c r="E53" i="4"/>
  <c r="D53" i="4"/>
  <c r="C53" i="4"/>
  <c r="M41" i="4"/>
  <c r="N41" i="4" s="1"/>
  <c r="P41" i="4" s="1"/>
  <c r="T41" i="4" s="1"/>
  <c r="U41" i="4" s="1"/>
  <c r="K41" i="4"/>
  <c r="S41" i="4" s="1"/>
  <c r="J41" i="4"/>
  <c r="I41" i="4"/>
  <c r="H41" i="4"/>
  <c r="L41" i="4" s="1"/>
  <c r="G41" i="4"/>
  <c r="F41" i="4"/>
  <c r="E41" i="4"/>
  <c r="D41" i="4"/>
  <c r="C41" i="4"/>
  <c r="M29" i="4"/>
  <c r="N29" i="4" s="1"/>
  <c r="K29" i="4"/>
  <c r="S29" i="4" s="1"/>
  <c r="J29" i="4"/>
  <c r="I29" i="4"/>
  <c r="H29" i="4"/>
  <c r="L29" i="4" s="1"/>
  <c r="G29" i="4"/>
  <c r="F29" i="4"/>
  <c r="E29" i="4"/>
  <c r="D29" i="4"/>
  <c r="C29" i="4"/>
  <c r="M63" i="4"/>
  <c r="N63" i="4" s="1"/>
  <c r="P63" i="4" s="1"/>
  <c r="T63" i="4" s="1"/>
  <c r="U63" i="4" s="1"/>
  <c r="K63" i="4"/>
  <c r="S63" i="4" s="1"/>
  <c r="J63" i="4"/>
  <c r="I63" i="4"/>
  <c r="H63" i="4"/>
  <c r="L63" i="4" s="1"/>
  <c r="G63" i="4"/>
  <c r="F63" i="4"/>
  <c r="E63" i="4"/>
  <c r="D63" i="4"/>
  <c r="C63" i="4"/>
  <c r="M52" i="4"/>
  <c r="N52" i="4" s="1"/>
  <c r="P52" i="4" s="1"/>
  <c r="T52" i="4" s="1"/>
  <c r="U52" i="4" s="1"/>
  <c r="K52" i="4"/>
  <c r="S52" i="4" s="1"/>
  <c r="J52" i="4"/>
  <c r="I52" i="4"/>
  <c r="H52" i="4"/>
  <c r="L52" i="4" s="1"/>
  <c r="G52" i="4"/>
  <c r="F52" i="4"/>
  <c r="E52" i="4"/>
  <c r="D52" i="4"/>
  <c r="C52" i="4"/>
  <c r="M40" i="4"/>
  <c r="N40" i="4" s="1"/>
  <c r="P40" i="4" s="1"/>
  <c r="T40" i="4" s="1"/>
  <c r="U40" i="4" s="1"/>
  <c r="K40" i="4"/>
  <c r="S40" i="4" s="1"/>
  <c r="J40" i="4"/>
  <c r="I40" i="4"/>
  <c r="H40" i="4"/>
  <c r="L40" i="4" s="1"/>
  <c r="G40" i="4"/>
  <c r="F40" i="4"/>
  <c r="E40" i="4"/>
  <c r="D40" i="4"/>
  <c r="C40" i="4"/>
  <c r="M28" i="4"/>
  <c r="N28" i="4" s="1"/>
  <c r="K28" i="4"/>
  <c r="S28" i="4" s="1"/>
  <c r="J28" i="4"/>
  <c r="I28" i="4"/>
  <c r="H28" i="4"/>
  <c r="L28" i="4" s="1"/>
  <c r="G28" i="4"/>
  <c r="F28" i="4"/>
  <c r="E28" i="4"/>
  <c r="D28" i="4"/>
  <c r="C28" i="4"/>
  <c r="M61" i="4"/>
  <c r="N61" i="4" s="1"/>
  <c r="P61" i="4" s="1"/>
  <c r="T61" i="4" s="1"/>
  <c r="U61" i="4" s="1"/>
  <c r="K61" i="4"/>
  <c r="S61" i="4" s="1"/>
  <c r="J61" i="4"/>
  <c r="I61" i="4"/>
  <c r="H61" i="4"/>
  <c r="L61" i="4" s="1"/>
  <c r="G61" i="4"/>
  <c r="F61" i="4"/>
  <c r="E61" i="4"/>
  <c r="D61" i="4"/>
  <c r="C61" i="4"/>
  <c r="N50" i="4"/>
  <c r="P50" i="4" s="1"/>
  <c r="T50" i="4" s="1"/>
  <c r="M50" i="4"/>
  <c r="K50" i="4"/>
  <c r="S50" i="4" s="1"/>
  <c r="J50" i="4"/>
  <c r="I50" i="4"/>
  <c r="H50" i="4"/>
  <c r="L50" i="4" s="1"/>
  <c r="G50" i="4"/>
  <c r="F50" i="4"/>
  <c r="E50" i="4"/>
  <c r="D50" i="4"/>
  <c r="C50" i="4"/>
  <c r="M38" i="4"/>
  <c r="N38" i="4" s="1"/>
  <c r="P38" i="4" s="1"/>
  <c r="T38" i="4" s="1"/>
  <c r="K38" i="4"/>
  <c r="S38" i="4" s="1"/>
  <c r="J38" i="4"/>
  <c r="I38" i="4"/>
  <c r="H38" i="4"/>
  <c r="L38" i="4" s="1"/>
  <c r="G38" i="4"/>
  <c r="F38" i="4"/>
  <c r="E38" i="4"/>
  <c r="D38" i="4"/>
  <c r="C38" i="4"/>
  <c r="M26" i="4"/>
  <c r="N26" i="4" s="1"/>
  <c r="K26" i="4"/>
  <c r="S26" i="4" s="1"/>
  <c r="J26" i="4"/>
  <c r="I26" i="4"/>
  <c r="H26" i="4"/>
  <c r="L26" i="4" s="1"/>
  <c r="G26" i="4"/>
  <c r="F26" i="4"/>
  <c r="E26" i="4"/>
  <c r="D26" i="4"/>
  <c r="C26" i="4"/>
  <c r="M60" i="4"/>
  <c r="N60" i="4" s="1"/>
  <c r="P60" i="4" s="1"/>
  <c r="T60" i="4" s="1"/>
  <c r="K60" i="4"/>
  <c r="S60" i="4" s="1"/>
  <c r="J60" i="4"/>
  <c r="I60" i="4"/>
  <c r="H60" i="4"/>
  <c r="L60" i="4" s="1"/>
  <c r="G60" i="4"/>
  <c r="F60" i="4"/>
  <c r="E60" i="4"/>
  <c r="D60" i="4"/>
  <c r="C60" i="4"/>
  <c r="M49" i="4"/>
  <c r="N49" i="4" s="1"/>
  <c r="P49" i="4" s="1"/>
  <c r="T49" i="4" s="1"/>
  <c r="K49" i="4"/>
  <c r="S49" i="4" s="1"/>
  <c r="J49" i="4"/>
  <c r="I49" i="4"/>
  <c r="H49" i="4"/>
  <c r="L49" i="4" s="1"/>
  <c r="G49" i="4"/>
  <c r="F49" i="4"/>
  <c r="E49" i="4"/>
  <c r="D49" i="4"/>
  <c r="C49" i="4"/>
  <c r="M37" i="4"/>
  <c r="N37" i="4" s="1"/>
  <c r="P37" i="4" s="1"/>
  <c r="T37" i="4" s="1"/>
  <c r="K37" i="4"/>
  <c r="S37" i="4" s="1"/>
  <c r="J37" i="4"/>
  <c r="I37" i="4"/>
  <c r="H37" i="4"/>
  <c r="L37" i="4" s="1"/>
  <c r="G37" i="4"/>
  <c r="F37" i="4"/>
  <c r="E37" i="4"/>
  <c r="D37" i="4"/>
  <c r="C37" i="4"/>
  <c r="M25" i="4"/>
  <c r="N25" i="4" s="1"/>
  <c r="K25" i="4"/>
  <c r="S25" i="4" s="1"/>
  <c r="J25" i="4"/>
  <c r="I25" i="4"/>
  <c r="H25" i="4"/>
  <c r="L25" i="4" s="1"/>
  <c r="G25" i="4"/>
  <c r="F25" i="4"/>
  <c r="E25" i="4"/>
  <c r="D25" i="4"/>
  <c r="C25" i="4"/>
  <c r="M62" i="4"/>
  <c r="N62" i="4" s="1"/>
  <c r="P62" i="4" s="1"/>
  <c r="T62" i="4" s="1"/>
  <c r="K62" i="4"/>
  <c r="S62" i="4" s="1"/>
  <c r="J62" i="4"/>
  <c r="I62" i="4"/>
  <c r="H62" i="4"/>
  <c r="L62" i="4" s="1"/>
  <c r="G62" i="4"/>
  <c r="F62" i="4"/>
  <c r="E62" i="4"/>
  <c r="D62" i="4"/>
  <c r="C62" i="4"/>
  <c r="M51" i="4"/>
  <c r="N51" i="4" s="1"/>
  <c r="P51" i="4" s="1"/>
  <c r="T51" i="4" s="1"/>
  <c r="K51" i="4"/>
  <c r="S51" i="4" s="1"/>
  <c r="J51" i="4"/>
  <c r="I51" i="4"/>
  <c r="H51" i="4"/>
  <c r="L51" i="4" s="1"/>
  <c r="G51" i="4"/>
  <c r="F51" i="4"/>
  <c r="E51" i="4"/>
  <c r="D51" i="4"/>
  <c r="C51" i="4"/>
  <c r="M39" i="4"/>
  <c r="N39" i="4" s="1"/>
  <c r="P39" i="4" s="1"/>
  <c r="T39" i="4" s="1"/>
  <c r="K39" i="4"/>
  <c r="S39" i="4" s="1"/>
  <c r="J39" i="4"/>
  <c r="I39" i="4"/>
  <c r="H39" i="4"/>
  <c r="L39" i="4" s="1"/>
  <c r="G39" i="4"/>
  <c r="F39" i="4"/>
  <c r="E39" i="4"/>
  <c r="D39" i="4"/>
  <c r="C39" i="4"/>
  <c r="M27" i="4"/>
  <c r="N27" i="4" s="1"/>
  <c r="K27" i="4"/>
  <c r="S27" i="4" s="1"/>
  <c r="J27" i="4"/>
  <c r="I27" i="4"/>
  <c r="H27" i="4"/>
  <c r="L27" i="4" s="1"/>
  <c r="G27" i="4"/>
  <c r="F27" i="4"/>
  <c r="E27" i="4"/>
  <c r="D27" i="4"/>
  <c r="C27" i="4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U339" i="4" l="1"/>
  <c r="U215" i="4"/>
  <c r="U234" i="4"/>
  <c r="U273" i="4"/>
  <c r="U292" i="4"/>
  <c r="U310" i="4"/>
  <c r="U327" i="4"/>
  <c r="U341" i="4"/>
  <c r="U358" i="4"/>
  <c r="U373" i="4"/>
  <c r="U348" i="4"/>
  <c r="U357" i="4"/>
  <c r="U372" i="4"/>
  <c r="U359" i="4"/>
  <c r="U361" i="4"/>
  <c r="U362" i="4"/>
  <c r="U356" i="4"/>
  <c r="U374" i="4"/>
  <c r="U377" i="4"/>
  <c r="U473" i="4"/>
  <c r="U452" i="4"/>
  <c r="U470" i="4"/>
  <c r="U440" i="4"/>
  <c r="U458" i="4"/>
  <c r="O523" i="4"/>
  <c r="W355" i="4"/>
  <c r="U525" i="4"/>
  <c r="U308" i="4"/>
  <c r="W351" i="4"/>
  <c r="U68" i="4"/>
  <c r="U83" i="4"/>
  <c r="U112" i="4"/>
  <c r="U410" i="4"/>
  <c r="U418" i="4"/>
  <c r="U428" i="4"/>
  <c r="U122" i="4"/>
  <c r="U144" i="4"/>
  <c r="U149" i="4"/>
  <c r="U165" i="4"/>
  <c r="U170" i="4"/>
  <c r="U176" i="4"/>
  <c r="U183" i="4"/>
  <c r="U187" i="4"/>
  <c r="U210" i="4"/>
  <c r="U228" i="4"/>
  <c r="U211" i="4"/>
  <c r="U229" i="4"/>
  <c r="U208" i="4"/>
  <c r="U226" i="4"/>
  <c r="U212" i="4"/>
  <c r="U230" i="4"/>
  <c r="U209" i="4"/>
  <c r="W453" i="4"/>
  <c r="W471" i="4"/>
  <c r="U446" i="4"/>
  <c r="U443" i="4"/>
  <c r="W417" i="4"/>
  <c r="W425" i="4"/>
  <c r="W435" i="4"/>
  <c r="U264" i="4"/>
  <c r="U251" i="4"/>
  <c r="U290" i="4"/>
  <c r="U245" i="4"/>
  <c r="U265" i="4"/>
  <c r="U284" i="4"/>
  <c r="U302" i="4"/>
  <c r="U416" i="4"/>
  <c r="U498" i="4"/>
  <c r="U516" i="4"/>
  <c r="U269" i="4"/>
  <c r="W444" i="4"/>
  <c r="W480" i="4"/>
  <c r="U466" i="4"/>
  <c r="O300" i="4"/>
  <c r="U489" i="4"/>
  <c r="U527" i="4"/>
  <c r="U95" i="4"/>
  <c r="U106" i="4"/>
  <c r="U117" i="4"/>
  <c r="U128" i="4"/>
  <c r="U139" i="4"/>
  <c r="U150" i="4"/>
  <c r="U161" i="4"/>
  <c r="U171" i="4"/>
  <c r="U80" i="4"/>
  <c r="U102" i="4"/>
  <c r="U320" i="4"/>
  <c r="U250" i="4"/>
  <c r="U270" i="4"/>
  <c r="U289" i="4"/>
  <c r="U307" i="4"/>
  <c r="U325" i="4"/>
  <c r="U192" i="4"/>
  <c r="U398" i="4"/>
  <c r="U480" i="4"/>
  <c r="U86" i="4"/>
  <c r="U108" i="4"/>
  <c r="U131" i="4"/>
  <c r="U153" i="4"/>
  <c r="U173" i="4"/>
  <c r="U91" i="4"/>
  <c r="U135" i="4"/>
  <c r="U3" i="4"/>
  <c r="U9" i="4"/>
  <c r="U98" i="4"/>
  <c r="U140" i="4"/>
  <c r="U181" i="4"/>
  <c r="U11" i="4"/>
  <c r="U23" i="4"/>
  <c r="U42" i="4"/>
  <c r="O408" i="4"/>
  <c r="U476" i="4"/>
  <c r="U56" i="4"/>
  <c r="W78" i="4"/>
  <c r="W100" i="4"/>
  <c r="W122" i="4"/>
  <c r="W144" i="4"/>
  <c r="W165" i="4"/>
  <c r="W183" i="4"/>
  <c r="W234" i="4"/>
  <c r="U240" i="4"/>
  <c r="U242" i="4"/>
  <c r="U241" i="4"/>
  <c r="U262" i="4"/>
  <c r="U300" i="4"/>
  <c r="W263" i="4"/>
  <c r="W283" i="4"/>
  <c r="W301" i="4"/>
  <c r="W319" i="4"/>
  <c r="W335" i="4"/>
  <c r="U196" i="4"/>
  <c r="U249" i="4"/>
  <c r="W378" i="4"/>
  <c r="W363" i="4"/>
  <c r="U406" i="4"/>
  <c r="U223" i="4"/>
  <c r="U217" i="4"/>
  <c r="U354" i="4"/>
  <c r="U368" i="4"/>
  <c r="U382" i="4"/>
  <c r="U392" i="4"/>
  <c r="U400" i="4"/>
  <c r="U408" i="4"/>
  <c r="U467" i="4"/>
  <c r="W516" i="4"/>
  <c r="U506" i="4"/>
  <c r="U507" i="4"/>
  <c r="U486" i="4"/>
  <c r="W489" i="4"/>
  <c r="W507" i="4"/>
  <c r="U517" i="4"/>
  <c r="Q521" i="4"/>
  <c r="T521" i="4"/>
  <c r="U521" i="4" s="1"/>
  <c r="U51" i="4"/>
  <c r="U49" i="4"/>
  <c r="W33" i="4"/>
  <c r="W56" i="4"/>
  <c r="U99" i="4"/>
  <c r="U110" i="4"/>
  <c r="U121" i="4"/>
  <c r="U132" i="4"/>
  <c r="U143" i="4"/>
  <c r="U154" i="4"/>
  <c r="U164" i="4"/>
  <c r="U174" i="4"/>
  <c r="U182" i="4"/>
  <c r="U190" i="4"/>
  <c r="U10" i="4"/>
  <c r="U20" i="4"/>
  <c r="U81" i="4"/>
  <c r="U103" i="4"/>
  <c r="U125" i="4"/>
  <c r="U147" i="4"/>
  <c r="U168" i="4"/>
  <c r="U185" i="4"/>
  <c r="U85" i="4"/>
  <c r="U107" i="4"/>
  <c r="U130" i="4"/>
  <c r="U152" i="4"/>
  <c r="W133" i="4"/>
  <c r="W175" i="4"/>
  <c r="W21" i="4"/>
  <c r="Q100" i="4"/>
  <c r="T100" i="4"/>
  <c r="U100" i="4" s="1"/>
  <c r="Q134" i="4"/>
  <c r="T134" i="4"/>
  <c r="U134" i="4" s="1"/>
  <c r="W341" i="4"/>
  <c r="W253" i="4"/>
  <c r="Q288" i="4"/>
  <c r="T288" i="4"/>
  <c r="U288" i="4" s="1"/>
  <c r="Q306" i="4"/>
  <c r="T306" i="4"/>
  <c r="U306" i="4" s="1"/>
  <c r="Q324" i="4"/>
  <c r="T324" i="4"/>
  <c r="U324" i="4" s="1"/>
  <c r="Q198" i="4"/>
  <c r="T198" i="4"/>
  <c r="U198" i="4" s="1"/>
  <c r="Q253" i="4"/>
  <c r="T253" i="4"/>
  <c r="U253" i="4" s="1"/>
  <c r="U376" i="4"/>
  <c r="U349" i="4"/>
  <c r="W389" i="4"/>
  <c r="W397" i="4"/>
  <c r="W405" i="4"/>
  <c r="W215" i="4"/>
  <c r="Q405" i="4"/>
  <c r="T405" i="4"/>
  <c r="U405" i="4" s="1"/>
  <c r="U459" i="4"/>
  <c r="U477" i="4"/>
  <c r="U451" i="4"/>
  <c r="U469" i="4"/>
  <c r="U438" i="4"/>
  <c r="U456" i="4"/>
  <c r="U474" i="4"/>
  <c r="U448" i="4"/>
  <c r="W462" i="4"/>
  <c r="U462" i="4"/>
  <c r="U496" i="4"/>
  <c r="U491" i="4"/>
  <c r="U497" i="4"/>
  <c r="U504" i="4"/>
  <c r="Q485" i="4"/>
  <c r="T485" i="4"/>
  <c r="U485" i="4" s="1"/>
  <c r="Q503" i="4"/>
  <c r="T503" i="4"/>
  <c r="U503" i="4" s="1"/>
  <c r="U481" i="4"/>
  <c r="U499" i="4"/>
  <c r="U518" i="4"/>
  <c r="U522" i="4"/>
  <c r="U526" i="4"/>
  <c r="W520" i="4"/>
  <c r="W524" i="4"/>
  <c r="W527" i="4"/>
  <c r="U50" i="4"/>
  <c r="U55" i="4"/>
  <c r="U5" i="4"/>
  <c r="U71" i="4"/>
  <c r="U172" i="4"/>
  <c r="Q73" i="4"/>
  <c r="T73" i="4"/>
  <c r="U73" i="4" s="1"/>
  <c r="Q84" i="4"/>
  <c r="T84" i="4"/>
  <c r="U84" i="4" s="1"/>
  <c r="U124" i="4"/>
  <c r="U146" i="4"/>
  <c r="U167" i="4"/>
  <c r="U13" i="4"/>
  <c r="U18" i="4"/>
  <c r="U19" i="4"/>
  <c r="U87" i="4"/>
  <c r="U109" i="4"/>
  <c r="U129" i="4"/>
  <c r="U151" i="4"/>
  <c r="U188" i="4"/>
  <c r="U189" i="4"/>
  <c r="U7" i="4"/>
  <c r="U12" i="4"/>
  <c r="U21" i="4"/>
  <c r="U30" i="4"/>
  <c r="U35" i="4"/>
  <c r="U45" i="4"/>
  <c r="U54" i="4"/>
  <c r="W89" i="4"/>
  <c r="W111" i="4"/>
  <c r="W155" i="4"/>
  <c r="W191" i="4"/>
  <c r="W243" i="4"/>
  <c r="U227" i="4"/>
  <c r="Q193" i="4"/>
  <c r="T193" i="4"/>
  <c r="U193" i="4" s="1"/>
  <c r="Q194" i="4"/>
  <c r="T194" i="4"/>
  <c r="U194" i="4" s="1"/>
  <c r="U214" i="4"/>
  <c r="Q231" i="4"/>
  <c r="T231" i="4"/>
  <c r="U231" i="4" s="1"/>
  <c r="Q233" i="4"/>
  <c r="T233" i="4"/>
  <c r="U233" i="4" s="1"/>
  <c r="U232" i="4"/>
  <c r="Q197" i="4"/>
  <c r="T197" i="4"/>
  <c r="U197" i="4" s="1"/>
  <c r="U252" i="4"/>
  <c r="U272" i="4"/>
  <c r="Q291" i="4"/>
  <c r="T291" i="4"/>
  <c r="U291" i="4" s="1"/>
  <c r="U309" i="4"/>
  <c r="U326" i="4"/>
  <c r="U340" i="4"/>
  <c r="U195" i="4"/>
  <c r="U248" i="4"/>
  <c r="U268" i="4"/>
  <c r="U287" i="4"/>
  <c r="U305" i="4"/>
  <c r="U323" i="4"/>
  <c r="U338" i="4"/>
  <c r="U246" i="4"/>
  <c r="U266" i="4"/>
  <c r="U285" i="4"/>
  <c r="U303" i="4"/>
  <c r="U321" i="4"/>
  <c r="U336" i="4"/>
  <c r="U247" i="4"/>
  <c r="U267" i="4"/>
  <c r="U286" i="4"/>
  <c r="U304" i="4"/>
  <c r="U322" i="4"/>
  <c r="U337" i="4"/>
  <c r="W273" i="4"/>
  <c r="W292" i="4"/>
  <c r="W310" i="4"/>
  <c r="W327" i="4"/>
  <c r="W198" i="4"/>
  <c r="W385" i="4"/>
  <c r="W371" i="4"/>
  <c r="U387" i="4"/>
  <c r="Q395" i="4"/>
  <c r="T395" i="4"/>
  <c r="U395" i="4" s="1"/>
  <c r="Q403" i="4"/>
  <c r="T403" i="4"/>
  <c r="U403" i="4" s="1"/>
  <c r="Q411" i="4"/>
  <c r="T411" i="4"/>
  <c r="U411" i="4" s="1"/>
  <c r="Q419" i="4"/>
  <c r="T419" i="4"/>
  <c r="U419" i="4" s="1"/>
  <c r="Q429" i="4"/>
  <c r="T429" i="4"/>
  <c r="U429" i="4" s="1"/>
  <c r="Q386" i="4"/>
  <c r="T386" i="4"/>
  <c r="U386" i="4" s="1"/>
  <c r="U394" i="4"/>
  <c r="U402" i="4"/>
  <c r="U206" i="4"/>
  <c r="U350" i="4"/>
  <c r="U360" i="4"/>
  <c r="U375" i="4"/>
  <c r="U396" i="4"/>
  <c r="U412" i="4"/>
  <c r="Q437" i="4"/>
  <c r="T437" i="4"/>
  <c r="U437" i="4" s="1"/>
  <c r="Q455" i="4"/>
  <c r="T455" i="4"/>
  <c r="U455" i="4" s="1"/>
  <c r="U495" i="4"/>
  <c r="W498" i="4"/>
  <c r="W518" i="4"/>
  <c r="W67" i="4"/>
  <c r="U39" i="4"/>
  <c r="U62" i="4"/>
  <c r="U37" i="4"/>
  <c r="U60" i="4"/>
  <c r="U38" i="4"/>
  <c r="W45" i="4"/>
  <c r="Q115" i="4"/>
  <c r="T115" i="4"/>
  <c r="U115" i="4" s="1"/>
  <c r="Q137" i="4"/>
  <c r="T137" i="4"/>
  <c r="U137" i="4" s="1"/>
  <c r="Q159" i="4"/>
  <c r="T159" i="4"/>
  <c r="U159" i="4" s="1"/>
  <c r="Q178" i="4"/>
  <c r="T178" i="4"/>
  <c r="U178" i="4" s="1"/>
  <c r="U6" i="4"/>
  <c r="U70" i="4"/>
  <c r="U114" i="4"/>
  <c r="U158" i="4"/>
  <c r="U74" i="4"/>
  <c r="O107" i="4"/>
  <c r="U119" i="4"/>
  <c r="U162" i="4"/>
  <c r="W11" i="4"/>
  <c r="U58" i="4"/>
  <c r="Q79" i="4"/>
  <c r="T79" i="4"/>
  <c r="U79" i="4" s="1"/>
  <c r="U184" i="4"/>
  <c r="U191" i="4"/>
  <c r="U220" i="4"/>
  <c r="U237" i="4"/>
  <c r="U238" i="4"/>
  <c r="U218" i="4"/>
  <c r="U235" i="4"/>
  <c r="U222" i="4"/>
  <c r="U239" i="4"/>
  <c r="W205" i="4"/>
  <c r="W347" i="4"/>
  <c r="U244" i="4"/>
  <c r="Q271" i="4"/>
  <c r="T271" i="4"/>
  <c r="U271" i="4" s="1"/>
  <c r="W393" i="4"/>
  <c r="W401" i="4"/>
  <c r="W409" i="4"/>
  <c r="W225" i="4"/>
  <c r="Q417" i="4"/>
  <c r="T417" i="4"/>
  <c r="U417" i="4" s="1"/>
  <c r="U450" i="4"/>
  <c r="U442" i="4"/>
  <c r="U479" i="4"/>
  <c r="U465" i="4"/>
  <c r="U457" i="4"/>
  <c r="Q453" i="4"/>
  <c r="T453" i="4"/>
  <c r="U453" i="4" s="1"/>
  <c r="Q471" i="4"/>
  <c r="T471" i="4"/>
  <c r="U471" i="4" s="1"/>
  <c r="U487" i="4"/>
  <c r="U505" i="4"/>
  <c r="U482" i="4"/>
  <c r="U500" i="4"/>
  <c r="U488" i="4"/>
  <c r="Q512" i="4"/>
  <c r="T512" i="4"/>
  <c r="U512" i="4" s="1"/>
  <c r="U520" i="4"/>
  <c r="U524" i="4"/>
  <c r="W522" i="4"/>
  <c r="Q52" i="4"/>
  <c r="O41" i="4"/>
  <c r="Q53" i="4"/>
  <c r="Q147" i="4"/>
  <c r="Q168" i="4"/>
  <c r="Q321" i="4"/>
  <c r="Q336" i="4"/>
  <c r="Q267" i="4"/>
  <c r="Q304" i="4"/>
  <c r="O484" i="4"/>
  <c r="Q18" i="4"/>
  <c r="Q19" i="4"/>
  <c r="Q68" i="4"/>
  <c r="Q179" i="4"/>
  <c r="Q184" i="4"/>
  <c r="Q326" i="4"/>
  <c r="Q290" i="4"/>
  <c r="Q273" i="4"/>
  <c r="Q292" i="4"/>
  <c r="Q310" i="4"/>
  <c r="Q341" i="4"/>
  <c r="Q413" i="4"/>
  <c r="Q421" i="4"/>
  <c r="Q446" i="4"/>
  <c r="O159" i="4"/>
  <c r="Q131" i="4"/>
  <c r="Q153" i="4"/>
  <c r="O167" i="4"/>
  <c r="Q21" i="4"/>
  <c r="Q236" i="4"/>
  <c r="Q200" i="4"/>
  <c r="Q201" i="4"/>
  <c r="Q242" i="4"/>
  <c r="Q284" i="4"/>
  <c r="Q302" i="4"/>
  <c r="Q250" i="4"/>
  <c r="O20" i="4"/>
  <c r="O161" i="4"/>
  <c r="O240" i="4"/>
  <c r="Q287" i="4"/>
  <c r="Q244" i="4"/>
  <c r="Q192" i="4"/>
  <c r="Q362" i="4"/>
  <c r="Q477" i="4"/>
  <c r="Q451" i="4"/>
  <c r="Q57" i="4"/>
  <c r="Q15" i="4"/>
  <c r="Q246" i="4"/>
  <c r="Q266" i="4"/>
  <c r="Q308" i="4"/>
  <c r="O445" i="4"/>
  <c r="O441" i="4"/>
  <c r="Q466" i="4"/>
  <c r="O518" i="4"/>
  <c r="Q520" i="4"/>
  <c r="O526" i="4"/>
  <c r="O354" i="4"/>
  <c r="Q442" i="4"/>
  <c r="O448" i="4"/>
  <c r="Q470" i="4"/>
  <c r="Q491" i="4"/>
  <c r="O488" i="4"/>
  <c r="Q489" i="4"/>
  <c r="Q507" i="4"/>
  <c r="Q517" i="4"/>
  <c r="Q62" i="4"/>
  <c r="O64" i="4"/>
  <c r="O36" i="4"/>
  <c r="Q48" i="4"/>
  <c r="O59" i="4"/>
  <c r="O34" i="4"/>
  <c r="O14" i="4"/>
  <c r="Q5" i="4"/>
  <c r="O152" i="4"/>
  <c r="Q80" i="4"/>
  <c r="Q102" i="4"/>
  <c r="Q146" i="4"/>
  <c r="O21" i="4"/>
  <c r="Q111" i="4"/>
  <c r="Q165" i="4"/>
  <c r="Q248" i="4"/>
  <c r="Q322" i="4"/>
  <c r="Q307" i="4"/>
  <c r="Q357" i="4"/>
  <c r="Q372" i="4"/>
  <c r="O214" i="4"/>
  <c r="O268" i="4"/>
  <c r="O284" i="4"/>
  <c r="O325" i="4"/>
  <c r="O453" i="4"/>
  <c r="Q462" i="4"/>
  <c r="Q484" i="4"/>
  <c r="Q502" i="4"/>
  <c r="Q513" i="4"/>
  <c r="O485" i="4"/>
  <c r="Q494" i="4"/>
  <c r="Q525" i="4"/>
  <c r="Q61" i="4"/>
  <c r="Q55" i="4"/>
  <c r="Q99" i="4"/>
  <c r="Q110" i="4"/>
  <c r="O115" i="4"/>
  <c r="Q121" i="4"/>
  <c r="Q132" i="4"/>
  <c r="Q143" i="4"/>
  <c r="Q154" i="4"/>
  <c r="Q164" i="4"/>
  <c r="Q174" i="4"/>
  <c r="Q182" i="4"/>
  <c r="Q162" i="4"/>
  <c r="O172" i="4"/>
  <c r="Q95" i="4"/>
  <c r="Q106" i="4"/>
  <c r="Q128" i="4"/>
  <c r="Q135" i="4"/>
  <c r="Q3" i="4"/>
  <c r="O13" i="4"/>
  <c r="Q87" i="4"/>
  <c r="Q109" i="4"/>
  <c r="Q151" i="4"/>
  <c r="Q42" i="4"/>
  <c r="Q418" i="4"/>
  <c r="Q428" i="4"/>
  <c r="Q122" i="4"/>
  <c r="Q228" i="4"/>
  <c r="Q211" i="4"/>
  <c r="Q229" i="4"/>
  <c r="Q212" i="4"/>
  <c r="Q230" i="4"/>
  <c r="Q224" i="4"/>
  <c r="Q340" i="4"/>
  <c r="O287" i="4"/>
  <c r="Q305" i="4"/>
  <c r="O303" i="4"/>
  <c r="Q245" i="4"/>
  <c r="Q270" i="4"/>
  <c r="O192" i="4"/>
  <c r="Q376" i="4"/>
  <c r="Q349" i="4"/>
  <c r="O351" i="4"/>
  <c r="Q355" i="4"/>
  <c r="O378" i="4"/>
  <c r="O397" i="4"/>
  <c r="Q445" i="4"/>
  <c r="Q463" i="4"/>
  <c r="O456" i="4"/>
  <c r="Q465" i="4"/>
  <c r="Q440" i="4"/>
  <c r="Q51" i="4"/>
  <c r="O62" i="4"/>
  <c r="O37" i="4"/>
  <c r="Q49" i="4"/>
  <c r="O60" i="4"/>
  <c r="O38" i="4"/>
  <c r="Q64" i="4"/>
  <c r="O15" i="4"/>
  <c r="O43" i="4"/>
  <c r="Q71" i="4"/>
  <c r="O77" i="4"/>
  <c r="O88" i="4"/>
  <c r="Q20" i="4"/>
  <c r="O147" i="4"/>
  <c r="Q158" i="4"/>
  <c r="O168" i="4"/>
  <c r="Q185" i="4"/>
  <c r="Q85" i="4"/>
  <c r="Q161" i="4"/>
  <c r="O18" i="4"/>
  <c r="O112" i="4"/>
  <c r="O170" i="4"/>
  <c r="Q195" i="4"/>
  <c r="Q338" i="4"/>
  <c r="O321" i="4"/>
  <c r="O337" i="4"/>
  <c r="Q289" i="4"/>
  <c r="Q269" i="4"/>
  <c r="Q348" i="4"/>
  <c r="Q387" i="4"/>
  <c r="Q223" i="4"/>
  <c r="O216" i="4"/>
  <c r="Q416" i="4"/>
  <c r="O426" i="4"/>
  <c r="Q459" i="4"/>
  <c r="Q493" i="4"/>
  <c r="Q81" i="4"/>
  <c r="O114" i="4"/>
  <c r="O117" i="4"/>
  <c r="O139" i="4"/>
  <c r="O150" i="4"/>
  <c r="Q171" i="4"/>
  <c r="Q140" i="4"/>
  <c r="O188" i="4"/>
  <c r="Q181" i="4"/>
  <c r="O189" i="4"/>
  <c r="O7" i="4"/>
  <c r="Q11" i="4"/>
  <c r="O12" i="4"/>
  <c r="Q54" i="4"/>
  <c r="Q414" i="4"/>
  <c r="Q220" i="4"/>
  <c r="Q238" i="4"/>
  <c r="O208" i="4"/>
  <c r="O272" i="4"/>
  <c r="Q285" i="4"/>
  <c r="Q286" i="4"/>
  <c r="O244" i="4"/>
  <c r="Q264" i="4"/>
  <c r="O265" i="4"/>
  <c r="Q402" i="4"/>
  <c r="O213" i="4"/>
  <c r="O404" i="4"/>
  <c r="Q351" i="4"/>
  <c r="Q363" i="4"/>
  <c r="Q378" i="4"/>
  <c r="Q389" i="4"/>
  <c r="Q454" i="4"/>
  <c r="Q456" i="4"/>
  <c r="Q474" i="4"/>
  <c r="O470" i="4"/>
  <c r="Q480" i="4"/>
  <c r="O458" i="4"/>
  <c r="Q505" i="4"/>
  <c r="Q482" i="4"/>
  <c r="Q500" i="4"/>
  <c r="Q498" i="4"/>
  <c r="O486" i="4"/>
  <c r="Q522" i="4"/>
  <c r="Q50" i="4"/>
  <c r="O40" i="4"/>
  <c r="Q46" i="4"/>
  <c r="O44" i="4"/>
  <c r="Q93" i="4"/>
  <c r="O132" i="4"/>
  <c r="O174" i="4"/>
  <c r="O182" i="4"/>
  <c r="Q190" i="4"/>
  <c r="O6" i="4"/>
  <c r="Q125" i="4"/>
  <c r="Q74" i="4"/>
  <c r="Q130" i="4"/>
  <c r="Q152" i="4"/>
  <c r="O95" i="4"/>
  <c r="Q108" i="4"/>
  <c r="O106" i="4"/>
  <c r="Q139" i="4"/>
  <c r="O80" i="4"/>
  <c r="Q91" i="4"/>
  <c r="O102" i="4"/>
  <c r="Q167" i="4"/>
  <c r="O87" i="4"/>
  <c r="Q98" i="4"/>
  <c r="O109" i="4"/>
  <c r="Q188" i="4"/>
  <c r="Q189" i="4"/>
  <c r="Q60" i="4"/>
  <c r="Q59" i="4"/>
  <c r="Q77" i="4"/>
  <c r="Q10" i="4"/>
  <c r="Q114" i="4"/>
  <c r="Q119" i="4"/>
  <c r="O130" i="4"/>
  <c r="Q172" i="4"/>
  <c r="O128" i="4"/>
  <c r="Q150" i="4"/>
  <c r="O124" i="4"/>
  <c r="O146" i="4"/>
  <c r="Q13" i="4"/>
  <c r="O129" i="4"/>
  <c r="O151" i="4"/>
  <c r="Q12" i="4"/>
  <c r="O39" i="4"/>
  <c r="Q63" i="4"/>
  <c r="Q66" i="4"/>
  <c r="Q70" i="4"/>
  <c r="O81" i="4"/>
  <c r="Q103" i="4"/>
  <c r="Q107" i="4"/>
  <c r="O73" i="4"/>
  <c r="Q86" i="4"/>
  <c r="Q117" i="4"/>
  <c r="Q173" i="4"/>
  <c r="O171" i="4"/>
  <c r="Q124" i="4"/>
  <c r="Q9" i="4"/>
  <c r="O19" i="4"/>
  <c r="Q129" i="4"/>
  <c r="Q23" i="4"/>
  <c r="O30" i="4"/>
  <c r="Q35" i="4"/>
  <c r="O45" i="4"/>
  <c r="O72" i="4"/>
  <c r="Q112" i="4"/>
  <c r="O116" i="4"/>
  <c r="O418" i="4"/>
  <c r="Q149" i="4"/>
  <c r="O155" i="4"/>
  <c r="Q210" i="4"/>
  <c r="O220" i="4"/>
  <c r="O222" i="4"/>
  <c r="O339" i="4"/>
  <c r="O327" i="4"/>
  <c r="O361" i="4"/>
  <c r="O349" i="4"/>
  <c r="O206" i="4"/>
  <c r="O474" i="4"/>
  <c r="O440" i="4"/>
  <c r="Q476" i="4"/>
  <c r="O482" i="4"/>
  <c r="O500" i="4"/>
  <c r="Q506" i="4"/>
  <c r="O489" i="4"/>
  <c r="O507" i="4"/>
  <c r="Q504" i="4"/>
  <c r="O522" i="4"/>
  <c r="O101" i="4"/>
  <c r="O138" i="4"/>
  <c r="Q196" i="4"/>
  <c r="O198" i="4"/>
  <c r="Q215" i="4"/>
  <c r="O341" i="4"/>
  <c r="Q358" i="4"/>
  <c r="O362" i="4"/>
  <c r="Q356" i="4"/>
  <c r="Q374" i="4"/>
  <c r="P213" i="4"/>
  <c r="P404" i="4"/>
  <c r="Q412" i="4"/>
  <c r="O416" i="4"/>
  <c r="Q424" i="4"/>
  <c r="Q401" i="4"/>
  <c r="O405" i="4"/>
  <c r="Q427" i="4"/>
  <c r="Q450" i="4"/>
  <c r="O459" i="4"/>
  <c r="Q469" i="4"/>
  <c r="Q457" i="4"/>
  <c r="O466" i="4"/>
  <c r="Q473" i="4"/>
  <c r="Q467" i="4"/>
  <c r="O476" i="4"/>
  <c r="Q487" i="4"/>
  <c r="Q497" i="4"/>
  <c r="O506" i="4"/>
  <c r="Q483" i="4"/>
  <c r="Q516" i="4"/>
  <c r="Q495" i="4"/>
  <c r="O504" i="4"/>
  <c r="Q481" i="4"/>
  <c r="Q524" i="4"/>
  <c r="Q56" i="4"/>
  <c r="O58" i="4"/>
  <c r="Q67" i="4"/>
  <c r="Q83" i="4"/>
  <c r="O89" i="4"/>
  <c r="Q94" i="4"/>
  <c r="O100" i="4"/>
  <c r="Q410" i="4"/>
  <c r="O123" i="4"/>
  <c r="Q222" i="4"/>
  <c r="Q239" i="4"/>
  <c r="O209" i="4"/>
  <c r="Q227" i="4"/>
  <c r="O241" i="4"/>
  <c r="O197" i="4"/>
  <c r="Q252" i="4"/>
  <c r="O195" i="4"/>
  <c r="O266" i="4"/>
  <c r="O304" i="4"/>
  <c r="O308" i="4"/>
  <c r="O289" i="4"/>
  <c r="O306" i="4"/>
  <c r="O292" i="4"/>
  <c r="O372" i="4"/>
  <c r="Q359" i="4"/>
  <c r="Q377" i="4"/>
  <c r="O403" i="4"/>
  <c r="Q398" i="4"/>
  <c r="O402" i="4"/>
  <c r="Q406" i="4"/>
  <c r="Q354" i="4"/>
  <c r="Q360" i="4"/>
  <c r="Q375" i="4"/>
  <c r="O382" i="4"/>
  <c r="Q430" i="4"/>
  <c r="O413" i="4"/>
  <c r="Q435" i="4"/>
  <c r="O477" i="4"/>
  <c r="O451" i="4"/>
  <c r="Q438" i="4"/>
  <c r="O437" i="4"/>
  <c r="O455" i="4"/>
  <c r="Q452" i="4"/>
  <c r="O471" i="4"/>
  <c r="O502" i="4"/>
  <c r="Q501" i="4"/>
  <c r="O503" i="4"/>
  <c r="Q499" i="4"/>
  <c r="Q527" i="4"/>
  <c r="Q7" i="4"/>
  <c r="O422" i="4"/>
  <c r="Q432" i="4"/>
  <c r="O122" i="4"/>
  <c r="Q144" i="4"/>
  <c r="O166" i="4"/>
  <c r="Q176" i="4"/>
  <c r="Q183" i="4"/>
  <c r="Q187" i="4"/>
  <c r="Q226" i="4"/>
  <c r="O235" i="4"/>
  <c r="Q219" i="4"/>
  <c r="Q240" i="4"/>
  <c r="Q232" i="4"/>
  <c r="O309" i="4"/>
  <c r="O323" i="4"/>
  <c r="O247" i="4"/>
  <c r="O251" i="4"/>
  <c r="O320" i="4"/>
  <c r="O249" i="4"/>
  <c r="O234" i="4"/>
  <c r="O373" i="4"/>
  <c r="O388" i="4"/>
  <c r="Q396" i="4"/>
  <c r="O400" i="4"/>
  <c r="Q408" i="4"/>
  <c r="Q397" i="4"/>
  <c r="O427" i="4"/>
  <c r="Q431" i="4"/>
  <c r="O435" i="4"/>
  <c r="Q441" i="4"/>
  <c r="O469" i="4"/>
  <c r="Q479" i="4"/>
  <c r="O438" i="4"/>
  <c r="Q448" i="4"/>
  <c r="O473" i="4"/>
  <c r="Q443" i="4"/>
  <c r="O452" i="4"/>
  <c r="Q458" i="4"/>
  <c r="O487" i="4"/>
  <c r="Q496" i="4"/>
  <c r="O505" i="4"/>
  <c r="Q488" i="4"/>
  <c r="O483" i="4"/>
  <c r="Q492" i="4"/>
  <c r="O501" i="4"/>
  <c r="Q486" i="4"/>
  <c r="Q511" i="4"/>
  <c r="O481" i="4"/>
  <c r="Q490" i="4"/>
  <c r="O499" i="4"/>
  <c r="O61" i="4"/>
  <c r="O57" i="4"/>
  <c r="O63" i="4"/>
  <c r="O66" i="4"/>
  <c r="O110" i="4"/>
  <c r="O121" i="4"/>
  <c r="O137" i="4"/>
  <c r="O154" i="4"/>
  <c r="O164" i="4"/>
  <c r="O178" i="4"/>
  <c r="O190" i="4"/>
  <c r="Q6" i="4"/>
  <c r="O10" i="4"/>
  <c r="O70" i="4"/>
  <c r="O103" i="4"/>
  <c r="O125" i="4"/>
  <c r="O158" i="4"/>
  <c r="O185" i="4"/>
  <c r="O85" i="4"/>
  <c r="O99" i="4"/>
  <c r="O143" i="4"/>
  <c r="Q39" i="4"/>
  <c r="O51" i="4"/>
  <c r="Q37" i="4"/>
  <c r="O49" i="4"/>
  <c r="Q38" i="4"/>
  <c r="O50" i="4"/>
  <c r="Q40" i="4"/>
  <c r="O52" i="4"/>
  <c r="Q41" i="4"/>
  <c r="O53" i="4"/>
  <c r="Q36" i="4"/>
  <c r="O48" i="4"/>
  <c r="Q34" i="4"/>
  <c r="O46" i="4"/>
  <c r="Q44" i="4"/>
  <c r="O55" i="4"/>
  <c r="Q14" i="4"/>
  <c r="O5" i="4"/>
  <c r="Q43" i="4"/>
  <c r="O71" i="4"/>
  <c r="Q88" i="4"/>
  <c r="O93" i="4"/>
  <c r="O84" i="4"/>
  <c r="O35" i="4"/>
  <c r="O54" i="4"/>
  <c r="O67" i="4"/>
  <c r="O79" i="4"/>
  <c r="O94" i="4"/>
  <c r="O111" i="4"/>
  <c r="O414" i="4"/>
  <c r="O432" i="4"/>
  <c r="O133" i="4"/>
  <c r="O145" i="4"/>
  <c r="O160" i="4"/>
  <c r="O179" i="4"/>
  <c r="O237" i="4"/>
  <c r="Q235" i="4"/>
  <c r="O212" i="4"/>
  <c r="O230" i="4"/>
  <c r="O227" i="4"/>
  <c r="O194" i="4"/>
  <c r="O231" i="4"/>
  <c r="O252" i="4"/>
  <c r="O340" i="4"/>
  <c r="Q268" i="4"/>
  <c r="O305" i="4"/>
  <c r="O246" i="4"/>
  <c r="Q303" i="4"/>
  <c r="O336" i="4"/>
  <c r="O286" i="4"/>
  <c r="Q337" i="4"/>
  <c r="O264" i="4"/>
  <c r="O290" i="4"/>
  <c r="Q265" i="4"/>
  <c r="O302" i="4"/>
  <c r="O270" i="4"/>
  <c r="Q325" i="4"/>
  <c r="O196" i="4"/>
  <c r="O288" i="4"/>
  <c r="Q339" i="4"/>
  <c r="O215" i="4"/>
  <c r="O273" i="4"/>
  <c r="Q327" i="4"/>
  <c r="O358" i="4"/>
  <c r="O357" i="4"/>
  <c r="Q361" i="4"/>
  <c r="O356" i="4"/>
  <c r="O376" i="4"/>
  <c r="O411" i="4"/>
  <c r="Q394" i="4"/>
  <c r="Q206" i="4"/>
  <c r="P216" i="4"/>
  <c r="T216" i="4" s="1"/>
  <c r="U216" i="4" s="1"/>
  <c r="Q217" i="4"/>
  <c r="O350" i="4"/>
  <c r="Q368" i="4"/>
  <c r="Q392" i="4"/>
  <c r="O412" i="4"/>
  <c r="O424" i="4"/>
  <c r="Q426" i="4"/>
  <c r="O430" i="4"/>
  <c r="O421" i="4"/>
  <c r="Q209" i="4"/>
  <c r="Q214" i="4"/>
  <c r="Q272" i="4"/>
  <c r="Q309" i="4"/>
  <c r="Q323" i="4"/>
  <c r="Q247" i="4"/>
  <c r="Q251" i="4"/>
  <c r="Q320" i="4"/>
  <c r="Q249" i="4"/>
  <c r="Q234" i="4"/>
  <c r="Q373" i="4"/>
  <c r="O374" i="4"/>
  <c r="O395" i="4"/>
  <c r="O419" i="4"/>
  <c r="O363" i="4"/>
  <c r="O74" i="4"/>
  <c r="O119" i="4"/>
  <c r="O162" i="4"/>
  <c r="O86" i="4"/>
  <c r="O108" i="4"/>
  <c r="O131" i="4"/>
  <c r="O153" i="4"/>
  <c r="O173" i="4"/>
  <c r="O91" i="4"/>
  <c r="O135" i="4"/>
  <c r="O3" i="4"/>
  <c r="O9" i="4"/>
  <c r="O98" i="4"/>
  <c r="O140" i="4"/>
  <c r="O181" i="4"/>
  <c r="O11" i="4"/>
  <c r="O23" i="4"/>
  <c r="Q30" i="4"/>
  <c r="O42" i="4"/>
  <c r="Q45" i="4"/>
  <c r="O56" i="4"/>
  <c r="Q58" i="4"/>
  <c r="O68" i="4"/>
  <c r="Q72" i="4"/>
  <c r="O83" i="4"/>
  <c r="Q89" i="4"/>
  <c r="Q101" i="4"/>
  <c r="Q116" i="4"/>
  <c r="Q422" i="4"/>
  <c r="Q123" i="4"/>
  <c r="Q133" i="4"/>
  <c r="O134" i="4"/>
  <c r="Q138" i="4"/>
  <c r="Q145" i="4"/>
  <c r="O149" i="4"/>
  <c r="Q155" i="4"/>
  <c r="Q160" i="4"/>
  <c r="O165" i="4"/>
  <c r="Q175" i="4"/>
  <c r="O184" i="4"/>
  <c r="Q237" i="4"/>
  <c r="O211" i="4"/>
  <c r="O236" i="4"/>
  <c r="Q385" i="4"/>
  <c r="O389" i="4"/>
  <c r="O463" i="4"/>
  <c r="Q166" i="4"/>
  <c r="O183" i="4"/>
  <c r="Q191" i="4"/>
  <c r="O210" i="4"/>
  <c r="O221" i="4"/>
  <c r="O229" i="4"/>
  <c r="Q218" i="4"/>
  <c r="O193" i="4"/>
  <c r="O233" i="4"/>
  <c r="O326" i="4"/>
  <c r="O248" i="4"/>
  <c r="O338" i="4"/>
  <c r="O285" i="4"/>
  <c r="O267" i="4"/>
  <c r="O322" i="4"/>
  <c r="O271" i="4"/>
  <c r="O245" i="4"/>
  <c r="O250" i="4"/>
  <c r="O307" i="4"/>
  <c r="O269" i="4"/>
  <c r="O324" i="4"/>
  <c r="O253" i="4"/>
  <c r="O310" i="4"/>
  <c r="O348" i="4"/>
  <c r="O359" i="4"/>
  <c r="O377" i="4"/>
  <c r="O387" i="4"/>
  <c r="O429" i="4"/>
  <c r="O386" i="4"/>
  <c r="Q350" i="4"/>
  <c r="Q523" i="4"/>
  <c r="O527" i="4"/>
  <c r="O394" i="4"/>
  <c r="O406" i="4"/>
  <c r="O207" i="4"/>
  <c r="O360" i="4"/>
  <c r="O396" i="4"/>
  <c r="O355" i="4"/>
  <c r="O385" i="4"/>
  <c r="O401" i="4"/>
  <c r="O417" i="4"/>
  <c r="O431" i="4"/>
  <c r="O454" i="4"/>
  <c r="O450" i="4"/>
  <c r="O442" i="4"/>
  <c r="O479" i="4"/>
  <c r="O465" i="4"/>
  <c r="O457" i="4"/>
  <c r="O446" i="4"/>
  <c r="O443" i="4"/>
  <c r="O480" i="4"/>
  <c r="O467" i="4"/>
  <c r="O462" i="4"/>
  <c r="O496" i="4"/>
  <c r="O491" i="4"/>
  <c r="O497" i="4"/>
  <c r="O493" i="4"/>
  <c r="O492" i="4"/>
  <c r="O498" i="4"/>
  <c r="O495" i="4"/>
  <c r="O494" i="4"/>
  <c r="O490" i="4"/>
  <c r="O512" i="4"/>
  <c r="Q518" i="4"/>
  <c r="O520" i="4"/>
  <c r="O524" i="4"/>
  <c r="Q526" i="4"/>
  <c r="O517" i="4"/>
  <c r="P27" i="4"/>
  <c r="O27" i="4"/>
  <c r="P24" i="4"/>
  <c r="O24" i="4"/>
  <c r="P31" i="4"/>
  <c r="O31" i="4"/>
  <c r="P82" i="4"/>
  <c r="O82" i="4"/>
  <c r="O410" i="4"/>
  <c r="O428" i="4"/>
  <c r="O144" i="4"/>
  <c r="O238" i="4"/>
  <c r="O26" i="4"/>
  <c r="P26" i="4"/>
  <c r="P28" i="4"/>
  <c r="O28" i="4"/>
  <c r="P25" i="4"/>
  <c r="O25" i="4"/>
  <c r="P29" i="4"/>
  <c r="O29" i="4"/>
  <c r="P22" i="4"/>
  <c r="O22" i="4"/>
  <c r="P32" i="4"/>
  <c r="O32" i="4"/>
  <c r="P126" i="4"/>
  <c r="O126" i="4"/>
  <c r="P169" i="4"/>
  <c r="O169" i="4"/>
  <c r="P186" i="4"/>
  <c r="O186" i="4"/>
  <c r="P16" i="4"/>
  <c r="O16" i="4"/>
  <c r="P92" i="4"/>
  <c r="O92" i="4"/>
  <c r="P136" i="4"/>
  <c r="O136" i="4"/>
  <c r="P96" i="4"/>
  <c r="O96" i="4"/>
  <c r="P141" i="4"/>
  <c r="O141" i="4"/>
  <c r="P75" i="4"/>
  <c r="O75" i="4"/>
  <c r="P97" i="4"/>
  <c r="O97" i="4"/>
  <c r="P120" i="4"/>
  <c r="O120" i="4"/>
  <c r="P142" i="4"/>
  <c r="O142" i="4"/>
  <c r="P163" i="4"/>
  <c r="O163" i="4"/>
  <c r="P69" i="4"/>
  <c r="O69" i="4"/>
  <c r="P113" i="4"/>
  <c r="O113" i="4"/>
  <c r="P157" i="4"/>
  <c r="O157" i="4"/>
  <c r="P180" i="4"/>
  <c r="O180" i="4"/>
  <c r="P17" i="4"/>
  <c r="O17" i="4"/>
  <c r="P33" i="4"/>
  <c r="O33" i="4"/>
  <c r="P47" i="4"/>
  <c r="O47" i="4"/>
  <c r="P65" i="4"/>
  <c r="O65" i="4"/>
  <c r="P78" i="4"/>
  <c r="O78" i="4"/>
  <c r="P90" i="4"/>
  <c r="O90" i="4"/>
  <c r="P105" i="4"/>
  <c r="O105" i="4"/>
  <c r="P127" i="4"/>
  <c r="O127" i="4"/>
  <c r="P156" i="4"/>
  <c r="O156" i="4"/>
  <c r="P4" i="4"/>
  <c r="O4" i="4"/>
  <c r="P104" i="4"/>
  <c r="O104" i="4"/>
  <c r="P148" i="4"/>
  <c r="O148" i="4"/>
  <c r="P177" i="4"/>
  <c r="O177" i="4"/>
  <c r="P8" i="4"/>
  <c r="O8" i="4"/>
  <c r="P76" i="4"/>
  <c r="O76" i="4"/>
  <c r="P118" i="4"/>
  <c r="O118" i="4"/>
  <c r="P2" i="4"/>
  <c r="O2" i="4"/>
  <c r="O191" i="4"/>
  <c r="O176" i="4"/>
  <c r="P221" i="4"/>
  <c r="O226" i="4"/>
  <c r="O219" i="4"/>
  <c r="O224" i="4"/>
  <c r="Q241" i="4"/>
  <c r="P204" i="4"/>
  <c r="O204" i="4"/>
  <c r="Q300" i="4"/>
  <c r="P318" i="4"/>
  <c r="O318" i="4"/>
  <c r="P346" i="4"/>
  <c r="O346" i="4"/>
  <c r="O278" i="4"/>
  <c r="P278" i="4"/>
  <c r="P256" i="4"/>
  <c r="O256" i="4"/>
  <c r="O312" i="4"/>
  <c r="P312" i="4"/>
  <c r="P295" i="4"/>
  <c r="O295" i="4"/>
  <c r="O343" i="4"/>
  <c r="P343" i="4"/>
  <c r="P299" i="4"/>
  <c r="O299" i="4"/>
  <c r="O275" i="4"/>
  <c r="P275" i="4"/>
  <c r="P280" i="4"/>
  <c r="O280" i="4"/>
  <c r="O333" i="4"/>
  <c r="P333" i="4"/>
  <c r="P297" i="4"/>
  <c r="O297" i="4"/>
  <c r="O345" i="4"/>
  <c r="P345" i="4"/>
  <c r="P283" i="4"/>
  <c r="O283" i="4"/>
  <c r="O335" i="4"/>
  <c r="P335" i="4"/>
  <c r="P365" i="4"/>
  <c r="O365" i="4"/>
  <c r="O369" i="4"/>
  <c r="P369" i="4"/>
  <c r="P383" i="4"/>
  <c r="O383" i="4"/>
  <c r="O399" i="4"/>
  <c r="P399" i="4"/>
  <c r="P390" i="4"/>
  <c r="O390" i="4"/>
  <c r="O202" i="4"/>
  <c r="P202" i="4"/>
  <c r="P331" i="4"/>
  <c r="O331" i="4"/>
  <c r="O276" i="4"/>
  <c r="P276" i="4"/>
  <c r="P257" i="4"/>
  <c r="O257" i="4"/>
  <c r="O313" i="4"/>
  <c r="P313" i="4"/>
  <c r="P261" i="4"/>
  <c r="O261" i="4"/>
  <c r="O317" i="4"/>
  <c r="P317" i="4"/>
  <c r="P328" i="4"/>
  <c r="O328" i="4"/>
  <c r="O298" i="4"/>
  <c r="P298" i="4"/>
  <c r="P259" i="4"/>
  <c r="O259" i="4"/>
  <c r="O315" i="4"/>
  <c r="P315" i="4"/>
  <c r="P243" i="4"/>
  <c r="O243" i="4"/>
  <c r="O301" i="4"/>
  <c r="P301" i="4"/>
  <c r="P380" i="4"/>
  <c r="O380" i="4"/>
  <c r="O379" i="4"/>
  <c r="P379" i="4"/>
  <c r="P381" i="4"/>
  <c r="O381" i="4"/>
  <c r="O353" i="4"/>
  <c r="P353" i="4"/>
  <c r="P423" i="4"/>
  <c r="O423" i="4"/>
  <c r="Q170" i="4"/>
  <c r="O175" i="4"/>
  <c r="O228" i="4"/>
  <c r="Q208" i="4"/>
  <c r="O218" i="4"/>
  <c r="O200" i="4"/>
  <c r="O242" i="4"/>
  <c r="Q262" i="4"/>
  <c r="P282" i="4"/>
  <c r="O282" i="4"/>
  <c r="O334" i="4"/>
  <c r="P334" i="4"/>
  <c r="P296" i="4"/>
  <c r="O296" i="4"/>
  <c r="O344" i="4"/>
  <c r="P344" i="4"/>
  <c r="P329" i="4"/>
  <c r="O329" i="4"/>
  <c r="O277" i="4"/>
  <c r="P277" i="4"/>
  <c r="P254" i="4"/>
  <c r="O254" i="4"/>
  <c r="O281" i="4"/>
  <c r="P281" i="4"/>
  <c r="P293" i="4"/>
  <c r="O293" i="4"/>
  <c r="O260" i="4"/>
  <c r="P260" i="4"/>
  <c r="P199" i="4"/>
  <c r="O199" i="4"/>
  <c r="O279" i="4"/>
  <c r="P279" i="4"/>
  <c r="P205" i="4"/>
  <c r="O205" i="4"/>
  <c r="O263" i="4"/>
  <c r="P263" i="4"/>
  <c r="P347" i="4"/>
  <c r="O347" i="4"/>
  <c r="O352" i="4"/>
  <c r="P352" i="4"/>
  <c r="P370" i="4"/>
  <c r="O370" i="4"/>
  <c r="O384" i="4"/>
  <c r="P384" i="4"/>
  <c r="P407" i="4"/>
  <c r="O407" i="4"/>
  <c r="O433" i="4"/>
  <c r="P433" i="4"/>
  <c r="O187" i="4"/>
  <c r="O239" i="4"/>
  <c r="O201" i="4"/>
  <c r="O232" i="4"/>
  <c r="O262" i="4"/>
  <c r="O291" i="4"/>
  <c r="P258" i="4"/>
  <c r="O258" i="4"/>
  <c r="O314" i="4"/>
  <c r="P314" i="4"/>
  <c r="P294" i="4"/>
  <c r="O294" i="4"/>
  <c r="O342" i="4"/>
  <c r="P342" i="4"/>
  <c r="P330" i="4"/>
  <c r="O330" i="4"/>
  <c r="O274" i="4"/>
  <c r="P274" i="4"/>
  <c r="P255" i="4"/>
  <c r="O255" i="4"/>
  <c r="O311" i="4"/>
  <c r="P311" i="4"/>
  <c r="P316" i="4"/>
  <c r="O316" i="4"/>
  <c r="O203" i="4"/>
  <c r="P203" i="4"/>
  <c r="P332" i="4"/>
  <c r="O332" i="4"/>
  <c r="O225" i="4"/>
  <c r="P225" i="4"/>
  <c r="P319" i="4"/>
  <c r="O319" i="4"/>
  <c r="O366" i="4"/>
  <c r="P366" i="4"/>
  <c r="P367" i="4"/>
  <c r="O367" i="4"/>
  <c r="O364" i="4"/>
  <c r="P364" i="4"/>
  <c r="P391" i="4"/>
  <c r="O391" i="4"/>
  <c r="O415" i="4"/>
  <c r="P415" i="4"/>
  <c r="O223" i="4"/>
  <c r="O375" i="4"/>
  <c r="Q382" i="4"/>
  <c r="P388" i="4"/>
  <c r="O392" i="4"/>
  <c r="O368" i="4"/>
  <c r="O516" i="4"/>
  <c r="O513" i="4"/>
  <c r="O511" i="4"/>
  <c r="O398" i="4"/>
  <c r="Q216" i="4"/>
  <c r="P207" i="4"/>
  <c r="P519" i="4"/>
  <c r="O519" i="4"/>
  <c r="O521" i="4"/>
  <c r="O217" i="4"/>
  <c r="Q400" i="4"/>
  <c r="P420" i="4"/>
  <c r="O420" i="4"/>
  <c r="P434" i="4"/>
  <c r="O434" i="4"/>
  <c r="P371" i="4"/>
  <c r="O371" i="4"/>
  <c r="P393" i="4"/>
  <c r="O393" i="4"/>
  <c r="P409" i="4"/>
  <c r="O409" i="4"/>
  <c r="P425" i="4"/>
  <c r="O425" i="4"/>
  <c r="P436" i="4"/>
  <c r="O436" i="4"/>
  <c r="P472" i="4"/>
  <c r="O472" i="4"/>
  <c r="P468" i="4"/>
  <c r="O468" i="4"/>
  <c r="P460" i="4"/>
  <c r="O460" i="4"/>
  <c r="P447" i="4"/>
  <c r="O447" i="4"/>
  <c r="P439" i="4"/>
  <c r="O439" i="4"/>
  <c r="P475" i="4"/>
  <c r="O475" i="4"/>
  <c r="P464" i="4"/>
  <c r="O464" i="4"/>
  <c r="P461" i="4"/>
  <c r="O461" i="4"/>
  <c r="P449" i="4"/>
  <c r="O449" i="4"/>
  <c r="P444" i="4"/>
  <c r="O444" i="4"/>
  <c r="P478" i="4"/>
  <c r="O478" i="4"/>
  <c r="P514" i="4"/>
  <c r="O514" i="4"/>
  <c r="P508" i="4"/>
  <c r="O508" i="4"/>
  <c r="P515" i="4"/>
  <c r="O515" i="4"/>
  <c r="P510" i="4"/>
  <c r="O510" i="4"/>
  <c r="P509" i="4"/>
  <c r="O509" i="4"/>
  <c r="O525" i="4"/>
  <c r="Y527" i="4" l="1"/>
  <c r="Y413" i="4"/>
  <c r="Y292" i="4"/>
  <c r="Y522" i="4"/>
  <c r="Q508" i="4"/>
  <c r="T508" i="4"/>
  <c r="U508" i="4" s="1"/>
  <c r="Q439" i="4"/>
  <c r="T439" i="4"/>
  <c r="U439" i="4" s="1"/>
  <c r="Q393" i="4"/>
  <c r="T393" i="4"/>
  <c r="U393" i="4" s="1"/>
  <c r="Q364" i="4"/>
  <c r="T364" i="4"/>
  <c r="U364" i="4" s="1"/>
  <c r="Q311" i="4"/>
  <c r="T311" i="4"/>
  <c r="U311" i="4" s="1"/>
  <c r="Q379" i="4"/>
  <c r="T379" i="4"/>
  <c r="U379" i="4" s="1"/>
  <c r="Q298" i="4"/>
  <c r="T298" i="4"/>
  <c r="U298" i="4" s="1"/>
  <c r="Y378" i="4" s="1"/>
  <c r="Q313" i="4"/>
  <c r="T313" i="4"/>
  <c r="U313" i="4" s="1"/>
  <c r="Q369" i="4"/>
  <c r="T369" i="4"/>
  <c r="U369" i="4" s="1"/>
  <c r="Q333" i="4"/>
  <c r="T333" i="4"/>
  <c r="U333" i="4" s="1"/>
  <c r="Q312" i="4"/>
  <c r="T312" i="4"/>
  <c r="U312" i="4" s="1"/>
  <c r="Q514" i="4"/>
  <c r="T514" i="4"/>
  <c r="U514" i="4" s="1"/>
  <c r="Q475" i="4"/>
  <c r="T475" i="4"/>
  <c r="U475" i="4" s="1"/>
  <c r="Q436" i="4"/>
  <c r="T436" i="4"/>
  <c r="U436" i="4" s="1"/>
  <c r="Q371" i="4"/>
  <c r="T371" i="4"/>
  <c r="U371" i="4" s="1"/>
  <c r="Q352" i="4"/>
  <c r="T352" i="4"/>
  <c r="U352" i="4" s="1"/>
  <c r="Q279" i="4"/>
  <c r="T279" i="4"/>
  <c r="U279" i="4" s="1"/>
  <c r="Q281" i="4"/>
  <c r="T281" i="4"/>
  <c r="U281" i="4" s="1"/>
  <c r="Q344" i="4"/>
  <c r="T344" i="4"/>
  <c r="U344" i="4" s="1"/>
  <c r="Q26" i="4"/>
  <c r="T26" i="4"/>
  <c r="U26" i="4" s="1"/>
  <c r="Q404" i="4"/>
  <c r="T404" i="4"/>
  <c r="U404" i="4" s="1"/>
  <c r="Y405" i="4" s="1"/>
  <c r="Y518" i="4"/>
  <c r="Q478" i="4"/>
  <c r="T478" i="4"/>
  <c r="U478" i="4" s="1"/>
  <c r="Q460" i="4"/>
  <c r="T460" i="4"/>
  <c r="U460" i="4" s="1"/>
  <c r="Q425" i="4"/>
  <c r="T425" i="4"/>
  <c r="U425" i="4" s="1"/>
  <c r="Y524" i="4" s="1"/>
  <c r="Q434" i="4"/>
  <c r="T434" i="4"/>
  <c r="U434" i="4" s="1"/>
  <c r="Q388" i="4"/>
  <c r="T388" i="4"/>
  <c r="U388" i="4" s="1"/>
  <c r="Q225" i="4"/>
  <c r="T225" i="4"/>
  <c r="U225" i="4" s="1"/>
  <c r="Q342" i="4"/>
  <c r="T342" i="4"/>
  <c r="U342" i="4" s="1"/>
  <c r="Q301" i="4"/>
  <c r="T301" i="4"/>
  <c r="U301" i="4" s="1"/>
  <c r="Q276" i="4"/>
  <c r="T276" i="4"/>
  <c r="U276" i="4" s="1"/>
  <c r="Q335" i="4"/>
  <c r="T335" i="4"/>
  <c r="U335" i="4" s="1"/>
  <c r="Q343" i="4"/>
  <c r="T343" i="4"/>
  <c r="U343" i="4" s="1"/>
  <c r="Q509" i="4"/>
  <c r="T509" i="4"/>
  <c r="U509" i="4" s="1"/>
  <c r="Y198" i="4" s="1"/>
  <c r="Q515" i="4"/>
  <c r="T515" i="4"/>
  <c r="U515" i="4" s="1"/>
  <c r="Q444" i="4"/>
  <c r="T444" i="4"/>
  <c r="U444" i="4" s="1"/>
  <c r="Q461" i="4"/>
  <c r="T461" i="4"/>
  <c r="U461" i="4" s="1"/>
  <c r="Q447" i="4"/>
  <c r="T447" i="4"/>
  <c r="U447" i="4" s="1"/>
  <c r="Q468" i="4"/>
  <c r="T468" i="4"/>
  <c r="U468" i="4" s="1"/>
  <c r="Q409" i="4"/>
  <c r="T409" i="4"/>
  <c r="U409" i="4" s="1"/>
  <c r="Q420" i="4"/>
  <c r="T420" i="4"/>
  <c r="U420" i="4" s="1"/>
  <c r="Q433" i="4"/>
  <c r="T433" i="4"/>
  <c r="U433" i="4" s="1"/>
  <c r="Y435" i="4" s="1"/>
  <c r="Q384" i="4"/>
  <c r="T384" i="4"/>
  <c r="U384" i="4" s="1"/>
  <c r="Q263" i="4"/>
  <c r="T263" i="4"/>
  <c r="U263" i="4" s="1"/>
  <c r="Q260" i="4"/>
  <c r="T260" i="4"/>
  <c r="U260" i="4" s="1"/>
  <c r="Q277" i="4"/>
  <c r="T277" i="4"/>
  <c r="U277" i="4" s="1"/>
  <c r="Q334" i="4"/>
  <c r="T334" i="4"/>
  <c r="U334" i="4" s="1"/>
  <c r="Y427" i="4" s="1"/>
  <c r="Q519" i="4"/>
  <c r="T519" i="4"/>
  <c r="U519" i="4" s="1"/>
  <c r="Y520" i="4" s="1"/>
  <c r="Q391" i="4"/>
  <c r="T391" i="4"/>
  <c r="U391" i="4" s="1"/>
  <c r="Q367" i="4"/>
  <c r="T367" i="4"/>
  <c r="U367" i="4" s="1"/>
  <c r="Q319" i="4"/>
  <c r="T319" i="4"/>
  <c r="U319" i="4" s="1"/>
  <c r="Q332" i="4"/>
  <c r="T332" i="4"/>
  <c r="U332" i="4" s="1"/>
  <c r="Q316" i="4"/>
  <c r="T316" i="4"/>
  <c r="U316" i="4" s="1"/>
  <c r="Q255" i="4"/>
  <c r="T255" i="4"/>
  <c r="U255" i="4" s="1"/>
  <c r="Q330" i="4"/>
  <c r="T330" i="4"/>
  <c r="U330" i="4" s="1"/>
  <c r="Q294" i="4"/>
  <c r="T294" i="4"/>
  <c r="U294" i="4" s="1"/>
  <c r="Q258" i="4"/>
  <c r="T258" i="4"/>
  <c r="U258" i="4" s="1"/>
  <c r="Q423" i="4"/>
  <c r="T423" i="4"/>
  <c r="U423" i="4" s="1"/>
  <c r="Q381" i="4"/>
  <c r="T381" i="4"/>
  <c r="U381" i="4" s="1"/>
  <c r="Q380" i="4"/>
  <c r="T380" i="4"/>
  <c r="U380" i="4" s="1"/>
  <c r="Q243" i="4"/>
  <c r="T243" i="4"/>
  <c r="U243" i="4" s="1"/>
  <c r="Y243" i="4" s="1"/>
  <c r="Q259" i="4"/>
  <c r="T259" i="4"/>
  <c r="U259" i="4" s="1"/>
  <c r="Q328" i="4"/>
  <c r="T328" i="4"/>
  <c r="U328" i="4" s="1"/>
  <c r="Q261" i="4"/>
  <c r="T261" i="4"/>
  <c r="U261" i="4" s="1"/>
  <c r="Q257" i="4"/>
  <c r="T257" i="4"/>
  <c r="U257" i="4" s="1"/>
  <c r="Q331" i="4"/>
  <c r="T331" i="4"/>
  <c r="U331" i="4" s="1"/>
  <c r="Q390" i="4"/>
  <c r="T390" i="4"/>
  <c r="U390" i="4" s="1"/>
  <c r="Y393" i="4" s="1"/>
  <c r="Q383" i="4"/>
  <c r="T383" i="4"/>
  <c r="U383" i="4" s="1"/>
  <c r="Q365" i="4"/>
  <c r="T365" i="4"/>
  <c r="U365" i="4" s="1"/>
  <c r="Q283" i="4"/>
  <c r="T283" i="4"/>
  <c r="U283" i="4" s="1"/>
  <c r="Q297" i="4"/>
  <c r="T297" i="4"/>
  <c r="U297" i="4" s="1"/>
  <c r="Q280" i="4"/>
  <c r="T280" i="4"/>
  <c r="U280" i="4" s="1"/>
  <c r="Q299" i="4"/>
  <c r="T299" i="4"/>
  <c r="U299" i="4" s="1"/>
  <c r="Y389" i="4" s="1"/>
  <c r="Q295" i="4"/>
  <c r="T295" i="4"/>
  <c r="U295" i="4" s="1"/>
  <c r="Q256" i="4"/>
  <c r="T256" i="4"/>
  <c r="U256" i="4" s="1"/>
  <c r="Q346" i="4"/>
  <c r="T346" i="4"/>
  <c r="U346" i="4" s="1"/>
  <c r="Y431" i="4" s="1"/>
  <c r="Q118" i="4"/>
  <c r="T118" i="4"/>
  <c r="U118" i="4" s="1"/>
  <c r="Q8" i="4"/>
  <c r="T8" i="4"/>
  <c r="U8" i="4" s="1"/>
  <c r="Q148" i="4"/>
  <c r="T148" i="4"/>
  <c r="U148" i="4" s="1"/>
  <c r="Q4" i="4"/>
  <c r="T4" i="4"/>
  <c r="U4" i="4" s="1"/>
  <c r="Q127" i="4"/>
  <c r="T127" i="4"/>
  <c r="U127" i="4" s="1"/>
  <c r="Q90" i="4"/>
  <c r="T90" i="4"/>
  <c r="U90" i="4" s="1"/>
  <c r="Q65" i="4"/>
  <c r="T65" i="4"/>
  <c r="U65" i="4" s="1"/>
  <c r="Q33" i="4"/>
  <c r="T33" i="4"/>
  <c r="U33" i="4" s="1"/>
  <c r="Q180" i="4"/>
  <c r="T180" i="4"/>
  <c r="U180" i="4" s="1"/>
  <c r="Q113" i="4"/>
  <c r="T113" i="4"/>
  <c r="U113" i="4" s="1"/>
  <c r="Q163" i="4"/>
  <c r="T163" i="4"/>
  <c r="U163" i="4" s="1"/>
  <c r="Y341" i="4" s="1"/>
  <c r="Q120" i="4"/>
  <c r="T120" i="4"/>
  <c r="U120" i="4" s="1"/>
  <c r="Q75" i="4"/>
  <c r="T75" i="4"/>
  <c r="U75" i="4" s="1"/>
  <c r="Y327" i="4" s="1"/>
  <c r="Q96" i="4"/>
  <c r="T96" i="4"/>
  <c r="U96" i="4" s="1"/>
  <c r="Q92" i="4"/>
  <c r="T92" i="4"/>
  <c r="U92" i="4" s="1"/>
  <c r="Q186" i="4"/>
  <c r="T186" i="4"/>
  <c r="U186" i="4" s="1"/>
  <c r="Y191" i="4" s="1"/>
  <c r="Q126" i="4"/>
  <c r="T126" i="4"/>
  <c r="U126" i="4" s="1"/>
  <c r="Q22" i="4"/>
  <c r="T22" i="4"/>
  <c r="U22" i="4" s="1"/>
  <c r="Q25" i="4"/>
  <c r="T25" i="4"/>
  <c r="U25" i="4" s="1"/>
  <c r="Q31" i="4"/>
  <c r="T31" i="4"/>
  <c r="U31" i="4" s="1"/>
  <c r="Q27" i="4"/>
  <c r="T27" i="4"/>
  <c r="U27" i="4" s="1"/>
  <c r="Q213" i="4"/>
  <c r="T213" i="4"/>
  <c r="U213" i="4" s="1"/>
  <c r="Y397" i="4"/>
  <c r="Y507" i="4"/>
  <c r="Q449" i="4"/>
  <c r="T449" i="4"/>
  <c r="U449" i="4" s="1"/>
  <c r="Q207" i="4"/>
  <c r="T207" i="4"/>
  <c r="U207" i="4" s="1"/>
  <c r="Q274" i="4"/>
  <c r="T274" i="4"/>
  <c r="U274" i="4" s="1"/>
  <c r="Q399" i="4"/>
  <c r="T399" i="4"/>
  <c r="U399" i="4" s="1"/>
  <c r="Y401" i="4" s="1"/>
  <c r="Q278" i="4"/>
  <c r="T278" i="4"/>
  <c r="U278" i="4" s="1"/>
  <c r="Y489" i="4"/>
  <c r="Q510" i="4"/>
  <c r="T510" i="4"/>
  <c r="U510" i="4" s="1"/>
  <c r="Y253" i="4" s="1"/>
  <c r="Q464" i="4"/>
  <c r="T464" i="4"/>
  <c r="U464" i="4" s="1"/>
  <c r="Y471" i="4" s="1"/>
  <c r="Q472" i="4"/>
  <c r="T472" i="4"/>
  <c r="U472" i="4" s="1"/>
  <c r="Q415" i="4"/>
  <c r="T415" i="4"/>
  <c r="U415" i="4" s="1"/>
  <c r="Q366" i="4"/>
  <c r="T366" i="4"/>
  <c r="U366" i="4" s="1"/>
  <c r="Q203" i="4"/>
  <c r="T203" i="4"/>
  <c r="U203" i="4" s="1"/>
  <c r="Y351" i="4" s="1"/>
  <c r="Q314" i="4"/>
  <c r="T314" i="4"/>
  <c r="U314" i="4" s="1"/>
  <c r="Q353" i="4"/>
  <c r="T353" i="4"/>
  <c r="U353" i="4" s="1"/>
  <c r="Q315" i="4"/>
  <c r="T315" i="4"/>
  <c r="U315" i="4" s="1"/>
  <c r="Q317" i="4"/>
  <c r="T317" i="4"/>
  <c r="U317" i="4" s="1"/>
  <c r="Q202" i="4"/>
  <c r="T202" i="4"/>
  <c r="U202" i="4" s="1"/>
  <c r="Q345" i="4"/>
  <c r="T345" i="4"/>
  <c r="U345" i="4" s="1"/>
  <c r="Q275" i="4"/>
  <c r="T275" i="4"/>
  <c r="U275" i="4" s="1"/>
  <c r="Q204" i="4"/>
  <c r="T204" i="4"/>
  <c r="U204" i="4" s="1"/>
  <c r="Q407" i="4"/>
  <c r="T407" i="4"/>
  <c r="U407" i="4" s="1"/>
  <c r="Y409" i="4" s="1"/>
  <c r="Q370" i="4"/>
  <c r="T370" i="4"/>
  <c r="U370" i="4" s="1"/>
  <c r="Q347" i="4"/>
  <c r="T347" i="4"/>
  <c r="U347" i="4" s="1"/>
  <c r="Q205" i="4"/>
  <c r="T205" i="4"/>
  <c r="U205" i="4" s="1"/>
  <c r="Y498" i="4" s="1"/>
  <c r="Q199" i="4"/>
  <c r="T199" i="4"/>
  <c r="U199" i="4" s="1"/>
  <c r="Q293" i="4"/>
  <c r="T293" i="4"/>
  <c r="U293" i="4" s="1"/>
  <c r="Q254" i="4"/>
  <c r="T254" i="4"/>
  <c r="U254" i="4" s="1"/>
  <c r="Q329" i="4"/>
  <c r="T329" i="4"/>
  <c r="U329" i="4" s="1"/>
  <c r="Q296" i="4"/>
  <c r="T296" i="4"/>
  <c r="U296" i="4" s="1"/>
  <c r="Q282" i="4"/>
  <c r="T282" i="4"/>
  <c r="U282" i="4" s="1"/>
  <c r="Q318" i="4"/>
  <c r="T318" i="4"/>
  <c r="U318" i="4" s="1"/>
  <c r="Q221" i="4"/>
  <c r="T221" i="4"/>
  <c r="U221" i="4" s="1"/>
  <c r="Q2" i="4"/>
  <c r="T2" i="4"/>
  <c r="U2" i="4" s="1"/>
  <c r="Y11" i="4" s="1"/>
  <c r="Q76" i="4"/>
  <c r="T76" i="4"/>
  <c r="U76" i="4" s="1"/>
  <c r="Q177" i="4"/>
  <c r="T177" i="4"/>
  <c r="U177" i="4" s="1"/>
  <c r="Q104" i="4"/>
  <c r="T104" i="4"/>
  <c r="U104" i="4" s="1"/>
  <c r="Q156" i="4"/>
  <c r="T156" i="4"/>
  <c r="U156" i="4" s="1"/>
  <c r="Q105" i="4"/>
  <c r="T105" i="4"/>
  <c r="U105" i="4" s="1"/>
  <c r="Y273" i="4" s="1"/>
  <c r="Q78" i="4"/>
  <c r="T78" i="4"/>
  <c r="U78" i="4" s="1"/>
  <c r="Q47" i="4"/>
  <c r="T47" i="4"/>
  <c r="U47" i="4" s="1"/>
  <c r="Q17" i="4"/>
  <c r="T17" i="4"/>
  <c r="U17" i="4" s="1"/>
  <c r="Q157" i="4"/>
  <c r="T157" i="4"/>
  <c r="U157" i="4" s="1"/>
  <c r="Q69" i="4"/>
  <c r="T69" i="4"/>
  <c r="U69" i="4" s="1"/>
  <c r="Q142" i="4"/>
  <c r="T142" i="4"/>
  <c r="U142" i="4" s="1"/>
  <c r="Q97" i="4"/>
  <c r="T97" i="4"/>
  <c r="U97" i="4" s="1"/>
  <c r="Q141" i="4"/>
  <c r="T141" i="4"/>
  <c r="U141" i="4" s="1"/>
  <c r="Q136" i="4"/>
  <c r="T136" i="4"/>
  <c r="U136" i="4" s="1"/>
  <c r="Q16" i="4"/>
  <c r="T16" i="4"/>
  <c r="U16" i="4" s="1"/>
  <c r="Q169" i="4"/>
  <c r="T169" i="4"/>
  <c r="U169" i="4" s="1"/>
  <c r="Y175" i="4" s="1"/>
  <c r="Q32" i="4"/>
  <c r="T32" i="4"/>
  <c r="U32" i="4" s="1"/>
  <c r="Q29" i="4"/>
  <c r="T29" i="4"/>
  <c r="U29" i="4" s="1"/>
  <c r="Q28" i="4"/>
  <c r="T28" i="4"/>
  <c r="U28" i="4" s="1"/>
  <c r="Q82" i="4"/>
  <c r="T82" i="4"/>
  <c r="U82" i="4" s="1"/>
  <c r="Y89" i="4" s="1"/>
  <c r="Q24" i="4"/>
  <c r="T24" i="4"/>
  <c r="U24" i="4" s="1"/>
  <c r="Y215" i="4"/>
  <c r="Y56" i="4" l="1"/>
  <c r="Y417" i="4"/>
  <c r="Y133" i="4"/>
  <c r="Y67" i="4"/>
  <c r="Y155" i="4"/>
  <c r="Y363" i="4"/>
  <c r="Y421" i="4"/>
  <c r="Y310" i="4"/>
  <c r="Y480" i="4"/>
  <c r="Y234" i="4"/>
  <c r="Y45" i="4"/>
  <c r="Y144" i="4"/>
  <c r="Y183" i="4"/>
  <c r="Y263" i="4"/>
  <c r="Y425" i="4"/>
  <c r="Y462" i="4"/>
  <c r="Y78" i="4"/>
  <c r="Y21" i="4"/>
  <c r="Y111" i="4"/>
  <c r="Y225" i="4"/>
  <c r="Y301" i="4"/>
  <c r="Y444" i="4"/>
  <c r="Y165" i="4"/>
  <c r="Y205" i="4"/>
  <c r="Y335" i="4"/>
  <c r="Y319" i="4"/>
  <c r="Y516" i="4"/>
  <c r="Y347" i="4"/>
  <c r="Y283" i="4"/>
  <c r="Y33" i="4"/>
  <c r="Y122" i="4"/>
  <c r="Y100" i="4"/>
  <c r="Y355" i="4"/>
  <c r="Y385" i="4"/>
  <c r="Y371" i="4"/>
  <c r="Y453" i="4"/>
  <c r="P587" i="5"/>
  <c r="Q592" i="5"/>
  <c r="Q589" i="5"/>
  <c r="T567" i="5"/>
  <c r="Q523" i="5"/>
  <c r="U578" i="5"/>
  <c r="U592" i="5"/>
  <c r="S590" i="5"/>
  <c r="R543" i="5"/>
  <c r="T577" i="5"/>
  <c r="S503" i="5"/>
  <c r="M21" i="9"/>
  <c r="M20" i="9"/>
  <c r="T575" i="5"/>
  <c r="Q554" i="5"/>
  <c r="P582" i="5"/>
  <c r="R498" i="5"/>
  <c r="P552" i="5"/>
  <c r="Q588" i="5"/>
  <c r="Q514" i="5"/>
  <c r="Q570" i="5"/>
  <c r="T498" i="5"/>
  <c r="Q450" i="5"/>
  <c r="P577" i="5"/>
  <c r="P511" i="5"/>
  <c r="U563" i="5"/>
  <c r="S491" i="5"/>
  <c r="L9" i="9"/>
  <c r="P581" i="5"/>
  <c r="U565" i="5"/>
  <c r="U491" i="5"/>
  <c r="M5" i="9"/>
  <c r="P528" i="5"/>
  <c r="L5" i="9"/>
  <c r="R578" i="5"/>
  <c r="S559" i="5"/>
  <c r="U487" i="5"/>
  <c r="R593" i="5"/>
  <c r="I10" i="9"/>
  <c r="L20" i="9"/>
  <c r="P554" i="5"/>
  <c r="P575" i="5"/>
  <c r="H15" i="9"/>
  <c r="Q541" i="5"/>
  <c r="R591" i="5"/>
  <c r="R585" i="5"/>
  <c r="I5" i="9"/>
  <c r="U493" i="5"/>
  <c r="Q502" i="5"/>
  <c r="H9" i="9"/>
  <c r="S579" i="5"/>
  <c r="T592" i="5"/>
  <c r="P490" i="5"/>
  <c r="K15" i="9"/>
  <c r="R569" i="5"/>
  <c r="P543" i="5"/>
  <c r="K19" i="9"/>
  <c r="Q544" i="5"/>
  <c r="Q478" i="5"/>
  <c r="P570" i="5"/>
  <c r="R544" i="5"/>
  <c r="K9" i="9"/>
  <c r="L14" i="9"/>
  <c r="R472" i="5"/>
  <c r="M16" i="9"/>
  <c r="U597" i="5"/>
  <c r="S479" i="5"/>
  <c r="P589" i="5"/>
  <c r="U590" i="5"/>
  <c r="U571" i="5"/>
  <c r="S582" i="5"/>
  <c r="P583" i="5"/>
  <c r="T555" i="5"/>
  <c r="K21" i="9"/>
  <c r="R478" i="5"/>
  <c r="Q598" i="5"/>
  <c r="L12" i="9"/>
  <c r="Q548" i="5"/>
  <c r="U553" i="5"/>
  <c r="M18" i="9"/>
  <c r="S526" i="5"/>
  <c r="U522" i="5"/>
  <c r="S595" i="5"/>
  <c r="L8" i="9"/>
  <c r="S545" i="5"/>
  <c r="P548" i="5"/>
  <c r="K13" i="9"/>
  <c r="T520" i="5"/>
  <c r="Q581" i="5"/>
  <c r="U586" i="5"/>
  <c r="P578" i="5"/>
  <c r="P499" i="5"/>
  <c r="K16" i="9"/>
  <c r="S543" i="5"/>
  <c r="S539" i="5"/>
  <c r="Q452" i="5"/>
  <c r="S577" i="5"/>
  <c r="S384" i="5"/>
  <c r="R579" i="5"/>
  <c r="I11" i="9"/>
  <c r="P449" i="5"/>
  <c r="U569" i="5"/>
  <c r="U452" i="5"/>
  <c r="R381" i="5"/>
  <c r="Q576" i="5"/>
  <c r="U383" i="5"/>
  <c r="U564" i="5"/>
  <c r="S572" i="5"/>
  <c r="P573" i="5"/>
  <c r="T544" i="5"/>
  <c r="Q516" i="5"/>
  <c r="S538" i="5"/>
  <c r="U518" i="5"/>
  <c r="S546" i="5"/>
  <c r="R535" i="5"/>
  <c r="U551" i="5"/>
  <c r="T597" i="5"/>
  <c r="R360" i="5"/>
  <c r="R524" i="5"/>
  <c r="T461" i="5"/>
  <c r="R433" i="5"/>
  <c r="Q378" i="5"/>
  <c r="S358" i="5"/>
  <c r="P517" i="5"/>
  <c r="S530" i="5"/>
  <c r="R554" i="5"/>
  <c r="S578" i="5"/>
  <c r="P596" i="5"/>
  <c r="R540" i="5"/>
  <c r="P546" i="5"/>
  <c r="R580" i="5"/>
  <c r="U506" i="5"/>
  <c r="Q534" i="5"/>
  <c r="S544" i="5"/>
  <c r="T546" i="5"/>
  <c r="T516" i="5"/>
  <c r="H17" i="9"/>
  <c r="R582" i="5"/>
  <c r="R547" i="5"/>
  <c r="S564" i="5"/>
  <c r="S569" i="5"/>
  <c r="P529" i="5"/>
  <c r="H20" i="9"/>
  <c r="P484" i="5"/>
  <c r="L19" i="9"/>
  <c r="P522" i="5"/>
  <c r="Q559" i="5"/>
  <c r="Q511" i="5"/>
  <c r="S507" i="5"/>
  <c r="T421" i="5"/>
  <c r="U540" i="5"/>
  <c r="Q536" i="5"/>
  <c r="U505" i="5"/>
  <c r="Q504" i="5"/>
  <c r="U417" i="5"/>
  <c r="U575" i="5"/>
  <c r="U534" i="5"/>
  <c r="U573" i="5"/>
  <c r="R530" i="5"/>
  <c r="S547" i="5"/>
  <c r="U482" i="5"/>
  <c r="T572" i="5"/>
  <c r="T531" i="5"/>
  <c r="T570" i="5"/>
  <c r="K18" i="9"/>
  <c r="T541" i="5"/>
  <c r="R557" i="5"/>
  <c r="P563" i="5"/>
  <c r="R534" i="5"/>
  <c r="M8" i="9"/>
  <c r="T580" i="5"/>
  <c r="R470" i="5"/>
  <c r="U536" i="5"/>
  <c r="U499" i="5"/>
  <c r="U546" i="5"/>
  <c r="Q470" i="5"/>
  <c r="S438" i="5"/>
  <c r="K8" i="9"/>
  <c r="Q497" i="5"/>
  <c r="P541" i="5"/>
  <c r="R465" i="5"/>
  <c r="Q563" i="5"/>
  <c r="I17" i="9"/>
  <c r="H12" i="9"/>
  <c r="Q558" i="5"/>
  <c r="S490" i="5"/>
  <c r="Q591" i="5"/>
  <c r="R549" i="5"/>
  <c r="R519" i="5"/>
  <c r="H21" i="9"/>
  <c r="S585" i="5"/>
  <c r="Q553" i="5"/>
  <c r="U570" i="5"/>
  <c r="S494" i="5"/>
  <c r="L21" i="9"/>
  <c r="P471" i="5"/>
  <c r="S580" i="5"/>
  <c r="I19" i="9"/>
  <c r="P585" i="5"/>
  <c r="P579" i="5"/>
  <c r="U560" i="5"/>
  <c r="K17" i="9"/>
  <c r="S567" i="5"/>
  <c r="I13" i="9"/>
  <c r="U587" i="5"/>
  <c r="T548" i="5"/>
  <c r="Q577" i="5"/>
  <c r="P440" i="5"/>
  <c r="U589" i="5"/>
  <c r="U372" i="5"/>
  <c r="U510" i="5"/>
  <c r="R553" i="5"/>
  <c r="U436" i="5"/>
  <c r="T582" i="5"/>
  <c r="U584" i="5"/>
  <c r="S573" i="5"/>
  <c r="H5" i="9"/>
  <c r="S596" i="5"/>
  <c r="P567" i="5"/>
  <c r="T493" i="5"/>
  <c r="T581" i="5"/>
  <c r="Q567" i="5"/>
  <c r="I20" i="9"/>
  <c r="T590" i="5"/>
  <c r="T560" i="5"/>
  <c r="U566" i="5"/>
  <c r="T538" i="5"/>
  <c r="M11" i="9"/>
  <c r="R597" i="5"/>
  <c r="P537" i="5"/>
  <c r="R483" i="5"/>
  <c r="Q595" i="5"/>
  <c r="Q596" i="5"/>
  <c r="P483" i="5"/>
  <c r="P493" i="5"/>
  <c r="R407" i="5"/>
  <c r="L13" i="9"/>
  <c r="R573" i="5"/>
  <c r="Q477" i="5"/>
  <c r="Q489" i="5"/>
  <c r="Q573" i="5"/>
  <c r="T549" i="5"/>
  <c r="I12" i="9"/>
  <c r="L18" i="9"/>
  <c r="Q476" i="5"/>
  <c r="L22" i="9"/>
  <c r="U516" i="5"/>
  <c r="M12" i="9"/>
  <c r="Q566" i="5"/>
  <c r="U537" i="5"/>
  <c r="I14" i="9"/>
  <c r="Q593" i="5"/>
  <c r="H10" i="9"/>
  <c r="Q546" i="5"/>
  <c r="R551" i="5"/>
  <c r="R521" i="5"/>
  <c r="U579" i="5"/>
  <c r="P536" i="5"/>
  <c r="T589" i="5"/>
  <c r="S528" i="5"/>
  <c r="R464" i="5"/>
  <c r="P473" i="5"/>
  <c r="S560" i="5"/>
  <c r="Q531" i="5"/>
  <c r="K6" i="9"/>
  <c r="S591" i="5"/>
  <c r="U523" i="5"/>
  <c r="S556" i="5"/>
  <c r="R567" i="5"/>
  <c r="U557" i="5"/>
  <c r="P592" i="5"/>
  <c r="T473" i="5"/>
  <c r="Q583" i="5"/>
  <c r="P531" i="5"/>
  <c r="R590" i="5"/>
  <c r="U508" i="5"/>
  <c r="P500" i="5"/>
  <c r="U583" i="5"/>
  <c r="S589" i="5"/>
  <c r="R583" i="5"/>
  <c r="R561" i="5"/>
  <c r="R517" i="5"/>
  <c r="U532" i="5"/>
  <c r="U502" i="5"/>
  <c r="Q565" i="5"/>
  <c r="L15" i="9"/>
  <c r="R555" i="5"/>
  <c r="P486" i="5"/>
  <c r="T518" i="5"/>
  <c r="R560" i="5"/>
  <c r="S533" i="5"/>
  <c r="P509" i="5"/>
  <c r="P525" i="5"/>
  <c r="S537" i="5"/>
  <c r="P595" i="5"/>
  <c r="I21" i="9"/>
  <c r="P505" i="5"/>
  <c r="Q538" i="5"/>
  <c r="Q508" i="5"/>
  <c r="P572" i="5"/>
  <c r="U544" i="5"/>
  <c r="Q506" i="5"/>
  <c r="P555" i="5"/>
  <c r="S535" i="5"/>
  <c r="S505" i="5"/>
  <c r="U568" i="5"/>
  <c r="R596" i="5"/>
  <c r="T501" i="5"/>
  <c r="I15" i="9"/>
  <c r="Q491" i="5"/>
  <c r="M6" i="9"/>
  <c r="L10" i="9"/>
  <c r="P469" i="5"/>
  <c r="K11" i="9"/>
  <c r="U476" i="5"/>
  <c r="Q512" i="5"/>
  <c r="U428" i="5"/>
  <c r="S575" i="5"/>
  <c r="T361" i="5"/>
  <c r="Q465" i="5"/>
  <c r="U504" i="5"/>
  <c r="T425" i="5"/>
  <c r="P566" i="5"/>
  <c r="K20" i="9"/>
  <c r="P497" i="5"/>
  <c r="R559" i="5"/>
  <c r="Q561" i="5"/>
  <c r="U595" i="5"/>
  <c r="P564" i="5"/>
  <c r="Q560" i="5"/>
  <c r="P560" i="5"/>
  <c r="K14" i="9"/>
  <c r="H8" i="9"/>
  <c r="P547" i="5"/>
  <c r="T486" i="5"/>
  <c r="Q555" i="5"/>
  <c r="Q525" i="5"/>
  <c r="P594" i="5"/>
  <c r="Q586" i="5"/>
  <c r="T514" i="5"/>
  <c r="R545" i="5"/>
  <c r="R586" i="5"/>
  <c r="S481" i="5"/>
  <c r="Q417" i="5"/>
  <c r="Q543" i="5"/>
  <c r="M9" i="9"/>
  <c r="R485" i="5"/>
  <c r="U594" i="5"/>
  <c r="T596" i="5"/>
  <c r="U461" i="5"/>
  <c r="T593" i="5"/>
  <c r="T505" i="5"/>
  <c r="I7" i="9"/>
  <c r="Q482" i="5"/>
  <c r="T591" i="5"/>
  <c r="S593" i="5"/>
  <c r="T595" i="5"/>
  <c r="R588" i="5"/>
  <c r="L17" i="9"/>
  <c r="U467" i="5"/>
  <c r="U577" i="5"/>
  <c r="P556" i="5"/>
  <c r="R513" i="5"/>
  <c r="H6" i="9"/>
  <c r="Q510" i="5"/>
  <c r="P545" i="5"/>
  <c r="U525" i="5"/>
  <c r="Q436" i="5"/>
  <c r="S587" i="5"/>
  <c r="T495" i="5"/>
  <c r="T535" i="5"/>
  <c r="P520" i="5"/>
  <c r="U432" i="5"/>
  <c r="S474" i="5"/>
  <c r="R546" i="5"/>
  <c r="S435" i="5"/>
  <c r="S557" i="5"/>
  <c r="S555" i="5"/>
  <c r="L11" i="9"/>
  <c r="U445" i="5"/>
  <c r="M17" i="9"/>
  <c r="M22" i="9"/>
  <c r="U542" i="5"/>
  <c r="P574" i="5"/>
  <c r="S551" i="5"/>
  <c r="U556" i="5"/>
  <c r="U527" i="5"/>
  <c r="U588" i="5"/>
  <c r="T550" i="5"/>
  <c r="P514" i="5"/>
  <c r="M13" i="9"/>
  <c r="P501" i="5"/>
  <c r="R531" i="5"/>
  <c r="U529" i="5"/>
  <c r="Q572" i="5"/>
  <c r="T587" i="5"/>
  <c r="I16" i="9"/>
  <c r="U526" i="5"/>
  <c r="R576" i="5"/>
  <c r="Q528" i="5"/>
  <c r="R514" i="5"/>
  <c r="S536" i="5"/>
  <c r="T380" i="5"/>
  <c r="K5" i="9"/>
  <c r="U374" i="5"/>
  <c r="P406" i="5"/>
  <c r="U449" i="5"/>
  <c r="S356" i="5"/>
  <c r="U423" i="5"/>
  <c r="U390" i="5"/>
  <c r="P425" i="5"/>
  <c r="U420" i="5"/>
  <c r="Q550" i="5"/>
  <c r="Q370" i="5"/>
  <c r="S588" i="5"/>
  <c r="Q372" i="5"/>
  <c r="P597" i="5"/>
  <c r="M19" i="9"/>
  <c r="Q587" i="5"/>
  <c r="M15" i="9"/>
  <c r="Q501" i="5"/>
  <c r="U513" i="5"/>
  <c r="R504" i="5"/>
  <c r="U517" i="5"/>
  <c r="R529" i="5"/>
  <c r="U426" i="5"/>
  <c r="R429" i="5"/>
  <c r="U394" i="5"/>
  <c r="T474" i="5"/>
  <c r="S566" i="5"/>
  <c r="U470" i="5"/>
  <c r="T412" i="5"/>
  <c r="P422" i="5"/>
  <c r="I6" i="9"/>
  <c r="S506" i="5"/>
  <c r="S510" i="5"/>
  <c r="P380" i="5"/>
  <c r="S456" i="5"/>
  <c r="S508" i="5"/>
  <c r="P454" i="5"/>
  <c r="U398" i="5"/>
  <c r="K12" i="9"/>
  <c r="U475" i="5"/>
  <c r="S350" i="5"/>
  <c r="T404" i="5"/>
  <c r="R495" i="5"/>
  <c r="T406" i="5"/>
  <c r="R499" i="5"/>
  <c r="H16" i="9"/>
  <c r="T573" i="5"/>
  <c r="H19" i="9"/>
  <c r="Q486" i="5"/>
  <c r="P491" i="5"/>
  <c r="R489" i="5"/>
  <c r="S495" i="5"/>
  <c r="Q568" i="5"/>
  <c r="S523" i="5"/>
  <c r="S527" i="5"/>
  <c r="Q383" i="5"/>
  <c r="Q459" i="5"/>
  <c r="T515" i="5"/>
  <c r="T456" i="5"/>
  <c r="R479" i="5"/>
  <c r="Q537" i="5"/>
  <c r="Q424" i="5"/>
  <c r="S451" i="5"/>
  <c r="Q426" i="5"/>
  <c r="P562" i="5"/>
  <c r="P539" i="5"/>
  <c r="M10" i="9"/>
  <c r="U554" i="5"/>
  <c r="P470" i="5"/>
  <c r="T578" i="5"/>
  <c r="T472" i="5"/>
  <c r="S460" i="5"/>
  <c r="U478" i="5"/>
  <c r="T469" i="5"/>
  <c r="S371" i="5"/>
  <c r="U567" i="5"/>
  <c r="T485" i="5"/>
  <c r="P445" i="5"/>
  <c r="U389" i="5"/>
  <c r="U373" i="5"/>
  <c r="S519" i="5"/>
  <c r="P588" i="5"/>
  <c r="U585" i="5"/>
  <c r="Q357" i="5"/>
  <c r="S518" i="5"/>
  <c r="U456" i="5"/>
  <c r="T430" i="5"/>
  <c r="P375" i="5"/>
  <c r="I9" i="9"/>
  <c r="R364" i="5"/>
  <c r="S401" i="5"/>
  <c r="S581" i="5"/>
  <c r="R587" i="5"/>
  <c r="R461" i="5"/>
  <c r="R581" i="5"/>
  <c r="P465" i="5"/>
  <c r="S412" i="5"/>
  <c r="Q509" i="5"/>
  <c r="R494" i="5"/>
  <c r="U552" i="5"/>
  <c r="Q542" i="5"/>
  <c r="S485" i="5"/>
  <c r="Q557" i="5"/>
  <c r="Q463" i="5"/>
  <c r="S554" i="5"/>
  <c r="T585" i="5"/>
  <c r="Q590" i="5"/>
  <c r="Q540" i="5"/>
  <c r="S541" i="5"/>
  <c r="R595" i="5"/>
  <c r="U555" i="5"/>
  <c r="P571" i="5"/>
  <c r="Q584" i="5"/>
  <c r="Q520" i="5"/>
  <c r="Q549" i="5"/>
  <c r="T564" i="5"/>
  <c r="R548" i="5"/>
  <c r="U581" i="5"/>
  <c r="S429" i="5"/>
  <c r="P568" i="5"/>
  <c r="P458" i="5"/>
  <c r="Q539" i="5"/>
  <c r="T452" i="5"/>
  <c r="S499" i="5"/>
  <c r="T559" i="5"/>
  <c r="U492" i="5"/>
  <c r="S360" i="5"/>
  <c r="Q535" i="5"/>
  <c r="T556" i="5"/>
  <c r="R592" i="5"/>
  <c r="I8" i="9"/>
  <c r="Q562" i="5"/>
  <c r="Q527" i="5"/>
  <c r="H14" i="9"/>
  <c r="Q597" i="5"/>
  <c r="P518" i="5"/>
  <c r="P544" i="5"/>
  <c r="H13" i="9"/>
  <c r="Q579" i="5"/>
  <c r="T539" i="5"/>
  <c r="P593" i="5"/>
  <c r="R462" i="5"/>
  <c r="R525" i="5"/>
  <c r="P521" i="5"/>
  <c r="T458" i="5"/>
  <c r="S461" i="5"/>
  <c r="Q480" i="5"/>
  <c r="S558" i="5"/>
  <c r="P598" i="5"/>
  <c r="P516" i="5"/>
  <c r="H18" i="9"/>
  <c r="P591" i="5"/>
  <c r="U548" i="5"/>
  <c r="S524" i="5"/>
  <c r="T545" i="5"/>
  <c r="Q585" i="5"/>
  <c r="T579" i="5"/>
  <c r="T558" i="5"/>
  <c r="P590" i="5"/>
  <c r="P524" i="5"/>
  <c r="T583" i="5"/>
  <c r="P550" i="5"/>
  <c r="U549" i="5"/>
  <c r="R523" i="5"/>
  <c r="Q518" i="5"/>
  <c r="Q522" i="5"/>
  <c r="T561" i="5"/>
  <c r="P456" i="5"/>
  <c r="Q432" i="5"/>
  <c r="K22" i="9"/>
  <c r="S504" i="5"/>
  <c r="P467" i="5"/>
  <c r="P498" i="5"/>
  <c r="T402" i="5"/>
  <c r="P489" i="5"/>
  <c r="U264" i="5"/>
  <c r="S511" i="5"/>
  <c r="P344" i="5"/>
  <c r="Q396" i="5"/>
  <c r="R448" i="5"/>
  <c r="T517" i="5"/>
  <c r="P421" i="5"/>
  <c r="T521" i="5"/>
  <c r="T499" i="5"/>
  <c r="T576" i="5"/>
  <c r="Q434" i="5"/>
  <c r="R589" i="5"/>
  <c r="P367" i="5"/>
  <c r="P580" i="5"/>
  <c r="S369" i="5"/>
  <c r="T554" i="5"/>
  <c r="T440" i="5"/>
  <c r="S352" i="5"/>
  <c r="U450" i="5"/>
  <c r="S425" i="5"/>
  <c r="T533" i="5"/>
  <c r="R345" i="5"/>
  <c r="T463" i="5"/>
  <c r="R299" i="5"/>
  <c r="U559" i="5"/>
  <c r="S375" i="5"/>
  <c r="P512" i="5"/>
  <c r="U430" i="5"/>
  <c r="S540" i="5"/>
  <c r="S513" i="5"/>
  <c r="Q533" i="5"/>
  <c r="P444" i="5"/>
  <c r="S285" i="5"/>
  <c r="Q552" i="5"/>
  <c r="P474" i="5"/>
  <c r="U465" i="5"/>
  <c r="R435" i="5"/>
  <c r="R469" i="5"/>
  <c r="U437" i="5"/>
  <c r="M14" i="9"/>
  <c r="T497" i="5"/>
  <c r="P423" i="5"/>
  <c r="R558" i="5"/>
  <c r="U355" i="5"/>
  <c r="Q564" i="5"/>
  <c r="R358" i="5"/>
  <c r="L16" i="9"/>
  <c r="Q387" i="5"/>
  <c r="Q529" i="5"/>
  <c r="U434" i="5"/>
  <c r="T551" i="5"/>
  <c r="S517" i="5"/>
  <c r="T540" i="5"/>
  <c r="U447" i="5"/>
  <c r="S414" i="5"/>
  <c r="S473" i="5"/>
  <c r="T477" i="5"/>
  <c r="P478" i="5"/>
  <c r="R566" i="5"/>
  <c r="S466" i="5"/>
  <c r="U411" i="5"/>
  <c r="Q532" i="5"/>
  <c r="T344" i="5"/>
  <c r="R536" i="5"/>
  <c r="T346" i="5"/>
  <c r="U550" i="5"/>
  <c r="P342" i="5"/>
  <c r="U483" i="5"/>
  <c r="Q419" i="5"/>
  <c r="R520" i="5"/>
  <c r="U501" i="5"/>
  <c r="Q515" i="5"/>
  <c r="P435" i="5"/>
  <c r="S276" i="5"/>
  <c r="L6" i="9"/>
  <c r="R453" i="5"/>
  <c r="T443" i="5"/>
  <c r="R403" i="5"/>
  <c r="Q492" i="5"/>
  <c r="S483" i="5"/>
  <c r="S486" i="5"/>
  <c r="Q421" i="5"/>
  <c r="Q262" i="5"/>
  <c r="Q582" i="5"/>
  <c r="U409" i="5"/>
  <c r="S592" i="5"/>
  <c r="T470" i="5"/>
  <c r="U466" i="5"/>
  <c r="Q414" i="5"/>
  <c r="S386" i="5"/>
  <c r="U479" i="5"/>
  <c r="P443" i="5"/>
  <c r="U576" i="5"/>
  <c r="R362" i="5"/>
  <c r="T504" i="5"/>
  <c r="T481" i="5"/>
  <c r="Q569" i="5"/>
  <c r="T379" i="5"/>
  <c r="R454" i="5"/>
  <c r="R515" i="5"/>
  <c r="P466" i="5"/>
  <c r="U490" i="5"/>
  <c r="U443" i="5"/>
  <c r="P551" i="5"/>
  <c r="R497" i="5"/>
  <c r="T529" i="5"/>
  <c r="T494" i="5"/>
  <c r="U413" i="5"/>
  <c r="S416" i="5"/>
  <c r="P532" i="5"/>
  <c r="R476" i="5"/>
  <c r="Q461" i="5"/>
  <c r="T465" i="5"/>
  <c r="R369" i="5"/>
  <c r="Q413" i="5"/>
  <c r="R457" i="5"/>
  <c r="Q376" i="5"/>
  <c r="Q330" i="5"/>
  <c r="U580" i="5"/>
  <c r="U496" i="5"/>
  <c r="U500" i="5"/>
  <c r="S549" i="5"/>
  <c r="T484" i="5"/>
  <c r="S489" i="5"/>
  <c r="P494" i="5"/>
  <c r="R424" i="5"/>
  <c r="T460" i="5"/>
  <c r="R379" i="5"/>
  <c r="R474" i="5"/>
  <c r="R541" i="5"/>
  <c r="S534" i="5"/>
  <c r="S457" i="5"/>
  <c r="R390" i="5"/>
  <c r="U392" i="5"/>
  <c r="R527" i="5"/>
  <c r="P496" i="5"/>
  <c r="U593" i="5"/>
  <c r="U519" i="5"/>
  <c r="T563" i="5"/>
  <c r="R366" i="5"/>
  <c r="P434" i="5"/>
  <c r="U353" i="5"/>
  <c r="U307" i="5"/>
  <c r="S496" i="5"/>
  <c r="U471" i="5"/>
  <c r="T341" i="5"/>
  <c r="Q499" i="5"/>
  <c r="T455" i="5"/>
  <c r="P504" i="5"/>
  <c r="P384" i="5"/>
  <c r="U439" i="5"/>
  <c r="P385" i="5"/>
  <c r="R410" i="5"/>
  <c r="P461" i="5"/>
  <c r="P298" i="5"/>
  <c r="P316" i="5"/>
  <c r="U401" i="5"/>
  <c r="P332" i="5"/>
  <c r="U291" i="5"/>
  <c r="U290" i="5"/>
  <c r="S229" i="5"/>
  <c r="R550" i="5"/>
  <c r="U547" i="5"/>
  <c r="U441" i="5"/>
  <c r="S488" i="5"/>
  <c r="T363" i="5"/>
  <c r="Q458" i="5"/>
  <c r="R431" i="5"/>
  <c r="U545" i="5"/>
  <c r="Q351" i="5"/>
  <c r="Q474" i="5"/>
  <c r="Q594" i="5"/>
  <c r="U503" i="5"/>
  <c r="P294" i="5"/>
  <c r="P534" i="5"/>
  <c r="U326" i="5"/>
  <c r="Q400" i="5"/>
  <c r="S394" i="5"/>
  <c r="Q521" i="5"/>
  <c r="R322" i="5"/>
  <c r="P355" i="5"/>
  <c r="R227" i="5"/>
  <c r="S226" i="5"/>
  <c r="T173" i="5"/>
  <c r="T345" i="5"/>
  <c r="S223" i="5"/>
  <c r="T222" i="5"/>
  <c r="T488" i="5"/>
  <c r="R507" i="5"/>
  <c r="S267" i="5"/>
  <c r="U494" i="5"/>
  <c r="S312" i="5"/>
  <c r="R385" i="5"/>
  <c r="Q354" i="5"/>
  <c r="P346" i="5"/>
  <c r="R441" i="5"/>
  <c r="P417" i="5"/>
  <c r="R537" i="5"/>
  <c r="T547" i="5"/>
  <c r="T467" i="5"/>
  <c r="Q580" i="5"/>
  <c r="Q385" i="5"/>
  <c r="Q457" i="5"/>
  <c r="T338" i="5"/>
  <c r="P363" i="5"/>
  <c r="U380" i="5"/>
  <c r="S417" i="5"/>
  <c r="T366" i="5"/>
  <c r="T433" i="5"/>
  <c r="Q275" i="5"/>
  <c r="S409" i="5"/>
  <c r="Q530" i="5"/>
  <c r="S516" i="5"/>
  <c r="Q411" i="5"/>
  <c r="T371" i="5"/>
  <c r="R563" i="5"/>
  <c r="S521" i="5"/>
  <c r="P535" i="5"/>
  <c r="S469" i="5"/>
  <c r="R422" i="5"/>
  <c r="U524" i="5"/>
  <c r="U388" i="5"/>
  <c r="U495" i="5"/>
  <c r="T496" i="5"/>
  <c r="Q331" i="5"/>
  <c r="T448" i="5"/>
  <c r="U485" i="5"/>
  <c r="Q309" i="5"/>
  <c r="Q327" i="5"/>
  <c r="Q431" i="5"/>
  <c r="Q344" i="5"/>
  <c r="R312" i="5"/>
  <c r="P309" i="5"/>
  <c r="T240" i="5"/>
  <c r="R97" i="5"/>
  <c r="Q302" i="5"/>
  <c r="S300" i="5"/>
  <c r="Q339" i="5"/>
  <c r="Q454" i="5"/>
  <c r="Q468" i="5"/>
  <c r="R317" i="5"/>
  <c r="S404" i="5"/>
  <c r="P457" i="5"/>
  <c r="T308" i="5"/>
  <c r="Q86" i="5"/>
  <c r="U285" i="5"/>
  <c r="P398" i="5"/>
  <c r="Q306" i="5"/>
  <c r="Q442" i="5"/>
  <c r="U367" i="5"/>
  <c r="Q483" i="5"/>
  <c r="S308" i="5"/>
  <c r="R323" i="5"/>
  <c r="P213" i="5"/>
  <c r="Q304" i="5"/>
  <c r="R159" i="5"/>
  <c r="T316" i="5"/>
  <c r="P468" i="5"/>
  <c r="S484" i="5"/>
  <c r="U444" i="5"/>
  <c r="Q487" i="5"/>
  <c r="T378" i="5"/>
  <c r="P492" i="5"/>
  <c r="S310" i="5"/>
  <c r="U572" i="5"/>
  <c r="Q519" i="5"/>
  <c r="T523" i="5"/>
  <c r="R564" i="5"/>
  <c r="P558" i="5"/>
  <c r="R444" i="5"/>
  <c r="R446" i="5"/>
  <c r="S548" i="5"/>
  <c r="Q349" i="5"/>
  <c r="Q445" i="5"/>
  <c r="P428" i="5"/>
  <c r="Q443" i="5"/>
  <c r="P526" i="5"/>
  <c r="Q473" i="5"/>
  <c r="T530" i="5"/>
  <c r="U561" i="5"/>
  <c r="S509" i="5"/>
  <c r="R572" i="5"/>
  <c r="U562" i="5"/>
  <c r="R491" i="5"/>
  <c r="P460" i="5"/>
  <c r="S463" i="5"/>
  <c r="U454" i="5"/>
  <c r="S529" i="5"/>
  <c r="T478" i="5"/>
  <c r="R538" i="5"/>
  <c r="S393" i="5"/>
  <c r="S395" i="5"/>
  <c r="R570" i="5"/>
  <c r="U539" i="5"/>
  <c r="S421" i="5"/>
  <c r="S423" i="5"/>
  <c r="P481" i="5"/>
  <c r="U521" i="5"/>
  <c r="Q415" i="5"/>
  <c r="T376" i="5"/>
  <c r="S576" i="5"/>
  <c r="P488" i="5"/>
  <c r="T446" i="5"/>
  <c r="Q488" i="5"/>
  <c r="R533" i="5"/>
  <c r="Q397" i="5"/>
  <c r="U541" i="5"/>
  <c r="U497" i="5"/>
  <c r="T365" i="5"/>
  <c r="Q495" i="5"/>
  <c r="Q439" i="5"/>
  <c r="P368" i="5"/>
  <c r="T359" i="5"/>
  <c r="P320" i="5"/>
  <c r="P338" i="5"/>
  <c r="R411" i="5"/>
  <c r="U416" i="5"/>
  <c r="P450" i="5"/>
  <c r="S333" i="5"/>
  <c r="R395" i="5"/>
  <c r="S238" i="5"/>
  <c r="T237" i="5"/>
  <c r="S400" i="5"/>
  <c r="P507" i="5"/>
  <c r="S583" i="5"/>
  <c r="R511" i="5"/>
  <c r="U488" i="5"/>
  <c r="S440" i="5"/>
  <c r="T400" i="5"/>
  <c r="R486" i="5"/>
  <c r="P479" i="5"/>
  <c r="T480" i="5"/>
  <c r="P418" i="5"/>
  <c r="Q485" i="5"/>
  <c r="T490" i="5"/>
  <c r="R354" i="5"/>
  <c r="Q440" i="5"/>
  <c r="T281" i="5"/>
  <c r="U397" i="5"/>
  <c r="P330" i="5"/>
  <c r="T435" i="5"/>
  <c r="Q277" i="5"/>
  <c r="Q373" i="5"/>
  <c r="T182" i="5"/>
  <c r="R261" i="5"/>
  <c r="U194" i="5"/>
  <c r="R368" i="5"/>
  <c r="R179" i="5"/>
  <c r="R257" i="5"/>
  <c r="P557" i="5"/>
  <c r="T449" i="5"/>
  <c r="T519" i="5"/>
  <c r="T436" i="5"/>
  <c r="S464" i="5"/>
  <c r="S446" i="5"/>
  <c r="P447" i="5"/>
  <c r="S449" i="5"/>
  <c r="M7" i="9"/>
  <c r="R500" i="5"/>
  <c r="U511" i="5"/>
  <c r="R516" i="5"/>
  <c r="S455" i="5"/>
  <c r="T476" i="5"/>
  <c r="P391" i="5"/>
  <c r="Q345" i="5"/>
  <c r="T553" i="5"/>
  <c r="R518" i="5"/>
  <c r="R556" i="5"/>
  <c r="S550" i="5"/>
  <c r="P503" i="5"/>
  <c r="U460" i="5"/>
  <c r="Q493" i="5"/>
  <c r="I18" i="9"/>
  <c r="P472" i="5"/>
  <c r="P402" i="5"/>
  <c r="P404" i="5"/>
  <c r="P586" i="5"/>
  <c r="S525" i="5"/>
  <c r="S563" i="5"/>
  <c r="R449" i="5"/>
  <c r="U347" i="5"/>
  <c r="U349" i="5"/>
  <c r="P495" i="5"/>
  <c r="U598" i="5"/>
  <c r="U463" i="5"/>
  <c r="T588" i="5"/>
  <c r="T398" i="5"/>
  <c r="U448" i="5"/>
  <c r="Q368" i="5"/>
  <c r="T321" i="5"/>
  <c r="Q507" i="5"/>
  <c r="T462" i="5"/>
  <c r="P553" i="5"/>
  <c r="R481" i="5"/>
  <c r="S431" i="5"/>
  <c r="T566" i="5"/>
  <c r="R388" i="5"/>
  <c r="U582" i="5"/>
  <c r="T510" i="5"/>
  <c r="Q471" i="5"/>
  <c r="P502" i="5"/>
  <c r="P378" i="5"/>
  <c r="S497" i="5"/>
  <c r="U455" i="5"/>
  <c r="R293" i="5"/>
  <c r="T422" i="5"/>
  <c r="S341" i="5"/>
  <c r="S448" i="5"/>
  <c r="U288" i="5"/>
  <c r="S396" i="5"/>
  <c r="U193" i="5"/>
  <c r="T276" i="5"/>
  <c r="R331" i="5"/>
  <c r="U368" i="5"/>
  <c r="S478" i="5"/>
  <c r="T386" i="5"/>
  <c r="S410" i="5"/>
  <c r="T586" i="5"/>
  <c r="S354" i="5"/>
  <c r="Q513" i="5"/>
  <c r="S453" i="5"/>
  <c r="S427" i="5"/>
  <c r="R372" i="5"/>
  <c r="R455" i="5"/>
  <c r="Q498" i="5"/>
  <c r="U361" i="5"/>
  <c r="P395" i="5"/>
  <c r="S561" i="5"/>
  <c r="S331" i="5"/>
  <c r="R352" i="5"/>
  <c r="S390" i="5"/>
  <c r="Q375" i="5"/>
  <c r="U319" i="5"/>
  <c r="S137" i="5"/>
  <c r="U263" i="5"/>
  <c r="T119" i="5"/>
  <c r="S316" i="5"/>
  <c r="Q134" i="5"/>
  <c r="T259" i="5"/>
  <c r="Q578" i="5"/>
  <c r="U424" i="5"/>
  <c r="T339" i="5"/>
  <c r="Q380" i="5"/>
  <c r="T508" i="5"/>
  <c r="T317" i="5"/>
  <c r="T389" i="5"/>
  <c r="Q496" i="5"/>
  <c r="P419" i="5"/>
  <c r="K10" i="9"/>
  <c r="T417" i="5"/>
  <c r="P389" i="5"/>
  <c r="T466" i="5"/>
  <c r="S531" i="5"/>
  <c r="R463" i="5"/>
  <c r="U406" i="5"/>
  <c r="P559" i="5"/>
  <c r="Q466" i="5"/>
  <c r="T336" i="5"/>
  <c r="P429" i="5"/>
  <c r="P270" i="5"/>
  <c r="P374" i="5"/>
  <c r="P411" i="5"/>
  <c r="S424" i="5"/>
  <c r="Q469" i="5"/>
  <c r="R458" i="5"/>
  <c r="U507" i="5"/>
  <c r="H7" i="9"/>
  <c r="T506" i="5"/>
  <c r="P427" i="5"/>
  <c r="P533" i="5"/>
  <c r="T509" i="5"/>
  <c r="R526" i="5"/>
  <c r="U440" i="5"/>
  <c r="H11" i="9"/>
  <c r="P453" i="5"/>
  <c r="U408" i="5"/>
  <c r="Q472" i="5"/>
  <c r="S304" i="5"/>
  <c r="T543" i="5"/>
  <c r="U486" i="5"/>
  <c r="R418" i="5"/>
  <c r="T479" i="5"/>
  <c r="T507" i="5"/>
  <c r="T503" i="5"/>
  <c r="R508" i="5"/>
  <c r="R484" i="5"/>
  <c r="Q490" i="5"/>
  <c r="U473" i="5"/>
  <c r="S570" i="5"/>
  <c r="S501" i="5"/>
  <c r="Q422" i="5"/>
  <c r="Q343" i="5"/>
  <c r="S500" i="5"/>
  <c r="U543" i="5"/>
  <c r="R426" i="5"/>
  <c r="T394" i="5"/>
  <c r="Q441" i="5"/>
  <c r="P359" i="5"/>
  <c r="P361" i="5"/>
  <c r="L7" i="9"/>
  <c r="S586" i="5"/>
  <c r="T432" i="5"/>
  <c r="T434" i="5"/>
  <c r="T511" i="5"/>
  <c r="U558" i="5"/>
  <c r="Q430" i="5"/>
  <c r="Q575" i="5"/>
  <c r="T471" i="5"/>
  <c r="S462" i="5"/>
  <c r="P477" i="5"/>
  <c r="S444" i="5"/>
  <c r="Q447" i="5"/>
  <c r="P565" i="5"/>
  <c r="R510" i="5"/>
  <c r="P462" i="5"/>
  <c r="T513" i="5"/>
  <c r="T413" i="5"/>
  <c r="Q481" i="5"/>
  <c r="Q494" i="5"/>
  <c r="P400" i="5"/>
  <c r="R356" i="5"/>
  <c r="T500" i="5"/>
  <c r="T391" i="5"/>
  <c r="P410" i="5"/>
  <c r="U574" i="5"/>
  <c r="T537" i="5"/>
  <c r="P408" i="5"/>
  <c r="T429" i="5"/>
  <c r="U472" i="5"/>
  <c r="R316" i="5"/>
  <c r="Q406" i="5"/>
  <c r="P464" i="5"/>
  <c r="S343" i="5"/>
  <c r="Q367" i="5"/>
  <c r="Q402" i="5"/>
  <c r="P399" i="5"/>
  <c r="P331" i="5"/>
  <c r="T148" i="5"/>
  <c r="P279" i="5"/>
  <c r="U538" i="5"/>
  <c r="T445" i="5"/>
  <c r="P365" i="5"/>
  <c r="P319" i="5"/>
  <c r="T526" i="5"/>
  <c r="Q484" i="5"/>
  <c r="R488" i="5"/>
  <c r="P475" i="5"/>
  <c r="U396" i="5"/>
  <c r="U477" i="5"/>
  <c r="U352" i="5"/>
  <c r="Q409" i="5"/>
  <c r="S426" i="5"/>
  <c r="U308" i="5"/>
  <c r="P387" i="5"/>
  <c r="R445" i="5"/>
  <c r="U286" i="5"/>
  <c r="Q446" i="5"/>
  <c r="S378" i="5"/>
  <c r="P415" i="5"/>
  <c r="Q276" i="5"/>
  <c r="P275" i="5"/>
  <c r="R218" i="5"/>
  <c r="P75" i="5"/>
  <c r="Q271" i="5"/>
  <c r="Q270" i="5"/>
  <c r="U343" i="5"/>
  <c r="U351" i="5"/>
  <c r="T439" i="5"/>
  <c r="Q412" i="5"/>
  <c r="Q363" i="5"/>
  <c r="P431" i="5"/>
  <c r="U332" i="5"/>
  <c r="P487" i="5"/>
  <c r="T528" i="5"/>
  <c r="P459" i="5"/>
  <c r="P508" i="5"/>
  <c r="Q547" i="5"/>
  <c r="R343" i="5"/>
  <c r="R490" i="5"/>
  <c r="P438" i="5"/>
  <c r="T569" i="5"/>
  <c r="T411" i="5"/>
  <c r="T557" i="5"/>
  <c r="P436" i="5"/>
  <c r="P343" i="5"/>
  <c r="R383" i="5"/>
  <c r="U515" i="5"/>
  <c r="R320" i="5"/>
  <c r="R338" i="5"/>
  <c r="Q288" i="5"/>
  <c r="U415" i="5"/>
  <c r="S498" i="5"/>
  <c r="R432" i="5"/>
  <c r="R496" i="5"/>
  <c r="Q505" i="5"/>
  <c r="U376" i="5"/>
  <c r="U453" i="5"/>
  <c r="R501" i="5"/>
  <c r="R451" i="5"/>
  <c r="T395" i="5"/>
  <c r="P513" i="5"/>
  <c r="R405" i="5"/>
  <c r="R421" i="5"/>
  <c r="R417" i="5"/>
  <c r="T441" i="5"/>
  <c r="T358" i="5"/>
  <c r="Q388" i="5"/>
  <c r="R413" i="5"/>
  <c r="T424" i="5"/>
  <c r="U342" i="5"/>
  <c r="U159" i="5"/>
  <c r="U294" i="5"/>
  <c r="T149" i="5"/>
  <c r="U338" i="5"/>
  <c r="S156" i="5"/>
  <c r="R290" i="5"/>
  <c r="Q355" i="5"/>
  <c r="S348" i="5"/>
  <c r="Q379" i="5"/>
  <c r="S403" i="5"/>
  <c r="S458" i="5"/>
  <c r="R359" i="5"/>
  <c r="P334" i="5"/>
  <c r="U512" i="5"/>
  <c r="R341" i="5"/>
  <c r="R577" i="5"/>
  <c r="T270" i="5"/>
  <c r="R371" i="5"/>
  <c r="R509" i="5"/>
  <c r="T454" i="5"/>
  <c r="S327" i="5"/>
  <c r="P352" i="5"/>
  <c r="Q356" i="5"/>
  <c r="P300" i="5"/>
  <c r="P205" i="5"/>
  <c r="U150" i="5"/>
  <c r="Q201" i="5"/>
  <c r="Q456" i="5"/>
  <c r="T369" i="5"/>
  <c r="T290" i="5"/>
  <c r="U251" i="5"/>
  <c r="S190" i="5"/>
  <c r="Q475" i="5"/>
  <c r="Q381" i="5"/>
  <c r="P272" i="5"/>
  <c r="U421" i="5"/>
  <c r="R355" i="5"/>
  <c r="T257" i="5"/>
  <c r="R310" i="5"/>
  <c r="U105" i="5"/>
  <c r="R254" i="5"/>
  <c r="S433" i="5"/>
  <c r="S336" i="5"/>
  <c r="S359" i="5"/>
  <c r="U427" i="5"/>
  <c r="U268" i="5"/>
  <c r="Q479" i="5"/>
  <c r="T353" i="5"/>
  <c r="T401" i="5"/>
  <c r="P255" i="5"/>
  <c r="Q254" i="5"/>
  <c r="U201" i="5"/>
  <c r="S372" i="5"/>
  <c r="S385" i="5"/>
  <c r="P345" i="5"/>
  <c r="S196" i="5"/>
  <c r="R275" i="5"/>
  <c r="R283" i="5"/>
  <c r="T304" i="5"/>
  <c r="U121" i="5"/>
  <c r="U247" i="5"/>
  <c r="U356" i="5"/>
  <c r="P228" i="5"/>
  <c r="Q227" i="5"/>
  <c r="S248" i="5"/>
  <c r="T216" i="5"/>
  <c r="S111" i="5"/>
  <c r="P260" i="5"/>
  <c r="P353" i="5"/>
  <c r="T307" i="5"/>
  <c r="Q394" i="5"/>
  <c r="T414" i="5"/>
  <c r="S391" i="5"/>
  <c r="U381" i="5"/>
  <c r="T410" i="5"/>
  <c r="S415" i="5"/>
  <c r="S339" i="5"/>
  <c r="Q157" i="5"/>
  <c r="Q291" i="5"/>
  <c r="U145" i="5"/>
  <c r="T335" i="5"/>
  <c r="T427" i="5"/>
  <c r="P382" i="5"/>
  <c r="S402" i="5"/>
  <c r="P412" i="5"/>
  <c r="R473" i="5"/>
  <c r="P351" i="5"/>
  <c r="P376" i="5"/>
  <c r="S407" i="5"/>
  <c r="Q410" i="5"/>
  <c r="R336" i="5"/>
  <c r="S154" i="5"/>
  <c r="Q287" i="5"/>
  <c r="U141" i="5"/>
  <c r="R401" i="5"/>
  <c r="U468" i="5"/>
  <c r="R404" i="5"/>
  <c r="R138" i="5"/>
  <c r="T125" i="5"/>
  <c r="T420" i="5"/>
  <c r="S200" i="5"/>
  <c r="S286" i="5"/>
  <c r="U242" i="5"/>
  <c r="R309" i="5"/>
  <c r="P127" i="5"/>
  <c r="S252" i="5"/>
  <c r="T75" i="5"/>
  <c r="U74" i="5"/>
  <c r="T87" i="5"/>
  <c r="P66" i="5"/>
  <c r="P71" i="5"/>
  <c r="Q329" i="5"/>
  <c r="T134" i="5"/>
  <c r="R145" i="5"/>
  <c r="P432" i="5"/>
  <c r="Q358" i="5"/>
  <c r="P542" i="5"/>
  <c r="S411" i="5"/>
  <c r="Q556" i="5"/>
  <c r="U330" i="5"/>
  <c r="S380" i="5"/>
  <c r="R235" i="5"/>
  <c r="S234" i="5"/>
  <c r="Q182" i="5"/>
  <c r="S368" i="5"/>
  <c r="R399" i="5"/>
  <c r="U520" i="5"/>
  <c r="S365" i="5"/>
  <c r="P446" i="5"/>
  <c r="S287" i="5"/>
  <c r="P409" i="5"/>
  <c r="R335" i="5"/>
  <c r="S441" i="5"/>
  <c r="P283" i="5"/>
  <c r="U384" i="5"/>
  <c r="P188" i="5"/>
  <c r="S268" i="5"/>
  <c r="P206" i="5"/>
  <c r="Q377" i="5"/>
  <c r="T415" i="5"/>
  <c r="Q407" i="5"/>
  <c r="Q232" i="5"/>
  <c r="U170" i="5"/>
  <c r="S321" i="5"/>
  <c r="R305" i="5"/>
  <c r="U412" i="5"/>
  <c r="S471" i="5"/>
  <c r="S436" i="5"/>
  <c r="P340" i="5"/>
  <c r="U348" i="5"/>
  <c r="U387" i="5"/>
  <c r="S370" i="5"/>
  <c r="Q317" i="5"/>
  <c r="U134" i="5"/>
  <c r="R260" i="5"/>
  <c r="P117" i="5"/>
  <c r="U313" i="5"/>
  <c r="T534" i="5"/>
  <c r="U459" i="5"/>
  <c r="T350" i="5"/>
  <c r="Q389" i="5"/>
  <c r="U531" i="5"/>
  <c r="Q326" i="5"/>
  <c r="U344" i="5"/>
  <c r="T384" i="5"/>
  <c r="S366" i="5"/>
  <c r="S314" i="5"/>
  <c r="T131" i="5"/>
  <c r="Q257" i="5"/>
  <c r="R114" i="5"/>
  <c r="P452" i="5"/>
  <c r="P414" i="5"/>
  <c r="Q418" i="5"/>
  <c r="S389" i="5"/>
  <c r="T277" i="5"/>
  <c r="U366" i="5"/>
  <c r="T178" i="5"/>
  <c r="T256" i="5"/>
  <c r="R186" i="5"/>
  <c r="U292" i="5"/>
  <c r="T291" i="5"/>
  <c r="Q230" i="5"/>
  <c r="T50" i="5"/>
  <c r="U200" i="5"/>
  <c r="U65" i="5"/>
  <c r="R20" i="5"/>
  <c r="R47" i="5"/>
  <c r="P388" i="5"/>
  <c r="S315" i="5"/>
  <c r="T227" i="5"/>
  <c r="Q38" i="5"/>
  <c r="S71" i="5"/>
  <c r="R84" i="5"/>
  <c r="T423" i="5"/>
  <c r="Q449" i="5"/>
  <c r="P424" i="5"/>
  <c r="Q78" i="5"/>
  <c r="S293" i="5"/>
  <c r="T381" i="5"/>
  <c r="T186" i="5"/>
  <c r="T266" i="5"/>
  <c r="R203" i="5"/>
  <c r="U304" i="5"/>
  <c r="P303" i="5"/>
  <c r="T238" i="5"/>
  <c r="Q59" i="5"/>
  <c r="U217" i="5"/>
  <c r="U73" i="5"/>
  <c r="R37" i="5"/>
  <c r="U339" i="5"/>
  <c r="R416" i="5"/>
  <c r="U425" i="5"/>
  <c r="U422" i="5"/>
  <c r="P442" i="5"/>
  <c r="P455" i="5"/>
  <c r="R503" i="5"/>
  <c r="T491" i="5"/>
  <c r="R273" i="5"/>
  <c r="U591" i="5"/>
  <c r="R505" i="5"/>
  <c r="S422" i="5"/>
  <c r="S467" i="5"/>
  <c r="Q361" i="5"/>
  <c r="U248" i="5"/>
  <c r="R342" i="5"/>
  <c r="P245" i="5"/>
  <c r="Q428" i="5"/>
  <c r="S452" i="5"/>
  <c r="Q408" i="5"/>
  <c r="Q217" i="5"/>
  <c r="T271" i="5"/>
  <c r="R415" i="5"/>
  <c r="S278" i="5"/>
  <c r="Q405" i="5"/>
  <c r="T375" i="5"/>
  <c r="S430" i="5"/>
  <c r="R168" i="5"/>
  <c r="Q249" i="5"/>
  <c r="U395" i="5"/>
  <c r="S515" i="5"/>
  <c r="P549" i="5"/>
  <c r="R406" i="5"/>
  <c r="U309" i="5"/>
  <c r="Q382" i="5"/>
  <c r="U363" i="5"/>
  <c r="P476" i="5"/>
  <c r="U305" i="5"/>
  <c r="P318" i="5"/>
  <c r="R210" i="5"/>
  <c r="S299" i="5"/>
  <c r="T156" i="5"/>
  <c r="U310" i="5"/>
  <c r="T457" i="5"/>
  <c r="R452" i="5"/>
  <c r="T280" i="5"/>
  <c r="S198" i="5"/>
  <c r="S266" i="5"/>
  <c r="R256" i="5"/>
  <c r="S255" i="5"/>
  <c r="Q203" i="5"/>
  <c r="S374" i="5"/>
  <c r="R183" i="5"/>
  <c r="R262" i="5"/>
  <c r="R182" i="5"/>
  <c r="S134" i="5"/>
  <c r="R361" i="5"/>
  <c r="Q207" i="5"/>
  <c r="P257" i="5"/>
  <c r="T320" i="5"/>
  <c r="R349" i="5"/>
  <c r="R348" i="5"/>
  <c r="S306" i="5"/>
  <c r="P324" i="5"/>
  <c r="P420" i="5"/>
  <c r="S340" i="5"/>
  <c r="S303" i="5"/>
  <c r="P302" i="5"/>
  <c r="P238" i="5"/>
  <c r="T94" i="5"/>
  <c r="Q298" i="5"/>
  <c r="U533" i="5"/>
  <c r="Q453" i="5"/>
  <c r="U325" i="5"/>
  <c r="R425" i="5"/>
  <c r="R471" i="5"/>
  <c r="U303" i="5"/>
  <c r="R321" i="5"/>
  <c r="P413" i="5"/>
  <c r="U337" i="5"/>
  <c r="P299" i="5"/>
  <c r="U297" i="5"/>
  <c r="U234" i="5"/>
  <c r="P92" i="5"/>
  <c r="U370" i="5"/>
  <c r="P347" i="5"/>
  <c r="T333" i="5"/>
  <c r="U341" i="5"/>
  <c r="R242" i="5"/>
  <c r="Q338" i="5"/>
  <c r="U155" i="5"/>
  <c r="P289" i="5"/>
  <c r="Q144" i="5"/>
  <c r="U261" i="5"/>
  <c r="T260" i="5"/>
  <c r="U207" i="5"/>
  <c r="U27" i="5"/>
  <c r="Q156" i="5"/>
  <c r="P43" i="5"/>
  <c r="P61" i="5"/>
  <c r="P24" i="5"/>
  <c r="Q216" i="5"/>
  <c r="U377" i="5"/>
  <c r="U233" i="5"/>
  <c r="S480" i="5"/>
  <c r="T525" i="5"/>
  <c r="P397" i="5"/>
  <c r="S338" i="5"/>
  <c r="T444" i="5"/>
  <c r="Q286" i="5"/>
  <c r="T390" i="5"/>
  <c r="Q191" i="5"/>
  <c r="S272" i="5"/>
  <c r="R211" i="5"/>
  <c r="S383" i="5"/>
  <c r="T536" i="5"/>
  <c r="S553" i="5"/>
  <c r="R373" i="5"/>
  <c r="U400" i="5"/>
  <c r="Q455" i="5"/>
  <c r="U336" i="5"/>
  <c r="P360" i="5"/>
  <c r="R396" i="5"/>
  <c r="U386" i="5"/>
  <c r="Q325" i="5"/>
  <c r="U142" i="5"/>
  <c r="S271" i="5"/>
  <c r="Q127" i="5"/>
  <c r="Q503" i="5"/>
  <c r="U266" i="5"/>
  <c r="T342" i="5"/>
  <c r="Q420" i="5"/>
  <c r="P561" i="5"/>
  <c r="T315" i="5"/>
  <c r="U530" i="5"/>
  <c r="R439" i="5"/>
  <c r="S373" i="5"/>
  <c r="P364" i="5"/>
  <c r="R376" i="5"/>
  <c r="T464" i="5"/>
  <c r="U306" i="5"/>
  <c r="R292" i="5"/>
  <c r="P426" i="5"/>
  <c r="R287" i="5"/>
  <c r="P538" i="5"/>
  <c r="P451" i="5"/>
  <c r="U378" i="5"/>
  <c r="R389" i="5"/>
  <c r="T374" i="5"/>
  <c r="U350" i="5"/>
  <c r="R414" i="5"/>
  <c r="Q335" i="5"/>
  <c r="U357" i="5"/>
  <c r="P354" i="5"/>
  <c r="Q123" i="5"/>
  <c r="S204" i="5"/>
  <c r="S349" i="5"/>
  <c r="P540" i="5"/>
  <c r="U405" i="5"/>
  <c r="Q423" i="5"/>
  <c r="Q264" i="5"/>
  <c r="U365" i="5"/>
  <c r="U399" i="5"/>
  <c r="T418" i="5"/>
  <c r="P448" i="5"/>
  <c r="R350" i="5"/>
  <c r="T165" i="5"/>
  <c r="R302" i="5"/>
  <c r="U160" i="5"/>
  <c r="Q551" i="5"/>
  <c r="P296" i="5"/>
  <c r="P292" i="5"/>
  <c r="R226" i="5"/>
  <c r="S139" i="5"/>
  <c r="S326" i="5"/>
  <c r="T211" i="5"/>
  <c r="Q301" i="5"/>
  <c r="P158" i="5"/>
  <c r="S320" i="5"/>
  <c r="Q138" i="5"/>
  <c r="T264" i="5"/>
  <c r="T90" i="5"/>
  <c r="P86" i="5"/>
  <c r="Q392" i="5"/>
  <c r="S172" i="5"/>
  <c r="T167" i="5"/>
  <c r="U458" i="5"/>
  <c r="U407" i="5"/>
  <c r="U481" i="5"/>
  <c r="U260" i="5"/>
  <c r="Q462" i="5"/>
  <c r="S342" i="5"/>
  <c r="U345" i="5"/>
  <c r="S246" i="5"/>
  <c r="T245" i="5"/>
  <c r="R193" i="5"/>
  <c r="T330" i="5"/>
  <c r="Q243" i="5"/>
  <c r="Q464" i="5"/>
  <c r="S335" i="5"/>
  <c r="U464" i="5"/>
  <c r="R344" i="5"/>
  <c r="T416" i="5"/>
  <c r="P439" i="5"/>
  <c r="U457" i="5"/>
  <c r="R339" i="5"/>
  <c r="R333" i="5"/>
  <c r="U243" i="5"/>
  <c r="P243" i="5"/>
  <c r="T190" i="5"/>
  <c r="R412" i="5"/>
  <c r="T396" i="5"/>
  <c r="Q371" i="5"/>
  <c r="R151" i="5"/>
  <c r="P249" i="5"/>
  <c r="P264" i="5"/>
  <c r="U300" i="5"/>
  <c r="T299" i="5"/>
  <c r="Q236" i="5"/>
  <c r="S330" i="5"/>
  <c r="U216" i="5"/>
  <c r="U316" i="5"/>
  <c r="U203" i="5"/>
  <c r="R194" i="5"/>
  <c r="Q221" i="5"/>
  <c r="T76" i="5"/>
  <c r="P190" i="5"/>
  <c r="Q187" i="5"/>
  <c r="Q314" i="5"/>
  <c r="T327" i="5"/>
  <c r="Q274" i="5"/>
  <c r="U474" i="5"/>
  <c r="U391" i="5"/>
  <c r="T354" i="5"/>
  <c r="S363" i="5"/>
  <c r="S399" i="5"/>
  <c r="Q393" i="5"/>
  <c r="R328" i="5"/>
  <c r="P146" i="5"/>
  <c r="S275" i="5"/>
  <c r="T130" i="5"/>
  <c r="S324" i="5"/>
  <c r="T438" i="5"/>
  <c r="T451" i="5"/>
  <c r="T314" i="5"/>
  <c r="Q399" i="5"/>
  <c r="T453" i="5"/>
  <c r="T292" i="5"/>
  <c r="Q310" i="5"/>
  <c r="Q390" i="5"/>
  <c r="Q435" i="5"/>
  <c r="U283" i="5"/>
  <c r="T282" i="5"/>
  <c r="T223" i="5"/>
  <c r="U80" i="5"/>
  <c r="P527" i="5"/>
  <c r="T300" i="5"/>
  <c r="S295" i="5"/>
  <c r="Q319" i="5"/>
  <c r="P358" i="5"/>
  <c r="S108" i="5"/>
  <c r="S122" i="5"/>
  <c r="R480" i="5"/>
  <c r="S328" i="5"/>
  <c r="R477" i="5"/>
  <c r="T388" i="5"/>
  <c r="S514" i="5"/>
  <c r="T319" i="5"/>
  <c r="P348" i="5"/>
  <c r="Q224" i="5"/>
  <c r="R223" i="5"/>
  <c r="P171" i="5"/>
  <c r="P339" i="5"/>
  <c r="P569" i="5"/>
  <c r="P463" i="5"/>
  <c r="R282" i="5"/>
  <c r="Q517" i="5"/>
  <c r="P321" i="5"/>
  <c r="R394" i="5"/>
  <c r="U382" i="5"/>
  <c r="P506" i="5"/>
  <c r="P317" i="5"/>
  <c r="R340" i="5"/>
  <c r="S221" i="5"/>
  <c r="T220" i="5"/>
  <c r="U167" i="5"/>
  <c r="Q333" i="5"/>
  <c r="R460" i="5"/>
  <c r="S454" i="5"/>
  <c r="R240" i="5"/>
  <c r="S215" i="5"/>
  <c r="R286" i="5"/>
  <c r="R270" i="5"/>
  <c r="T268" i="5"/>
  <c r="R214" i="5"/>
  <c r="R398" i="5"/>
  <c r="S194" i="5"/>
  <c r="U369" i="5"/>
  <c r="T296" i="5"/>
  <c r="T524" i="5"/>
  <c r="P530" i="5"/>
  <c r="S388" i="5"/>
  <c r="P515" i="5"/>
  <c r="U509" i="5"/>
  <c r="U535" i="5"/>
  <c r="S476" i="5"/>
  <c r="S263" i="5"/>
  <c r="Q346" i="5"/>
  <c r="T249" i="5"/>
  <c r="P196" i="5"/>
  <c r="U245" i="5"/>
  <c r="K7" i="9"/>
  <c r="Q313" i="5"/>
  <c r="U334" i="5"/>
  <c r="R126" i="5"/>
  <c r="P287" i="5"/>
  <c r="P430" i="5"/>
  <c r="P437" i="5"/>
  <c r="U328" i="5"/>
  <c r="T403" i="5"/>
  <c r="U262" i="5"/>
  <c r="P306" i="5"/>
  <c r="U256" i="5"/>
  <c r="T166" i="5"/>
  <c r="T302" i="5"/>
  <c r="T340" i="5"/>
  <c r="Q444" i="5"/>
  <c r="P377" i="5"/>
  <c r="Q500" i="5"/>
  <c r="P315" i="5"/>
  <c r="S332" i="5"/>
  <c r="P373" i="5"/>
  <c r="T351" i="5"/>
  <c r="R303" i="5"/>
  <c r="S120" i="5"/>
  <c r="P246" i="5"/>
  <c r="Q103" i="5"/>
  <c r="P584" i="5"/>
  <c r="U433" i="5"/>
  <c r="R402" i="5"/>
  <c r="Q395" i="5"/>
  <c r="R259" i="5"/>
  <c r="Q352" i="5"/>
  <c r="P167" i="5"/>
  <c r="P305" i="5"/>
  <c r="P164" i="5"/>
  <c r="P277" i="5"/>
  <c r="P276" i="5"/>
  <c r="P219" i="5"/>
  <c r="P39" i="5"/>
  <c r="P179" i="5"/>
  <c r="P261" i="5"/>
  <c r="U418" i="5"/>
  <c r="Q256" i="5"/>
  <c r="P482" i="5"/>
  <c r="U469" i="5"/>
  <c r="U419" i="5"/>
  <c r="T352" i="5"/>
  <c r="Q460" i="5"/>
  <c r="R297" i="5"/>
  <c r="U431" i="5"/>
  <c r="R202" i="5"/>
  <c r="R288" i="5"/>
  <c r="T248" i="5"/>
  <c r="U410" i="5"/>
  <c r="U480" i="5"/>
  <c r="Q571" i="5"/>
  <c r="R391" i="5"/>
  <c r="U462" i="5"/>
  <c r="T298" i="5"/>
  <c r="S445" i="5"/>
  <c r="P349" i="5"/>
  <c r="R456" i="5"/>
  <c r="T294" i="5"/>
  <c r="S413" i="5"/>
  <c r="Q199" i="5"/>
  <c r="Q284" i="5"/>
  <c r="S237" i="5"/>
  <c r="P401" i="5"/>
  <c r="R409" i="5"/>
  <c r="U404" i="5"/>
  <c r="Q283" i="5"/>
  <c r="T184" i="5"/>
  <c r="Q251" i="5"/>
  <c r="Q245" i="5"/>
  <c r="R244" i="5"/>
  <c r="P192" i="5"/>
  <c r="U358" i="5"/>
  <c r="Q172" i="5"/>
  <c r="Q324" i="5"/>
  <c r="P141" i="5"/>
  <c r="S119" i="5"/>
  <c r="T136" i="5"/>
  <c r="T70" i="5"/>
  <c r="U133" i="5"/>
  <c r="Q311" i="5"/>
  <c r="U184" i="5"/>
  <c r="T234" i="5"/>
  <c r="U596" i="5"/>
  <c r="R291" i="5"/>
  <c r="T323" i="5"/>
  <c r="R295" i="5"/>
  <c r="U312" i="5"/>
  <c r="P396" i="5"/>
  <c r="U446" i="5"/>
  <c r="U287" i="5"/>
  <c r="T286" i="5"/>
  <c r="U226" i="5"/>
  <c r="S83" i="5"/>
  <c r="U282" i="5"/>
  <c r="P576" i="5"/>
  <c r="Q305" i="5"/>
  <c r="Q574" i="5"/>
  <c r="Q332" i="5"/>
  <c r="S405" i="5"/>
  <c r="T405" i="5"/>
  <c r="R539" i="5"/>
  <c r="Q328" i="5"/>
  <c r="R370" i="5"/>
  <c r="T232" i="5"/>
  <c r="U231" i="5"/>
  <c r="S179" i="5"/>
  <c r="U360" i="5"/>
  <c r="T322" i="5"/>
  <c r="T318" i="5"/>
  <c r="R294" i="5"/>
  <c r="R229" i="5"/>
  <c r="S171" i="5"/>
  <c r="P322" i="5"/>
  <c r="U302" i="5"/>
  <c r="Q467" i="5"/>
  <c r="R467" i="5"/>
  <c r="T373" i="5"/>
  <c r="R438" i="5"/>
  <c r="P433" i="5"/>
  <c r="P274" i="5"/>
  <c r="Q369" i="5"/>
  <c r="P180" i="5"/>
  <c r="P258" i="5"/>
  <c r="P189" i="5"/>
  <c r="Q364" i="5"/>
  <c r="U528" i="5"/>
  <c r="Q524" i="5"/>
  <c r="U346" i="5"/>
  <c r="R434" i="5"/>
  <c r="U275" i="5"/>
  <c r="T385" i="5"/>
  <c r="T426" i="5"/>
  <c r="R430" i="5"/>
  <c r="R271" i="5"/>
  <c r="Q365" i="5"/>
  <c r="U176" i="5"/>
  <c r="R255" i="5"/>
  <c r="T183" i="5"/>
  <c r="T360" i="5"/>
  <c r="U340" i="5"/>
  <c r="Q336" i="5"/>
  <c r="S187" i="5"/>
  <c r="U153" i="5"/>
  <c r="Q359" i="5"/>
  <c r="U222" i="5"/>
  <c r="P222" i="5"/>
  <c r="Q169" i="5"/>
  <c r="T331" i="5"/>
  <c r="R149" i="5"/>
  <c r="S280" i="5"/>
  <c r="Q105" i="5"/>
  <c r="Q97" i="5"/>
  <c r="P110" i="5"/>
  <c r="S24" i="5"/>
  <c r="T100" i="5"/>
  <c r="P297" i="5"/>
  <c r="T208" i="5"/>
  <c r="U61" i="5"/>
  <c r="U47" i="5"/>
  <c r="Q116" i="5"/>
  <c r="U131" i="5"/>
  <c r="P63" i="5"/>
  <c r="R393" i="5"/>
  <c r="R384" i="5"/>
  <c r="R466" i="5"/>
  <c r="S162" i="5"/>
  <c r="U301" i="5"/>
  <c r="T409" i="5"/>
  <c r="R72" i="5"/>
  <c r="R440" i="5"/>
  <c r="R423" i="5"/>
  <c r="P267" i="5"/>
  <c r="R427" i="5"/>
  <c r="U315" i="5"/>
  <c r="Q239" i="5"/>
  <c r="R234" i="5"/>
  <c r="R175" i="5"/>
  <c r="T212" i="5"/>
  <c r="U270" i="5"/>
  <c r="R31" i="5"/>
  <c r="U212" i="5"/>
  <c r="S311" i="5"/>
  <c r="T278" i="5"/>
  <c r="P165" i="5"/>
  <c r="U323" i="5"/>
  <c r="U280" i="5"/>
  <c r="Q178" i="5"/>
  <c r="Q247" i="5"/>
  <c r="Q289" i="5"/>
  <c r="R116" i="5"/>
  <c r="Q135" i="5"/>
  <c r="Q45" i="5"/>
  <c r="R493" i="5"/>
  <c r="Q427" i="5"/>
  <c r="T252" i="5"/>
  <c r="Q193" i="5"/>
  <c r="S256" i="5"/>
  <c r="P251" i="5"/>
  <c r="Q250" i="5"/>
  <c r="R197" i="5"/>
  <c r="P366" i="5"/>
  <c r="P178" i="5"/>
  <c r="P256" i="5"/>
  <c r="S159" i="5"/>
  <c r="U126" i="5"/>
  <c r="R144" i="5"/>
  <c r="P93" i="5"/>
  <c r="U146" i="5"/>
  <c r="P232" i="5"/>
  <c r="Q228" i="5"/>
  <c r="P173" i="5"/>
  <c r="U178" i="5"/>
  <c r="P80" i="5"/>
  <c r="U33" i="5"/>
  <c r="T73" i="5"/>
  <c r="S73" i="5"/>
  <c r="R86" i="5"/>
  <c r="U62" i="5"/>
  <c r="P69" i="5"/>
  <c r="Q70" i="5"/>
  <c r="P83" i="5"/>
  <c r="S48" i="5"/>
  <c r="Q69" i="5"/>
  <c r="S39" i="5"/>
  <c r="P394" i="5"/>
  <c r="U122" i="5"/>
  <c r="P485" i="5"/>
  <c r="U293" i="5"/>
  <c r="P405" i="5"/>
  <c r="P155" i="5"/>
  <c r="U78" i="5"/>
  <c r="S228" i="5"/>
  <c r="T364" i="5"/>
  <c r="T16" i="5"/>
  <c r="Q106" i="5"/>
  <c r="P105" i="5"/>
  <c r="U117" i="5"/>
  <c r="S597" i="5"/>
  <c r="S329" i="5"/>
  <c r="P325" i="5"/>
  <c r="R176" i="5"/>
  <c r="T150" i="5"/>
  <c r="S351" i="5"/>
  <c r="Q220" i="5"/>
  <c r="R219" i="5"/>
  <c r="S166" i="5"/>
  <c r="P329" i="5"/>
  <c r="T146" i="5"/>
  <c r="R276" i="5"/>
  <c r="U101" i="5"/>
  <c r="S94" i="5"/>
  <c r="R107" i="5"/>
  <c r="Q19" i="5"/>
  <c r="Q448" i="5"/>
  <c r="P323" i="5"/>
  <c r="R311" i="5"/>
  <c r="R330" i="5"/>
  <c r="P237" i="5"/>
  <c r="R332" i="5"/>
  <c r="P150" i="5"/>
  <c r="R281" i="5"/>
  <c r="P407" i="5"/>
  <c r="T255" i="5"/>
  <c r="U254" i="5"/>
  <c r="S202" i="5"/>
  <c r="P22" i="5"/>
  <c r="R146" i="5"/>
  <c r="Q37" i="5"/>
  <c r="U49" i="5"/>
  <c r="U442" i="5"/>
  <c r="Q237" i="5"/>
  <c r="T163" i="5"/>
  <c r="S125" i="5"/>
  <c r="U4" i="5"/>
  <c r="P143" i="5"/>
  <c r="S164" i="5"/>
  <c r="U168" i="5"/>
  <c r="P195" i="5"/>
  <c r="R48" i="5"/>
  <c r="R157" i="5"/>
  <c r="Q162" i="5"/>
  <c r="U187" i="5"/>
  <c r="T40" i="5"/>
  <c r="R26" i="5"/>
  <c r="R75" i="5"/>
  <c r="P57" i="5"/>
  <c r="T194" i="5"/>
  <c r="T153" i="5"/>
  <c r="T198" i="5"/>
  <c r="T224" i="5"/>
  <c r="P284" i="5"/>
  <c r="R30" i="5"/>
  <c r="P122" i="5"/>
  <c r="U318" i="5"/>
  <c r="Q308" i="5"/>
  <c r="P172" i="5"/>
  <c r="Q43" i="5"/>
  <c r="U93" i="5"/>
  <c r="T106" i="5"/>
  <c r="Q353" i="5"/>
  <c r="U284" i="5"/>
  <c r="R280" i="5"/>
  <c r="Q200" i="5"/>
  <c r="U136" i="5"/>
  <c r="R315" i="5"/>
  <c r="P209" i="5"/>
  <c r="T297" i="5"/>
  <c r="R155" i="5"/>
  <c r="U317" i="5"/>
  <c r="S135" i="5"/>
  <c r="Q261" i="5"/>
  <c r="U86" i="5"/>
  <c r="R83" i="5"/>
  <c r="Q96" i="5"/>
  <c r="P95" i="5"/>
  <c r="P393" i="5"/>
  <c r="U277" i="5"/>
  <c r="S264" i="5"/>
  <c r="P308" i="5"/>
  <c r="P220" i="5"/>
  <c r="Q321" i="5"/>
  <c r="U138" i="5"/>
  <c r="T265" i="5"/>
  <c r="P336" i="5"/>
  <c r="S244" i="5"/>
  <c r="T243" i="5"/>
  <c r="R191" i="5"/>
  <c r="U10" i="5"/>
  <c r="Q131" i="5"/>
  <c r="P26" i="5"/>
  <c r="P27" i="5"/>
  <c r="Q348" i="5"/>
  <c r="S192" i="5"/>
  <c r="U322" i="5"/>
  <c r="T79" i="5"/>
  <c r="Q204" i="5"/>
  <c r="T124" i="5"/>
  <c r="Q223" i="5"/>
  <c r="S147" i="5"/>
  <c r="T172" i="5"/>
  <c r="P234" i="5"/>
  <c r="S160" i="5"/>
  <c r="P153" i="5"/>
  <c r="P168" i="5"/>
  <c r="U171" i="5"/>
  <c r="U50" i="5"/>
  <c r="S520" i="5"/>
  <c r="Q334" i="5"/>
  <c r="S322" i="5"/>
  <c r="P333" i="5"/>
  <c r="T239" i="5"/>
  <c r="P335" i="5"/>
  <c r="Q153" i="5"/>
  <c r="R285" i="5"/>
  <c r="P140" i="5"/>
  <c r="U258" i="5"/>
  <c r="S257" i="5"/>
  <c r="Q205" i="5"/>
  <c r="T24" i="5"/>
  <c r="R150" i="5"/>
  <c r="U39" i="5"/>
  <c r="T55" i="5"/>
  <c r="P510" i="5"/>
  <c r="U498" i="5"/>
  <c r="U324" i="5"/>
  <c r="P207" i="5"/>
  <c r="Q278" i="5"/>
  <c r="T262" i="5"/>
  <c r="T261" i="5"/>
  <c r="S208" i="5"/>
  <c r="Q386" i="5"/>
  <c r="T188" i="5"/>
  <c r="U269" i="5"/>
  <c r="T204" i="5"/>
  <c r="T141" i="5"/>
  <c r="Q164" i="5"/>
  <c r="P17" i="5"/>
  <c r="U190" i="5"/>
  <c r="U321" i="5"/>
  <c r="R277" i="5"/>
  <c r="R199" i="5"/>
  <c r="P44" i="5"/>
  <c r="S96" i="5"/>
  <c r="Q48" i="5"/>
  <c r="Q88" i="5"/>
  <c r="T84" i="5"/>
  <c r="S97" i="5"/>
  <c r="R100" i="5"/>
  <c r="Q84" i="5"/>
  <c r="R81" i="5"/>
  <c r="Q94" i="5"/>
  <c r="U7" i="5"/>
  <c r="T102" i="5"/>
  <c r="Q17" i="5"/>
  <c r="S420" i="5"/>
  <c r="S79" i="5"/>
  <c r="P383" i="5"/>
  <c r="Q322" i="5"/>
  <c r="U429" i="5"/>
  <c r="Q8" i="5"/>
  <c r="T96" i="5"/>
  <c r="Q160" i="5"/>
  <c r="T49" i="5"/>
  <c r="P35" i="5"/>
  <c r="S239" i="5"/>
  <c r="Q49" i="5"/>
  <c r="R378" i="5"/>
  <c r="R198" i="5"/>
  <c r="U186" i="5"/>
  <c r="S115" i="5"/>
  <c r="U130" i="5"/>
  <c r="T61" i="5"/>
  <c r="Q126" i="5"/>
  <c r="T111" i="5"/>
  <c r="S126" i="5"/>
  <c r="S66" i="5"/>
  <c r="U253" i="5"/>
  <c r="R38" i="5"/>
  <c r="U295" i="5"/>
  <c r="T334" i="5"/>
  <c r="R212" i="5"/>
  <c r="T283" i="5"/>
  <c r="Q272" i="5"/>
  <c r="Q267" i="5"/>
  <c r="R375" i="5"/>
  <c r="P369" i="5"/>
  <c r="S212" i="5"/>
  <c r="Q241" i="5"/>
  <c r="P133" i="5"/>
  <c r="R238" i="5"/>
  <c r="S5" i="5"/>
  <c r="Q20" i="5"/>
  <c r="U244" i="5"/>
  <c r="T311" i="5"/>
  <c r="T115" i="5"/>
  <c r="Q39" i="5"/>
  <c r="P290" i="5"/>
  <c r="P221" i="5"/>
  <c r="U225" i="5"/>
  <c r="P282" i="5"/>
  <c r="S230" i="5"/>
  <c r="P350" i="5"/>
  <c r="P203" i="5"/>
  <c r="Q292" i="5"/>
  <c r="S13" i="5"/>
  <c r="R192" i="5"/>
  <c r="P42" i="5"/>
  <c r="T431" i="5"/>
  <c r="Q268" i="5"/>
  <c r="R178" i="5"/>
  <c r="P131" i="5"/>
  <c r="S309" i="5"/>
  <c r="R206" i="5"/>
  <c r="Q294" i="5"/>
  <c r="Q152" i="5"/>
  <c r="Q315" i="5"/>
  <c r="R132" i="5"/>
  <c r="U257" i="5"/>
  <c r="U82" i="5"/>
  <c r="T80" i="5"/>
  <c r="S93" i="5"/>
  <c r="U83" i="5"/>
  <c r="U333" i="5"/>
  <c r="P252" i="5"/>
  <c r="P314" i="5"/>
  <c r="U177" i="5"/>
  <c r="Q82" i="5"/>
  <c r="R141" i="5"/>
  <c r="U26" i="5"/>
  <c r="S26" i="5"/>
  <c r="S153" i="5"/>
  <c r="Q41" i="5"/>
  <c r="R58" i="5"/>
  <c r="T22" i="5"/>
  <c r="Q147" i="5"/>
  <c r="U37" i="5"/>
  <c r="Q34" i="5"/>
  <c r="Q58" i="5"/>
  <c r="T9" i="5"/>
  <c r="T267" i="5"/>
  <c r="U66" i="5"/>
  <c r="S472" i="5"/>
  <c r="U273" i="5"/>
  <c r="Q197" i="5"/>
  <c r="Q181" i="5"/>
  <c r="P16" i="5"/>
  <c r="P327" i="5"/>
  <c r="R250" i="5"/>
  <c r="T138" i="5"/>
  <c r="Q234" i="5"/>
  <c r="S216" i="5"/>
  <c r="Q73" i="5"/>
  <c r="Q526" i="5"/>
  <c r="U402" i="5"/>
  <c r="T362" i="5"/>
  <c r="R353" i="5"/>
  <c r="T273" i="5"/>
  <c r="R363" i="5"/>
  <c r="S175" i="5"/>
  <c r="P254" i="5"/>
  <c r="P181" i="5"/>
  <c r="T288" i="5"/>
  <c r="T287" i="5"/>
  <c r="S227" i="5"/>
  <c r="P48" i="5"/>
  <c r="S195" i="5"/>
  <c r="T62" i="5"/>
  <c r="P15" i="5"/>
  <c r="S346" i="5"/>
  <c r="Q341" i="5"/>
  <c r="P129" i="5"/>
  <c r="U237" i="5"/>
  <c r="T254" i="5"/>
  <c r="T293" i="5"/>
  <c r="S292" i="5"/>
  <c r="U230" i="5"/>
  <c r="R319" i="5"/>
  <c r="P211" i="5"/>
  <c r="R300" i="5"/>
  <c r="S181" i="5"/>
  <c r="Q183" i="5"/>
  <c r="U208" i="5"/>
  <c r="Q62" i="5"/>
  <c r="T171" i="5"/>
  <c r="R243" i="5"/>
  <c r="U235" i="5"/>
  <c r="Q299" i="5"/>
  <c r="T53" i="5"/>
  <c r="P126" i="5"/>
  <c r="P79" i="5"/>
  <c r="R118" i="5"/>
  <c r="P107" i="5"/>
  <c r="U119" i="5"/>
  <c r="T44" i="5"/>
  <c r="T113" i="5"/>
  <c r="T103" i="5"/>
  <c r="S116" i="5"/>
  <c r="Q56" i="5"/>
  <c r="P31" i="5"/>
  <c r="T42" i="5"/>
  <c r="P6" i="5"/>
  <c r="R253" i="5"/>
  <c r="S207" i="5"/>
  <c r="Q159" i="5"/>
  <c r="R172" i="5"/>
  <c r="Q109" i="5"/>
  <c r="T179" i="5"/>
  <c r="S224" i="5"/>
  <c r="P286" i="5"/>
  <c r="T205" i="5"/>
  <c r="T197" i="5"/>
  <c r="P160" i="5"/>
  <c r="Q194" i="5"/>
  <c r="P62" i="5"/>
  <c r="R506" i="5"/>
  <c r="Q403" i="5"/>
  <c r="P379" i="5"/>
  <c r="U371" i="5"/>
  <c r="S253" i="5"/>
  <c r="T348" i="5"/>
  <c r="R164" i="5"/>
  <c r="Q300" i="5"/>
  <c r="Q158" i="5"/>
  <c r="P273" i="5"/>
  <c r="U271" i="5"/>
  <c r="R216" i="5"/>
  <c r="R36" i="5"/>
  <c r="Q173" i="5"/>
  <c r="P52" i="5"/>
  <c r="U85" i="5"/>
  <c r="Q429" i="5"/>
  <c r="U414" i="5"/>
  <c r="R263" i="5"/>
  <c r="U220" i="5"/>
  <c r="S297" i="5"/>
  <c r="P278" i="5"/>
  <c r="U276" i="5"/>
  <c r="T219" i="5"/>
  <c r="Q416" i="5"/>
  <c r="U88" i="5"/>
  <c r="R575" i="5"/>
  <c r="S434" i="5"/>
  <c r="P271" i="5"/>
  <c r="U385" i="5"/>
  <c r="S439" i="5"/>
  <c r="U403" i="5"/>
  <c r="T69" i="5"/>
  <c r="T309" i="5"/>
  <c r="P259" i="5"/>
  <c r="S277" i="5"/>
  <c r="Q149" i="5"/>
  <c r="Q28" i="5"/>
  <c r="U144" i="5"/>
  <c r="R241" i="5"/>
  <c r="U12" i="5"/>
  <c r="T66" i="5"/>
  <c r="S307" i="5"/>
  <c r="T310" i="5"/>
  <c r="P301" i="5"/>
  <c r="R231" i="5"/>
  <c r="Q269" i="5"/>
  <c r="Q437" i="5"/>
  <c r="U157" i="5"/>
  <c r="P194" i="5"/>
  <c r="Q166" i="5"/>
  <c r="S118" i="5"/>
  <c r="R32" i="5"/>
  <c r="T272" i="5"/>
  <c r="S361" i="5"/>
  <c r="T356" i="5"/>
  <c r="U250" i="5"/>
  <c r="S344" i="5"/>
  <c r="Q161" i="5"/>
  <c r="S296" i="5"/>
  <c r="U152" i="5"/>
  <c r="P269" i="5"/>
  <c r="U267" i="5"/>
  <c r="Q213" i="5"/>
  <c r="Q33" i="5"/>
  <c r="R167" i="5"/>
  <c r="U48" i="5"/>
  <c r="T74" i="5"/>
  <c r="U329" i="5"/>
  <c r="Q290" i="5"/>
  <c r="R208" i="5"/>
  <c r="S203" i="5"/>
  <c r="T18" i="5"/>
  <c r="P174" i="5"/>
  <c r="P198" i="5"/>
  <c r="T191" i="5"/>
  <c r="R217" i="5"/>
  <c r="R71" i="5"/>
  <c r="Q184" i="5"/>
  <c r="S184" i="5"/>
  <c r="Q210" i="5"/>
  <c r="S63" i="5"/>
  <c r="R54" i="5"/>
  <c r="T59" i="5"/>
  <c r="S20" i="5"/>
  <c r="P293" i="5"/>
  <c r="R215" i="5"/>
  <c r="S251" i="5"/>
  <c r="U272" i="5"/>
  <c r="S281" i="5"/>
  <c r="P34" i="5"/>
  <c r="T140" i="5"/>
  <c r="T144" i="5"/>
  <c r="S249" i="5"/>
  <c r="U98" i="5"/>
  <c r="S85" i="5"/>
  <c r="R134" i="5"/>
  <c r="P28" i="5"/>
  <c r="S302" i="5"/>
  <c r="R400" i="5"/>
  <c r="P230" i="5"/>
  <c r="S294" i="5"/>
  <c r="S298" i="5"/>
  <c r="T312" i="5"/>
  <c r="R130" i="5"/>
  <c r="U255" i="5"/>
  <c r="T383" i="5"/>
  <c r="P236" i="5"/>
  <c r="Q235" i="5"/>
  <c r="U182" i="5"/>
  <c r="P248" i="5"/>
  <c r="P120" i="5"/>
  <c r="S17" i="5"/>
  <c r="P10" i="5"/>
  <c r="P386" i="5"/>
  <c r="S381" i="5"/>
  <c r="S254" i="5"/>
  <c r="Q176" i="5"/>
  <c r="T368" i="5"/>
  <c r="U239" i="5"/>
  <c r="P239" i="5"/>
  <c r="Q186" i="5"/>
  <c r="R351" i="5"/>
  <c r="R166" i="5"/>
  <c r="T303" i="5"/>
  <c r="U129" i="5"/>
  <c r="Q114" i="5"/>
  <c r="Q129" i="5"/>
  <c r="P59" i="5"/>
  <c r="S124" i="5"/>
  <c r="S173" i="5"/>
  <c r="S183" i="5"/>
  <c r="R125" i="5"/>
  <c r="P202" i="5"/>
  <c r="T235" i="5"/>
  <c r="S19" i="5"/>
  <c r="S60" i="5"/>
  <c r="U221" i="5"/>
  <c r="Q75" i="5"/>
  <c r="P40" i="5"/>
  <c r="Q57" i="5"/>
  <c r="U213" i="5"/>
  <c r="U71" i="5"/>
  <c r="T97" i="5"/>
  <c r="U46" i="5"/>
  <c r="Q30" i="5"/>
  <c r="R346" i="5"/>
  <c r="R232" i="5"/>
  <c r="S355" i="5"/>
  <c r="Q366" i="5"/>
  <c r="R334" i="5"/>
  <c r="U99" i="5"/>
  <c r="Q61" i="5"/>
  <c r="T116" i="5"/>
  <c r="P285" i="5"/>
  <c r="Q293" i="5"/>
  <c r="S76" i="5"/>
  <c r="S58" i="5"/>
  <c r="R119" i="5"/>
  <c r="U16" i="5"/>
  <c r="P362" i="5"/>
  <c r="T332" i="5"/>
  <c r="R185" i="5"/>
  <c r="T263" i="5"/>
  <c r="U279" i="5"/>
  <c r="R329" i="5"/>
  <c r="P326" i="5"/>
  <c r="T244" i="5"/>
  <c r="T349" i="5"/>
  <c r="U224" i="5"/>
  <c r="P224" i="5"/>
  <c r="R237" i="5"/>
  <c r="U210" i="5"/>
  <c r="U108" i="5"/>
  <c r="R6" i="5"/>
  <c r="P223" i="5"/>
  <c r="T370" i="5"/>
  <c r="U364" i="5"/>
  <c r="U209" i="5"/>
  <c r="R162" i="5"/>
  <c r="R386" i="5"/>
  <c r="T228" i="5"/>
  <c r="U227" i="5"/>
  <c r="P175" i="5"/>
  <c r="P337" i="5"/>
  <c r="Q155" i="5"/>
  <c r="P288" i="5"/>
  <c r="P113" i="5"/>
  <c r="P103" i="5"/>
  <c r="U115" i="5"/>
  <c r="Q36" i="5"/>
  <c r="U514" i="5"/>
  <c r="R306" i="5"/>
  <c r="S214" i="5"/>
  <c r="P65" i="5"/>
  <c r="U128" i="5"/>
  <c r="S199" i="5"/>
  <c r="R96" i="5"/>
  <c r="R49" i="5"/>
  <c r="Q198" i="5"/>
  <c r="P64" i="5"/>
  <c r="U180" i="5"/>
  <c r="R120" i="5"/>
  <c r="U5" i="5"/>
  <c r="S129" i="5"/>
  <c r="P147" i="5"/>
  <c r="P101" i="5"/>
  <c r="Q398" i="5"/>
  <c r="T393" i="5"/>
  <c r="R267" i="5"/>
  <c r="P182" i="5"/>
  <c r="P390" i="5"/>
  <c r="S242" i="5"/>
  <c r="T241" i="5"/>
  <c r="U188" i="5"/>
  <c r="U354" i="5"/>
  <c r="P169" i="5"/>
  <c r="P313" i="5"/>
  <c r="T135" i="5"/>
  <c r="U116" i="5"/>
  <c r="T132" i="5"/>
  <c r="U64" i="5"/>
  <c r="S265" i="5"/>
  <c r="P403" i="5"/>
  <c r="T372" i="5"/>
  <c r="T215" i="5"/>
  <c r="Q404" i="5"/>
  <c r="P281" i="5"/>
  <c r="P268" i="5"/>
  <c r="R324" i="5"/>
  <c r="P311" i="5"/>
  <c r="Q401" i="5"/>
  <c r="S185" i="5"/>
  <c r="P124" i="5"/>
  <c r="U15" i="5"/>
  <c r="U189" i="5"/>
  <c r="S121" i="5"/>
  <c r="P149" i="5"/>
  <c r="Q438" i="5"/>
  <c r="Q280" i="5"/>
  <c r="T226" i="5"/>
  <c r="S406" i="5"/>
  <c r="S141" i="5"/>
  <c r="R222" i="5"/>
  <c r="Q340" i="5"/>
  <c r="R246" i="5"/>
  <c r="U161" i="5"/>
  <c r="T105" i="5"/>
  <c r="T28" i="5"/>
  <c r="T483" i="5"/>
  <c r="U379" i="5"/>
  <c r="Q174" i="5"/>
  <c r="Q260" i="5"/>
  <c r="T275" i="5"/>
  <c r="Q318" i="5"/>
  <c r="U314" i="5"/>
  <c r="P242" i="5"/>
  <c r="Q342" i="5"/>
  <c r="Q222" i="5"/>
  <c r="R221" i="5"/>
  <c r="Q226" i="5"/>
  <c r="S205" i="5"/>
  <c r="S243" i="5"/>
  <c r="P99" i="5"/>
  <c r="U211" i="5"/>
  <c r="Q320" i="5"/>
  <c r="S288" i="5"/>
  <c r="U296" i="5"/>
  <c r="U56" i="5"/>
  <c r="R148" i="5"/>
  <c r="U92" i="5"/>
  <c r="R137" i="5"/>
  <c r="Q118" i="5"/>
  <c r="P135" i="5"/>
  <c r="S67" i="5"/>
  <c r="S131" i="5"/>
  <c r="U114" i="5"/>
  <c r="P130" i="5"/>
  <c r="P55" i="5"/>
  <c r="S53" i="5"/>
  <c r="T47" i="5"/>
  <c r="S37" i="5"/>
  <c r="T129" i="5"/>
  <c r="T126" i="5"/>
  <c r="Q218" i="5"/>
  <c r="P217" i="5"/>
  <c r="Q150" i="5"/>
  <c r="U165" i="5"/>
  <c r="U76" i="5"/>
  <c r="Q273" i="5"/>
  <c r="T196" i="5"/>
  <c r="P9" i="5"/>
  <c r="S209" i="5"/>
  <c r="P191" i="5"/>
  <c r="U43" i="5"/>
  <c r="Q545" i="5"/>
  <c r="R528" i="5"/>
  <c r="Q229" i="5"/>
  <c r="T209" i="5"/>
  <c r="Q282" i="5"/>
  <c r="R266" i="5"/>
  <c r="Q265" i="5"/>
  <c r="Q211" i="5"/>
  <c r="P392" i="5"/>
  <c r="U191" i="5"/>
  <c r="S273" i="5"/>
  <c r="U215" i="5"/>
  <c r="T145" i="5"/>
  <c r="P170" i="5"/>
  <c r="R22" i="5"/>
  <c r="S477" i="5"/>
  <c r="P523" i="5"/>
  <c r="U362" i="5"/>
  <c r="Q111" i="5"/>
  <c r="S317" i="5"/>
  <c r="T399" i="5"/>
  <c r="Q195" i="5"/>
  <c r="R278" i="5"/>
  <c r="S220" i="5"/>
  <c r="P304" i="5"/>
  <c r="Q121" i="5"/>
  <c r="T246" i="5"/>
  <c r="R68" i="5"/>
  <c r="P250" i="5"/>
  <c r="R82" i="5"/>
  <c r="U54" i="5"/>
  <c r="R374" i="5"/>
  <c r="S353" i="5"/>
  <c r="Q347" i="5"/>
  <c r="P111" i="5"/>
  <c r="U63" i="5"/>
  <c r="T122" i="5"/>
  <c r="R90" i="5"/>
  <c r="R15" i="5"/>
  <c r="P137" i="5"/>
  <c r="P30" i="5"/>
  <c r="S35" i="5"/>
  <c r="S11" i="5"/>
  <c r="P132" i="5"/>
  <c r="T26" i="5"/>
  <c r="U17" i="5"/>
  <c r="S12" i="5"/>
  <c r="S29" i="5"/>
  <c r="P341" i="5"/>
  <c r="Q139" i="5"/>
  <c r="Q350" i="5"/>
  <c r="P226" i="5"/>
  <c r="P152" i="5"/>
  <c r="Q113" i="5"/>
  <c r="T233" i="5"/>
  <c r="R139" i="5"/>
  <c r="P225" i="5"/>
  <c r="Q167" i="5"/>
  <c r="P51" i="5"/>
  <c r="U164" i="5"/>
  <c r="Q168" i="5"/>
  <c r="P21" i="5"/>
  <c r="R443" i="5"/>
  <c r="U438" i="5"/>
  <c r="P265" i="5"/>
  <c r="U195" i="5"/>
  <c r="P263" i="5"/>
  <c r="T253" i="5"/>
  <c r="U252" i="5"/>
  <c r="P200" i="5"/>
  <c r="P370" i="5"/>
  <c r="T180" i="5"/>
  <c r="Q259" i="5"/>
  <c r="Q171" i="5"/>
  <c r="S130" i="5"/>
  <c r="U147" i="5"/>
  <c r="Q104" i="5"/>
  <c r="Q374" i="5"/>
  <c r="R436" i="5"/>
  <c r="S398" i="5"/>
  <c r="P67" i="5"/>
  <c r="U289" i="5"/>
  <c r="U375" i="5"/>
  <c r="P184" i="5"/>
  <c r="Q263" i="5"/>
  <c r="S197" i="5"/>
  <c r="U299" i="5"/>
  <c r="U298" i="5"/>
  <c r="S235" i="5"/>
  <c r="S56" i="5"/>
  <c r="P212" i="5"/>
  <c r="Q71" i="5"/>
  <c r="S31" i="5"/>
  <c r="S493" i="5"/>
  <c r="U393" i="5"/>
  <c r="T326" i="5"/>
  <c r="U238" i="5"/>
  <c r="P50" i="5"/>
  <c r="U240" i="5"/>
  <c r="R52" i="5"/>
  <c r="Q4" i="5"/>
  <c r="T121" i="5"/>
  <c r="P441" i="5"/>
  <c r="T343" i="5"/>
  <c r="R108" i="5"/>
  <c r="P97" i="5"/>
  <c r="T82" i="5"/>
  <c r="S95" i="5"/>
  <c r="T489" i="5"/>
  <c r="U451" i="5"/>
  <c r="P381" i="5"/>
  <c r="P123" i="5"/>
  <c r="T328" i="5"/>
  <c r="T407" i="5"/>
  <c r="U197" i="5"/>
  <c r="S282" i="5"/>
  <c r="T231" i="5"/>
  <c r="T306" i="5"/>
  <c r="R124" i="5"/>
  <c r="U249" i="5"/>
  <c r="T71" i="5"/>
  <c r="Q72" i="5"/>
  <c r="P85" i="5"/>
  <c r="Q60" i="5"/>
  <c r="Q279" i="5"/>
  <c r="S376" i="5"/>
  <c r="U218" i="5"/>
  <c r="P291" i="5"/>
  <c r="P295" i="5"/>
  <c r="P310" i="5"/>
  <c r="T127" i="5"/>
  <c r="Q253" i="5"/>
  <c r="P372" i="5"/>
  <c r="R233" i="5"/>
  <c r="S232" i="5"/>
  <c r="Q180" i="5"/>
  <c r="U236" i="5"/>
  <c r="R117" i="5"/>
  <c r="U14" i="5"/>
  <c r="U199" i="5"/>
  <c r="S186" i="5"/>
  <c r="U274" i="5"/>
  <c r="Q65" i="5"/>
  <c r="Q233" i="5"/>
  <c r="Q108" i="5"/>
  <c r="Q140" i="5"/>
  <c r="Q296" i="5"/>
  <c r="T305" i="5"/>
  <c r="P68" i="5"/>
  <c r="Q391" i="5"/>
  <c r="U327" i="5"/>
  <c r="U359" i="5"/>
  <c r="R327" i="5"/>
  <c r="Q285" i="5"/>
  <c r="R224" i="5"/>
  <c r="Q190" i="5"/>
  <c r="Q9" i="5"/>
  <c r="S323" i="5"/>
  <c r="Q384" i="5"/>
  <c r="R142" i="5"/>
  <c r="P176" i="5"/>
  <c r="S55" i="5"/>
  <c r="P214" i="5"/>
  <c r="U149" i="5"/>
  <c r="T91" i="5"/>
  <c r="U206" i="5"/>
  <c r="Q145" i="5"/>
  <c r="S88" i="5"/>
  <c r="P12" i="5"/>
  <c r="T4" i="5"/>
  <c r="U87" i="5"/>
  <c r="R252" i="5"/>
  <c r="P262" i="5"/>
  <c r="S127" i="5"/>
  <c r="T170" i="5"/>
  <c r="P45" i="5"/>
  <c r="Q208" i="5"/>
  <c r="S15" i="5"/>
  <c r="T67" i="5"/>
  <c r="T229" i="5"/>
  <c r="Q46" i="5"/>
  <c r="S211" i="5"/>
  <c r="S57" i="5"/>
  <c r="P20" i="5"/>
  <c r="U204" i="5"/>
  <c r="Q81" i="5"/>
  <c r="Q255" i="5"/>
  <c r="S470" i="5"/>
  <c r="Q258" i="5"/>
  <c r="U265" i="5"/>
  <c r="Q11" i="5"/>
  <c r="Q137" i="5"/>
  <c r="P87" i="5"/>
  <c r="P128" i="5"/>
  <c r="U112" i="5"/>
  <c r="R127" i="5"/>
  <c r="R56" i="5"/>
  <c r="R121" i="5"/>
  <c r="P109" i="5"/>
  <c r="R122" i="5"/>
  <c r="R298" i="5"/>
  <c r="T200" i="5"/>
  <c r="P197" i="5"/>
  <c r="R190" i="5"/>
  <c r="Q25" i="5"/>
  <c r="Q151" i="5"/>
  <c r="Q54" i="5"/>
  <c r="P47" i="5"/>
  <c r="U67" i="5"/>
  <c r="P108" i="5"/>
  <c r="P54" i="5"/>
  <c r="U173" i="5"/>
  <c r="P25" i="5"/>
  <c r="R18" i="5"/>
  <c r="U335" i="5"/>
  <c r="U232" i="5"/>
  <c r="R59" i="5"/>
  <c r="R23" i="5"/>
  <c r="U132" i="5"/>
  <c r="R27" i="5"/>
  <c r="T29" i="5"/>
  <c r="U8" i="5"/>
  <c r="S128" i="5"/>
  <c r="T21" i="5"/>
  <c r="R94" i="5"/>
  <c r="S148" i="5"/>
  <c r="Q307" i="5"/>
  <c r="U331" i="5"/>
  <c r="Q323" i="5"/>
  <c r="T88" i="5"/>
  <c r="U55" i="5"/>
  <c r="P114" i="5"/>
  <c r="U68" i="5"/>
  <c r="S9" i="5"/>
  <c r="R129" i="5"/>
  <c r="Q24" i="5"/>
  <c r="U23" i="5"/>
  <c r="Q6" i="5"/>
  <c r="U124" i="5"/>
  <c r="R16" i="5"/>
  <c r="U174" i="5"/>
  <c r="Q98" i="5"/>
  <c r="P76" i="5"/>
  <c r="R60" i="5"/>
  <c r="S87" i="5"/>
  <c r="T109" i="5"/>
  <c r="R106" i="5"/>
  <c r="T5" i="5"/>
  <c r="P204" i="5"/>
  <c r="U196" i="5"/>
  <c r="U102" i="5"/>
  <c r="T68" i="5"/>
  <c r="U45" i="5"/>
  <c r="P70" i="5"/>
  <c r="S92" i="5"/>
  <c r="Q15" i="5"/>
  <c r="U281" i="5"/>
  <c r="R188" i="5"/>
  <c r="P210" i="5"/>
  <c r="Q93" i="5"/>
  <c r="P106" i="5"/>
  <c r="S16" i="5"/>
  <c r="R95" i="5"/>
  <c r="U89" i="5"/>
  <c r="S91" i="5"/>
  <c r="U52" i="5"/>
  <c r="S158" i="5"/>
  <c r="S113" i="5"/>
  <c r="S305" i="5"/>
  <c r="Q316" i="5"/>
  <c r="T221" i="5"/>
  <c r="S4" i="5"/>
  <c r="R102" i="5"/>
  <c r="T56" i="5"/>
  <c r="P96" i="5"/>
  <c r="S90" i="5"/>
  <c r="R103" i="5"/>
  <c r="T10" i="5"/>
  <c r="R91" i="5"/>
  <c r="T86" i="5"/>
  <c r="S99" i="5"/>
  <c r="Q248" i="5"/>
  <c r="S36" i="5"/>
  <c r="P233" i="5"/>
  <c r="T17" i="5"/>
  <c r="T38" i="5"/>
  <c r="T45" i="5"/>
  <c r="T206" i="5"/>
  <c r="T13" i="5"/>
  <c r="Q242" i="5"/>
  <c r="R249" i="5"/>
  <c r="U104" i="5"/>
  <c r="T217" i="5"/>
  <c r="P201" i="5"/>
  <c r="P235" i="5"/>
  <c r="Q68" i="5"/>
  <c r="Q362" i="5"/>
  <c r="P162" i="5"/>
  <c r="Q360" i="5"/>
  <c r="R307" i="5"/>
  <c r="T230" i="5"/>
  <c r="T114" i="5"/>
  <c r="Q27" i="5"/>
  <c r="Q185" i="5"/>
  <c r="R220" i="5"/>
  <c r="U202" i="5"/>
  <c r="Q238" i="5"/>
  <c r="T93" i="5"/>
  <c r="S206" i="5"/>
  <c r="T195" i="5"/>
  <c r="U223" i="5"/>
  <c r="U19" i="5"/>
  <c r="S210" i="5"/>
  <c r="Q32" i="5"/>
  <c r="T63" i="5"/>
  <c r="R45" i="5"/>
  <c r="S174" i="5"/>
  <c r="S140" i="5"/>
  <c r="P136" i="5"/>
  <c r="R131" i="5"/>
  <c r="S178" i="5"/>
  <c r="R171" i="5"/>
  <c r="P84" i="5"/>
  <c r="Q95" i="5"/>
  <c r="P77" i="5"/>
  <c r="U59" i="5"/>
  <c r="Q18" i="5"/>
  <c r="T52" i="5"/>
  <c r="T120" i="5"/>
  <c r="U192" i="5"/>
  <c r="U11" i="5"/>
  <c r="U42" i="5"/>
  <c r="P91" i="5"/>
  <c r="R11" i="5"/>
  <c r="S465" i="5"/>
  <c r="U169" i="5"/>
  <c r="Q42" i="5"/>
  <c r="P183" i="5"/>
  <c r="S43" i="5"/>
  <c r="P187" i="5"/>
  <c r="S6" i="5"/>
  <c r="R180" i="5"/>
  <c r="P328" i="5"/>
  <c r="P89" i="5"/>
  <c r="S45" i="5"/>
  <c r="S23" i="5"/>
  <c r="Q44" i="5"/>
  <c r="T128" i="5"/>
  <c r="Q146" i="5"/>
  <c r="P151" i="5"/>
  <c r="Q141" i="5"/>
  <c r="R128" i="5"/>
  <c r="T207" i="5"/>
  <c r="P125" i="5"/>
  <c r="T11" i="5"/>
  <c r="Q154" i="5"/>
  <c r="P142" i="5"/>
  <c r="Q120" i="5"/>
  <c r="U435" i="5"/>
  <c r="U25" i="5"/>
  <c r="U36" i="5"/>
  <c r="R29" i="5"/>
  <c r="T23" i="5"/>
  <c r="R4" i="5"/>
  <c r="T285" i="5"/>
  <c r="R39" i="5"/>
  <c r="P244" i="5"/>
  <c r="U103" i="5"/>
  <c r="T295" i="5"/>
  <c r="S107" i="5"/>
  <c r="S240" i="5"/>
  <c r="S233" i="5"/>
  <c r="T192" i="5"/>
  <c r="U489" i="5"/>
  <c r="R314" i="5"/>
  <c r="P148" i="5"/>
  <c r="S217" i="5"/>
  <c r="U163" i="5"/>
  <c r="P144" i="5"/>
  <c r="P98" i="5"/>
  <c r="T104" i="5"/>
  <c r="Q5" i="5"/>
  <c r="Q231" i="5"/>
  <c r="P253" i="5"/>
  <c r="S34" i="5"/>
  <c r="P166" i="5"/>
  <c r="T242" i="5"/>
  <c r="Q132" i="5"/>
  <c r="R53" i="5"/>
  <c r="U228" i="5"/>
  <c r="U127" i="5"/>
  <c r="S49" i="5"/>
  <c r="Q13" i="5"/>
  <c r="S22" i="5"/>
  <c r="R187" i="5"/>
  <c r="R21" i="5"/>
  <c r="U320" i="5"/>
  <c r="U241" i="5"/>
  <c r="U22" i="5"/>
  <c r="Q91" i="5"/>
  <c r="S231" i="5"/>
  <c r="U18" i="5"/>
  <c r="U58" i="5"/>
  <c r="R181" i="5"/>
  <c r="U75" i="5"/>
  <c r="U185" i="5"/>
  <c r="T83" i="5"/>
  <c r="P53" i="5"/>
  <c r="Q179" i="5"/>
  <c r="P58" i="5"/>
  <c r="S10" i="5"/>
  <c r="U90" i="5"/>
  <c r="R204" i="5"/>
  <c r="U205" i="5"/>
  <c r="S193" i="5"/>
  <c r="T154" i="5"/>
  <c r="Q74" i="5"/>
  <c r="U24" i="5"/>
  <c r="R66" i="5"/>
  <c r="Q244" i="5"/>
  <c r="P81" i="5"/>
  <c r="Q52" i="5"/>
  <c r="S62" i="5"/>
  <c r="R230" i="5"/>
  <c r="R55" i="5"/>
  <c r="T203" i="5"/>
  <c r="Q133" i="5"/>
  <c r="P227" i="5"/>
  <c r="P216" i="5"/>
  <c r="U219" i="5"/>
  <c r="R170" i="5"/>
  <c r="Q163" i="5"/>
  <c r="U34" i="5"/>
  <c r="S98" i="5"/>
  <c r="U60" i="5"/>
  <c r="R24" i="5"/>
  <c r="U125" i="5"/>
  <c r="R207" i="5"/>
  <c r="S44" i="5"/>
  <c r="Q99" i="5"/>
  <c r="Q26" i="5"/>
  <c r="T15" i="5"/>
  <c r="S163" i="5"/>
  <c r="Q189" i="5"/>
  <c r="S42" i="5"/>
  <c r="S151" i="5"/>
  <c r="R156" i="5"/>
  <c r="S182" i="5"/>
  <c r="S105" i="5"/>
  <c r="P163" i="5"/>
  <c r="T72" i="5"/>
  <c r="Q303" i="5"/>
  <c r="U214" i="5"/>
  <c r="U140" i="5"/>
  <c r="P102" i="5"/>
  <c r="S222" i="5"/>
  <c r="U135" i="5"/>
  <c r="R153" i="5"/>
  <c r="T157" i="5"/>
  <c r="U183" i="5"/>
  <c r="T36" i="5"/>
  <c r="Q240" i="5"/>
  <c r="S150" i="5"/>
  <c r="T176" i="5"/>
  <c r="U484" i="5"/>
  <c r="P78" i="5"/>
  <c r="P145" i="5"/>
  <c r="S136" i="5"/>
  <c r="S103" i="5"/>
  <c r="U106" i="5"/>
  <c r="U123" i="5"/>
  <c r="Q119" i="5"/>
  <c r="P7" i="5"/>
  <c r="Q67" i="5"/>
  <c r="R63" i="5"/>
  <c r="U72" i="5"/>
  <c r="S74" i="5"/>
  <c r="U41" i="5"/>
  <c r="R105" i="5"/>
  <c r="S418" i="5"/>
  <c r="Q192" i="5"/>
  <c r="R70" i="5"/>
  <c r="R61" i="5"/>
  <c r="T185" i="5"/>
  <c r="S219" i="5"/>
  <c r="S262" i="5"/>
  <c r="U111" i="5"/>
  <c r="P74" i="5"/>
  <c r="T58" i="5"/>
  <c r="T39" i="5"/>
  <c r="U79" i="5"/>
  <c r="T8" i="5"/>
  <c r="Q425" i="5"/>
  <c r="P46" i="5"/>
  <c r="R98" i="5"/>
  <c r="Q124" i="5"/>
  <c r="P90" i="5"/>
  <c r="U229" i="5"/>
  <c r="U100" i="5"/>
  <c r="Q87" i="5"/>
  <c r="U81" i="5"/>
  <c r="P29" i="5"/>
  <c r="Q128" i="5"/>
  <c r="U77" i="5"/>
  <c r="P156" i="5"/>
  <c r="R251" i="5"/>
  <c r="P49" i="5"/>
  <c r="U95" i="5"/>
  <c r="T54" i="5"/>
  <c r="R365" i="5"/>
  <c r="S260" i="5"/>
  <c r="T324" i="5"/>
  <c r="S188" i="5"/>
  <c r="Q451" i="5"/>
  <c r="S334" i="5"/>
  <c r="P266" i="5"/>
  <c r="U172" i="5"/>
  <c r="Q175" i="5"/>
  <c r="S283" i="5"/>
  <c r="U44" i="5"/>
  <c r="P60" i="5"/>
  <c r="P519" i="5"/>
  <c r="T329" i="5"/>
  <c r="Q252" i="5"/>
  <c r="S104" i="5"/>
  <c r="Q202" i="5"/>
  <c r="S176" i="5"/>
  <c r="U175" i="5"/>
  <c r="T7" i="5"/>
  <c r="T162" i="5"/>
  <c r="T168" i="5"/>
  <c r="Q102" i="5"/>
  <c r="Q51" i="5"/>
  <c r="T43" i="5"/>
  <c r="R304" i="5"/>
  <c r="R205" i="5"/>
  <c r="S318" i="5"/>
  <c r="P241" i="5"/>
  <c r="Q21" i="5"/>
  <c r="R196" i="5"/>
  <c r="R165" i="5"/>
  <c r="T12" i="5"/>
  <c r="R43" i="5"/>
  <c r="Q295" i="5"/>
  <c r="Q85" i="5"/>
  <c r="U70" i="5"/>
  <c r="S38" i="5"/>
  <c r="R174" i="5"/>
  <c r="S241" i="5"/>
  <c r="R73" i="5"/>
  <c r="P416" i="5"/>
  <c r="S145" i="5"/>
  <c r="S270" i="5"/>
  <c r="R380" i="5"/>
  <c r="P138" i="5"/>
  <c r="R74" i="5"/>
  <c r="Q130" i="5"/>
  <c r="U9" i="5"/>
  <c r="T20" i="5"/>
  <c r="S144" i="5"/>
  <c r="U35" i="5"/>
  <c r="Q47" i="5"/>
  <c r="R17" i="5"/>
  <c r="T139" i="5"/>
  <c r="P14" i="5"/>
  <c r="P312" i="5"/>
  <c r="U179" i="5"/>
  <c r="S82" i="5"/>
  <c r="R69" i="5"/>
  <c r="P240" i="5"/>
  <c r="T174" i="5"/>
  <c r="S167" i="5"/>
  <c r="R10" i="5"/>
  <c r="R111" i="5"/>
  <c r="Q177" i="5"/>
  <c r="R78" i="5"/>
  <c r="T250" i="5"/>
  <c r="S142" i="5"/>
  <c r="S27" i="5"/>
  <c r="P357" i="5"/>
  <c r="T107" i="5"/>
  <c r="T158" i="5"/>
  <c r="R104" i="5"/>
  <c r="Q117" i="5"/>
  <c r="U38" i="5"/>
  <c r="U109" i="5"/>
  <c r="S100" i="5"/>
  <c r="U113" i="5"/>
  <c r="U20" i="5"/>
  <c r="P307" i="5"/>
  <c r="U181" i="5"/>
  <c r="P154" i="5"/>
  <c r="R308" i="5"/>
  <c r="R268" i="5"/>
  <c r="P8" i="5"/>
  <c r="U118" i="5"/>
  <c r="S70" i="5"/>
  <c r="S110" i="5"/>
  <c r="Q101" i="5"/>
  <c r="S114" i="5"/>
  <c r="P33" i="5"/>
  <c r="S106" i="5"/>
  <c r="U97" i="5"/>
  <c r="T110" i="5"/>
  <c r="T251" i="5"/>
  <c r="U107" i="5"/>
  <c r="P121" i="5"/>
  <c r="S117" i="5"/>
  <c r="R67" i="5"/>
  <c r="T81" i="5"/>
  <c r="S50" i="5"/>
  <c r="R9" i="5"/>
  <c r="R8" i="5"/>
  <c r="P23" i="5"/>
  <c r="R50" i="5"/>
  <c r="R239" i="5"/>
  <c r="S86" i="5"/>
  <c r="R5" i="5"/>
  <c r="U21" i="5"/>
  <c r="R28" i="5"/>
  <c r="P215" i="5"/>
  <c r="U53" i="5"/>
  <c r="T30" i="5"/>
  <c r="Q12" i="5"/>
  <c r="T118" i="5"/>
  <c r="Q16" i="5"/>
  <c r="R7" i="5"/>
  <c r="R228" i="5"/>
  <c r="R115" i="5"/>
  <c r="T31" i="5"/>
  <c r="S432" i="5"/>
  <c r="T199" i="5"/>
  <c r="S379" i="5"/>
  <c r="T355" i="5"/>
  <c r="Q281" i="5"/>
  <c r="R184" i="5"/>
  <c r="P41" i="5"/>
  <c r="T218" i="5"/>
  <c r="Q40" i="5"/>
  <c r="P231" i="5"/>
  <c r="P116" i="5"/>
  <c r="P13" i="5"/>
  <c r="T95" i="5"/>
  <c r="P218" i="5"/>
  <c r="Q112" i="5"/>
  <c r="R92" i="5"/>
  <c r="R140" i="5"/>
  <c r="T85" i="5"/>
  <c r="U6" i="5"/>
  <c r="S191" i="5"/>
  <c r="Q77" i="5"/>
  <c r="P371" i="5"/>
  <c r="U137" i="5"/>
  <c r="S132" i="5"/>
  <c r="P82" i="5"/>
  <c r="U94" i="5"/>
  <c r="Q89" i="5"/>
  <c r="Q80" i="5"/>
  <c r="T78" i="5"/>
  <c r="R80" i="5"/>
  <c r="Q7" i="5"/>
  <c r="S290" i="5"/>
  <c r="U246" i="5"/>
  <c r="U278" i="5"/>
  <c r="S250" i="5"/>
  <c r="P177" i="5"/>
  <c r="R245" i="5"/>
  <c r="P88" i="5"/>
  <c r="R42" i="5"/>
  <c r="S81" i="5"/>
  <c r="R79" i="5"/>
  <c r="Q92" i="5"/>
  <c r="S78" i="5"/>
  <c r="R76" i="5"/>
  <c r="S75" i="5"/>
  <c r="R88" i="5"/>
  <c r="S443" i="5"/>
  <c r="S7" i="5"/>
  <c r="U158" i="5"/>
  <c r="T151" i="5"/>
  <c r="T187" i="5"/>
  <c r="P5" i="5"/>
  <c r="U40" i="5"/>
  <c r="P112" i="5"/>
  <c r="S245" i="5"/>
  <c r="S218" i="5"/>
  <c r="Q23" i="5"/>
  <c r="Q107" i="5"/>
  <c r="P56" i="5"/>
  <c r="Q212" i="5"/>
  <c r="T57" i="5"/>
  <c r="P37" i="5"/>
  <c r="R160" i="5"/>
  <c r="P100" i="5"/>
  <c r="R110" i="5"/>
  <c r="T108" i="5"/>
  <c r="T35" i="5"/>
  <c r="P356" i="5"/>
  <c r="Q297" i="5"/>
  <c r="Q214" i="5"/>
  <c r="T214" i="5"/>
  <c r="R318" i="5"/>
  <c r="Q165" i="5"/>
  <c r="Q337" i="5"/>
  <c r="S319" i="5"/>
  <c r="R326" i="5"/>
  <c r="R272" i="5"/>
  <c r="U91" i="5"/>
  <c r="R13" i="5"/>
  <c r="U311" i="5"/>
  <c r="R147" i="5"/>
  <c r="R19" i="5"/>
  <c r="S32" i="5"/>
  <c r="R109" i="5"/>
  <c r="T37" i="5"/>
  <c r="Q110" i="5"/>
  <c r="P4" i="5"/>
  <c r="R34" i="5"/>
  <c r="Q246" i="5"/>
  <c r="S84" i="5"/>
  <c r="R12" i="5"/>
  <c r="T99" i="5"/>
  <c r="R265" i="5"/>
  <c r="Q266" i="5"/>
  <c r="Q136" i="5"/>
  <c r="Q188" i="5"/>
  <c r="U29" i="5"/>
  <c r="P104" i="5"/>
  <c r="U84" i="5"/>
  <c r="P118" i="5"/>
  <c r="R248" i="5"/>
  <c r="S68" i="5"/>
  <c r="P115" i="5"/>
  <c r="Q148" i="5"/>
  <c r="R65" i="5"/>
  <c r="T65" i="5"/>
  <c r="Q143" i="5"/>
  <c r="T6" i="5"/>
  <c r="S149" i="5"/>
  <c r="P480" i="5"/>
  <c r="S259" i="5"/>
  <c r="P186" i="5"/>
  <c r="R158" i="5"/>
  <c r="Q10" i="5"/>
  <c r="P157" i="5"/>
  <c r="T175" i="5"/>
  <c r="S180" i="5"/>
  <c r="Q206" i="5"/>
  <c r="S59" i="5"/>
  <c r="S168" i="5"/>
  <c r="R173" i="5"/>
  <c r="P199" i="5"/>
  <c r="P72" i="5"/>
  <c r="S30" i="5"/>
  <c r="Q209" i="5"/>
  <c r="R195" i="5"/>
  <c r="S65" i="5"/>
  <c r="U96" i="5"/>
  <c r="R200" i="5"/>
  <c r="T193" i="5"/>
  <c r="S109" i="5"/>
  <c r="S102" i="5"/>
  <c r="P73" i="5"/>
  <c r="Q219" i="5"/>
  <c r="R136" i="5"/>
  <c r="S165" i="5"/>
  <c r="P36" i="5"/>
  <c r="U259" i="5"/>
  <c r="U162" i="5"/>
  <c r="R99" i="5"/>
  <c r="Q215" i="5"/>
  <c r="S72" i="5"/>
  <c r="T34" i="5"/>
  <c r="S54" i="5"/>
  <c r="P208" i="5"/>
  <c r="Q35" i="5"/>
  <c r="S61" i="5"/>
  <c r="S362" i="5"/>
  <c r="R420" i="5"/>
  <c r="Q142" i="5"/>
  <c r="T160" i="5"/>
  <c r="P94" i="5"/>
  <c r="U156" i="5"/>
  <c r="T210" i="5"/>
  <c r="P11" i="5"/>
  <c r="Q55" i="5"/>
  <c r="R209" i="5"/>
  <c r="U69" i="5"/>
  <c r="U28" i="5"/>
  <c r="U51" i="5"/>
  <c r="T202" i="5"/>
  <c r="P32" i="5"/>
  <c r="P247" i="5"/>
  <c r="R85" i="5"/>
  <c r="S138" i="5"/>
  <c r="P134" i="5"/>
  <c r="T181" i="5"/>
  <c r="Q122" i="5"/>
  <c r="T117" i="5"/>
  <c r="R40" i="5"/>
  <c r="S52" i="5"/>
  <c r="T48" i="5"/>
  <c r="T92" i="5"/>
  <c r="Q76" i="5"/>
  <c r="Q22" i="5"/>
  <c r="S21" i="5"/>
  <c r="T98" i="5"/>
  <c r="Q64" i="5"/>
  <c r="T527" i="5"/>
  <c r="P119" i="5"/>
  <c r="Q79" i="5"/>
  <c r="U143" i="5"/>
  <c r="U166" i="5"/>
  <c r="T19" i="5"/>
  <c r="Q196" i="5"/>
  <c r="P139" i="5"/>
  <c r="T159" i="5"/>
  <c r="U32" i="5"/>
  <c r="S345" i="5"/>
  <c r="P229" i="5"/>
  <c r="Q312" i="5"/>
  <c r="Q170" i="5"/>
  <c r="P280" i="5"/>
  <c r="R57" i="5"/>
  <c r="P193" i="5"/>
  <c r="Q115" i="5"/>
  <c r="U198" i="5"/>
  <c r="U139" i="5"/>
  <c r="P161" i="5"/>
  <c r="U13" i="5"/>
  <c r="P185" i="5"/>
  <c r="R135" i="5"/>
  <c r="R154" i="5"/>
  <c r="S261" i="5"/>
  <c r="Q53" i="5"/>
  <c r="Q100" i="5"/>
  <c r="U120" i="5"/>
  <c r="T60" i="5"/>
  <c r="S155" i="5"/>
  <c r="R296" i="5"/>
  <c r="Q90" i="5"/>
  <c r="U57" i="5"/>
  <c r="S170" i="5"/>
  <c r="Q50" i="5"/>
  <c r="S80" i="5"/>
  <c r="Q31" i="5"/>
  <c r="R163" i="5"/>
  <c r="R35" i="5"/>
  <c r="Q83" i="5"/>
  <c r="R264" i="5"/>
  <c r="Q433" i="5"/>
  <c r="S291" i="5"/>
  <c r="S364" i="5"/>
  <c r="Q225" i="5"/>
  <c r="R93" i="5"/>
  <c r="U154" i="5"/>
  <c r="P38" i="5"/>
  <c r="U31" i="5"/>
  <c r="T164" i="5"/>
  <c r="S47" i="5"/>
  <c r="S69" i="5"/>
  <c r="S28" i="5"/>
  <c r="S157" i="5"/>
  <c r="Q66" i="5"/>
  <c r="T147" i="5"/>
  <c r="U110" i="5"/>
  <c r="R44" i="5"/>
  <c r="S40" i="5"/>
  <c r="S8" i="5"/>
  <c r="P18" i="5"/>
  <c r="Q14" i="5"/>
  <c r="T155" i="5"/>
  <c r="U151" i="5"/>
  <c r="S146" i="5"/>
  <c r="R113" i="5"/>
  <c r="T27" i="5"/>
  <c r="U148" i="5"/>
  <c r="Q63" i="5"/>
  <c r="S18" i="5"/>
  <c r="P19" i="5"/>
  <c r="P159" i="5"/>
  <c r="Q125" i="5"/>
  <c r="T142" i="5"/>
  <c r="T137" i="5"/>
  <c r="Q29" i="5"/>
  <c r="T32" i="5"/>
  <c r="U30" i="5"/>
  <c r="R62" i="5"/>
  <c r="R87" i="5"/>
  <c r="J18" i="9" l="1"/>
  <c r="J8" i="9"/>
  <c r="J9" i="9"/>
  <c r="J6" i="9"/>
  <c r="J16" i="9"/>
  <c r="J7" i="9"/>
  <c r="J15" i="9"/>
  <c r="J21" i="9"/>
  <c r="J14" i="9"/>
  <c r="J12" i="9"/>
  <c r="J20" i="9"/>
  <c r="J13" i="9"/>
  <c r="J19" i="9"/>
  <c r="J17" i="9"/>
  <c r="J11" i="9"/>
  <c r="J5" i="9"/>
  <c r="J10" i="9"/>
</calcChain>
</file>

<file path=xl/sharedStrings.xml><?xml version="1.0" encoding="utf-8"?>
<sst xmlns="http://schemas.openxmlformats.org/spreadsheetml/2006/main" count="5470" uniqueCount="551">
  <si>
    <t>KEY</t>
  </si>
  <si>
    <t>班別</t>
  </si>
  <si>
    <t>廠商編號</t>
  </si>
  <si>
    <t>書籍編號</t>
  </si>
  <si>
    <t>書名</t>
  </si>
  <si>
    <t>冊次</t>
  </si>
  <si>
    <t>出版社</t>
  </si>
  <si>
    <t>作者</t>
  </si>
  <si>
    <t>學生價</t>
  </si>
  <si>
    <t>議價金額</t>
  </si>
  <si>
    <t>部編或審定</t>
  </si>
  <si>
    <t>審定字號</t>
  </si>
  <si>
    <t>執照期限</t>
  </si>
  <si>
    <t>備註</t>
  </si>
  <si>
    <t>折價比</t>
  </si>
  <si>
    <t>公民與社會選修</t>
  </si>
  <si>
    <t>下</t>
  </si>
  <si>
    <t>三民</t>
  </si>
  <si>
    <t>劉義周.等</t>
  </si>
  <si>
    <t>審定</t>
  </si>
  <si>
    <t>101.09.05-107.09.04</t>
  </si>
  <si>
    <t>廠商簡稱</t>
  </si>
  <si>
    <t>廠商全名</t>
  </si>
  <si>
    <t>採購方式</t>
  </si>
  <si>
    <t>高中英文</t>
  </si>
  <si>
    <t>班級代碼</t>
  </si>
  <si>
    <t>二</t>
  </si>
  <si>
    <t>部別</t>
  </si>
  <si>
    <t>車蓓群</t>
  </si>
  <si>
    <t>人數</t>
  </si>
  <si>
    <t>103.05.13-109.05.12</t>
  </si>
  <si>
    <t>科別</t>
  </si>
  <si>
    <t>年級</t>
  </si>
  <si>
    <t>外一1</t>
  </si>
  <si>
    <t>三</t>
  </si>
  <si>
    <t>109.11.24</t>
  </si>
  <si>
    <t>負責人</t>
  </si>
  <si>
    <t>通訊電話</t>
  </si>
  <si>
    <t>傳真電話</t>
  </si>
  <si>
    <t>四</t>
  </si>
  <si>
    <t xml:space="preserve"> 通訊地址</t>
  </si>
  <si>
    <t>郵遞區號</t>
  </si>
  <si>
    <t>地址</t>
  </si>
  <si>
    <t>080電話</t>
  </si>
  <si>
    <t>104.06.30-110.06.29</t>
  </si>
  <si>
    <t>五</t>
  </si>
  <si>
    <t>日校</t>
  </si>
  <si>
    <t>110.12.21</t>
  </si>
  <si>
    <t>應用外語科</t>
  </si>
  <si>
    <t>一</t>
  </si>
  <si>
    <t>六</t>
  </si>
  <si>
    <t>外一2</t>
  </si>
  <si>
    <t>105.07.14-111.07.13</t>
  </si>
  <si>
    <t>高中數學</t>
  </si>
  <si>
    <t>單維彰等</t>
  </si>
  <si>
    <t>外二1</t>
  </si>
  <si>
    <t>100.05.18-106..05.17</t>
  </si>
  <si>
    <t>高中歷史</t>
  </si>
  <si>
    <t>外二2</t>
  </si>
  <si>
    <t>薛化元等</t>
  </si>
  <si>
    <t>101-12-07-107.12.06</t>
  </si>
  <si>
    <t>三民圖書股份有限公司</t>
  </si>
  <si>
    <t>外三1</t>
  </si>
  <si>
    <t>古偉瀛.等</t>
  </si>
  <si>
    <t>102.11.28-108.11.27</t>
  </si>
  <si>
    <t>外三2</t>
  </si>
  <si>
    <t>選修歷史</t>
  </si>
  <si>
    <t>招標議價</t>
  </si>
  <si>
    <t>103.09.16-109.09.15</t>
  </si>
  <si>
    <t>高一1</t>
  </si>
  <si>
    <t>綜合高中</t>
  </si>
  <si>
    <t>高一2</t>
  </si>
  <si>
    <t>陳小姐</t>
  </si>
  <si>
    <t>02-2500-6600#521</t>
  </si>
  <si>
    <t>02-2506-4000</t>
  </si>
  <si>
    <t>台北市復興北路386號</t>
  </si>
  <si>
    <t>退:桃園縣龜山鄉龜山一路52巷2號</t>
  </si>
  <si>
    <t>高一3</t>
  </si>
  <si>
    <t>五南</t>
  </si>
  <si>
    <t>五南文化事業機構(文字復興)</t>
  </si>
  <si>
    <t>小額採購</t>
  </si>
  <si>
    <t>高一4</t>
  </si>
  <si>
    <t>基本設計</t>
  </si>
  <si>
    <t>高二1</t>
  </si>
  <si>
    <t>Ⅱ</t>
  </si>
  <si>
    <t>台科大</t>
  </si>
  <si>
    <t>陳美燕.等</t>
  </si>
  <si>
    <t>高二2</t>
  </si>
  <si>
    <t>王小姐</t>
  </si>
  <si>
    <t>02-2705-5066#879</t>
  </si>
  <si>
    <t>02-2701-4570</t>
  </si>
  <si>
    <t>台北市和平東路2段339號4樓</t>
  </si>
  <si>
    <t>退:新北市林口區後湖路52之3號</t>
  </si>
  <si>
    <t>高二3</t>
  </si>
  <si>
    <t>高二4</t>
  </si>
  <si>
    <t>104.09.21-110.09.20</t>
  </si>
  <si>
    <t>高三1</t>
  </si>
  <si>
    <t>高三2</t>
  </si>
  <si>
    <t>高三3</t>
  </si>
  <si>
    <t>高三4</t>
  </si>
  <si>
    <t>商一1</t>
  </si>
  <si>
    <t>台科大圖書股份有限公司</t>
  </si>
  <si>
    <t>徐意嵐</t>
  </si>
  <si>
    <t>02-2908-5945#641</t>
  </si>
  <si>
    <t>商業經營科</t>
  </si>
  <si>
    <t>02-2908-6347</t>
  </si>
  <si>
    <t>台北縣新莊市福營路33號</t>
  </si>
  <si>
    <t>商一2</t>
  </si>
  <si>
    <t>幼獅</t>
  </si>
  <si>
    <t>幼獅文化事業公司</t>
  </si>
  <si>
    <t>朱小姐</t>
  </si>
  <si>
    <t>02-2311-2832#277</t>
  </si>
  <si>
    <t>02-2311-3309</t>
  </si>
  <si>
    <t>台北市重慶南路1段66之1號3F</t>
  </si>
  <si>
    <t>退:新台市樹林區俊英街111巷21號</t>
  </si>
  <si>
    <t>全華</t>
  </si>
  <si>
    <t>商一3</t>
  </si>
  <si>
    <t>全華科技圖書股份有限公司</t>
  </si>
  <si>
    <t>簡小姐</t>
  </si>
  <si>
    <t>02-2262-5666#323</t>
  </si>
  <si>
    <t>02-2262-8333</t>
  </si>
  <si>
    <t>新北市土城區忠義路21號</t>
  </si>
  <si>
    <t>退:新北市土城區永豐路201號</t>
  </si>
  <si>
    <t>當代軍事科技</t>
  </si>
  <si>
    <t>全</t>
  </si>
  <si>
    <t>編輯部</t>
  </si>
  <si>
    <t>免審</t>
  </si>
  <si>
    <t>商一4</t>
  </si>
  <si>
    <t>基礎地球科學</t>
  </si>
  <si>
    <t>王乾盈</t>
  </si>
  <si>
    <t>商二1</t>
  </si>
  <si>
    <t>99.10.12-108.07.31</t>
  </si>
  <si>
    <t>育達</t>
  </si>
  <si>
    <t>育達文化事業股份有限公司</t>
  </si>
  <si>
    <t>馮小姐</t>
  </si>
  <si>
    <t>04-2316-0117#203</t>
  </si>
  <si>
    <t>04-2316-6090</t>
  </si>
  <si>
    <t>台中市西屯區惠安巷50號</t>
  </si>
  <si>
    <t>退:台中市西屯區安和路20-13號</t>
  </si>
  <si>
    <t>商二2</t>
  </si>
  <si>
    <t>全民國防教育</t>
  </si>
  <si>
    <t>東大</t>
  </si>
  <si>
    <t>高德智</t>
  </si>
  <si>
    <t>東大圖書股份有限公司</t>
  </si>
  <si>
    <t>98.11.23-107.07.31</t>
  </si>
  <si>
    <t>商二3</t>
  </si>
  <si>
    <t>健康與護理</t>
  </si>
  <si>
    <t>商二4</t>
  </si>
  <si>
    <t>東岳</t>
  </si>
  <si>
    <t>鄭美治.等</t>
  </si>
  <si>
    <t>東岳(岱)專業圖書公司</t>
  </si>
  <si>
    <t xml:space="preserve"> </t>
  </si>
  <si>
    <t>99.04.01-107.07.31</t>
  </si>
  <si>
    <t>02-2955-9499</t>
  </si>
  <si>
    <t>02-2956-5390</t>
  </si>
  <si>
    <t>台北縣板橋市和平路安樂巷6弄12號</t>
  </si>
  <si>
    <t xml:space="preserve">  0800-271228</t>
  </si>
  <si>
    <t>商三1</t>
  </si>
  <si>
    <t>體育</t>
  </si>
  <si>
    <t>方建隆</t>
  </si>
  <si>
    <t>信樺</t>
  </si>
  <si>
    <t>信樺文化事業有限公司</t>
  </si>
  <si>
    <t>99.06.10-107.07.31</t>
  </si>
  <si>
    <t>04-2436-7677#11</t>
  </si>
  <si>
    <t>04-2436-6477</t>
  </si>
  <si>
    <t>台中市北屯區景賢八路228號</t>
  </si>
  <si>
    <t>退:台中市北屯區景賢南一路50-1號</t>
  </si>
  <si>
    <t>商三2</t>
  </si>
  <si>
    <t>100.12.22-106.12.21</t>
  </si>
  <si>
    <t>南一</t>
  </si>
  <si>
    <t>南一書局企業(股)公司</t>
  </si>
  <si>
    <t>黃小姐</t>
  </si>
  <si>
    <t>04-2567-9671</t>
  </si>
  <si>
    <t>04-2567-9623</t>
  </si>
  <si>
    <t>台中縣大雅區神林南路641巷1號2F</t>
  </si>
  <si>
    <t>高職英文</t>
  </si>
  <si>
    <t>退:台南市安平工業區新信路22號</t>
  </si>
  <si>
    <t>商三3</t>
  </si>
  <si>
    <t>103.05.27-109.05.26</t>
  </si>
  <si>
    <t>泰宇</t>
  </si>
  <si>
    <t>泰宇出版股份有限公司</t>
  </si>
  <si>
    <t>游小姐</t>
  </si>
  <si>
    <t>02-2984-4865#205</t>
  </si>
  <si>
    <t>02-2986-4034</t>
  </si>
  <si>
    <t>新北市三重區重新路四段53號12樓之1</t>
  </si>
  <si>
    <t>退:新北市林口區中湖路39-2號</t>
  </si>
  <si>
    <t>商三4</t>
  </si>
  <si>
    <t>0800-060559</t>
  </si>
  <si>
    <t>105.05.26-110.05.25</t>
  </si>
  <si>
    <t>啟芳</t>
  </si>
  <si>
    <t>啟芳出版社有限公司</t>
  </si>
  <si>
    <t>廖小姐</t>
  </si>
  <si>
    <t>02-2363-9422#101</t>
  </si>
  <si>
    <t>貿一1</t>
  </si>
  <si>
    <t>02-2363-5588</t>
  </si>
  <si>
    <t>台北市羅斯福路3段283巷21弄15號</t>
  </si>
  <si>
    <t>國際貿易科</t>
  </si>
  <si>
    <t>退:新北市深坑區北深路3段155巷27號7樓</t>
  </si>
  <si>
    <t xml:space="preserve"> 0800-025858</t>
  </si>
  <si>
    <t>貿一2</t>
  </si>
  <si>
    <t>康熹</t>
  </si>
  <si>
    <t>康熹圖書網路(股)公司</t>
  </si>
  <si>
    <t>02-2299-9006</t>
  </si>
  <si>
    <t>02-2299-9110</t>
  </si>
  <si>
    <t>105.07.18-111.07.17</t>
  </si>
  <si>
    <t>新北市五股區五工六路30號</t>
  </si>
  <si>
    <t>貿一3</t>
  </si>
  <si>
    <t>高職國文</t>
  </si>
  <si>
    <t>智業</t>
  </si>
  <si>
    <t>王基倫.等</t>
  </si>
  <si>
    <t>智業文化事業有限公司</t>
  </si>
  <si>
    <t>100.07.04-106.07.03</t>
  </si>
  <si>
    <t>貿一4</t>
  </si>
  <si>
    <t>101.05.31-107.05.30</t>
  </si>
  <si>
    <t>華立</t>
  </si>
  <si>
    <t>華立圖書股份有限公司(松根)</t>
  </si>
  <si>
    <t>02-2221-7375</t>
  </si>
  <si>
    <t>貿二1</t>
  </si>
  <si>
    <t>02-2221-7385</t>
  </si>
  <si>
    <t>台北市龍江路76巷20-7號4F</t>
  </si>
  <si>
    <t>退:台北縣中和市立德街210巷3號</t>
  </si>
  <si>
    <t>商業概論</t>
  </si>
  <si>
    <t>徐玉霞.等</t>
  </si>
  <si>
    <t>104.08.24-110.08.23</t>
  </si>
  <si>
    <t>華興</t>
  </si>
  <si>
    <t>華興書局(雙日)</t>
  </si>
  <si>
    <t>貿二2</t>
  </si>
  <si>
    <t>吳小姐</t>
  </si>
  <si>
    <t>02-2363-2372</t>
  </si>
  <si>
    <t>02-2363-2422</t>
  </si>
  <si>
    <t>台北市和平東路1段182號9F</t>
  </si>
  <si>
    <t>數學B</t>
  </si>
  <si>
    <t>姚敏庭</t>
  </si>
  <si>
    <t>退:新北市新店區寶橋路235巷1弄4號7F</t>
  </si>
  <si>
    <t>107.07.31</t>
  </si>
  <si>
    <t>貿二3</t>
  </si>
  <si>
    <t>滄海</t>
  </si>
  <si>
    <t>滄海書局</t>
  </si>
  <si>
    <t>04-2708-8787</t>
  </si>
  <si>
    <t>0800-261187</t>
  </si>
  <si>
    <t>林福來</t>
  </si>
  <si>
    <t>碁峰</t>
  </si>
  <si>
    <t>碁峰資訊股份有限公司</t>
  </si>
  <si>
    <t>99.06.11-107.06.10</t>
  </si>
  <si>
    <t>04-2452-7051</t>
  </si>
  <si>
    <t>04-2452-9053</t>
  </si>
  <si>
    <t>台中市和南路二段262號8F之7</t>
  </si>
  <si>
    <t>貿二4</t>
  </si>
  <si>
    <t>旗立</t>
  </si>
  <si>
    <t>旗立資訊股份有限公司</t>
  </si>
  <si>
    <t>基礎物理(二)B</t>
  </si>
  <si>
    <t>02-2322-4846#2</t>
  </si>
  <si>
    <t>02-2322-4852</t>
  </si>
  <si>
    <t>台北市忠孝東路1段83號B1</t>
  </si>
  <si>
    <t>退:新北市三重區光復路一段68巷24弄3號2樓</t>
  </si>
  <si>
    <t>傅昭銘.等</t>
  </si>
  <si>
    <t>100.07.18-106.07.17</t>
  </si>
  <si>
    <t>貿三1</t>
  </si>
  <si>
    <t>遠東</t>
  </si>
  <si>
    <t>遠東圖書股份有限公司</t>
  </si>
  <si>
    <t>林小姐</t>
  </si>
  <si>
    <t>02-2311-8740#868</t>
  </si>
  <si>
    <t>02-2311-4184</t>
  </si>
  <si>
    <t>台北市重慶南路1段66之1號8F</t>
  </si>
  <si>
    <t>數學(乙)</t>
  </si>
  <si>
    <t>退:新北市新莊區鳳山街56巷3號</t>
  </si>
  <si>
    <t>0800-072128</t>
  </si>
  <si>
    <t>貿三2</t>
  </si>
  <si>
    <t>101.06.14-107.06.13</t>
  </si>
  <si>
    <t>廣懋</t>
  </si>
  <si>
    <t>廣懋圖書出版社</t>
  </si>
  <si>
    <t>04-2242-0075</t>
  </si>
  <si>
    <t>數學(甲)</t>
  </si>
  <si>
    <t>04-2242-3869</t>
  </si>
  <si>
    <t>台中市北屯區熱河路3段121號</t>
  </si>
  <si>
    <t>貿三3</t>
  </si>
  <si>
    <t>退:台中市北屯區環中路886巷8-1號</t>
  </si>
  <si>
    <t xml:space="preserve">   0800-000312</t>
  </si>
  <si>
    <t>翰林</t>
  </si>
  <si>
    <t>翰林出版事業股份有限公司</t>
  </si>
  <si>
    <t>蕭小姐</t>
  </si>
  <si>
    <t>06-2631188#264</t>
  </si>
  <si>
    <t>貿三4</t>
  </si>
  <si>
    <t>06-2637924</t>
  </si>
  <si>
    <t>台南市新樂路76號</t>
  </si>
  <si>
    <t>退:台南市南區新忠路8-1號</t>
  </si>
  <si>
    <t>基礎化學</t>
  </si>
  <si>
    <t>龍騰</t>
  </si>
  <si>
    <t>陳竹亭.等</t>
  </si>
  <si>
    <t>資一1</t>
  </si>
  <si>
    <t>龍騰文化事業股份有限公司</t>
  </si>
  <si>
    <t>李小姐</t>
  </si>
  <si>
    <t>100.04.12-108.07.31</t>
  </si>
  <si>
    <t>02-2298-2933#209</t>
  </si>
  <si>
    <t>02-2298-9766</t>
  </si>
  <si>
    <t>台中市環河路86號</t>
  </si>
  <si>
    <t>資料處理科</t>
  </si>
  <si>
    <t>退:新北市五股區五權七路1號</t>
  </si>
  <si>
    <t>0800-281284</t>
  </si>
  <si>
    <t>選修化學</t>
  </si>
  <si>
    <t>漢樺</t>
  </si>
  <si>
    <t>漢樺文化事業有限公司</t>
  </si>
  <si>
    <t>101.11.06-109.07.31</t>
  </si>
  <si>
    <t>資一2</t>
  </si>
  <si>
    <t>行銷學</t>
  </si>
  <si>
    <t>許文蘭</t>
  </si>
  <si>
    <t>資二1</t>
  </si>
  <si>
    <t>翔宇</t>
  </si>
  <si>
    <t>翔宇文化事業股份有限公司</t>
  </si>
  <si>
    <t>會計學</t>
  </si>
  <si>
    <t>新北市三重區重新路四段53號12樓</t>
  </si>
  <si>
    <t>林若娟等</t>
  </si>
  <si>
    <t>資二2</t>
  </si>
  <si>
    <t>103.06.30-109.06.29</t>
  </si>
  <si>
    <t>資三1</t>
  </si>
  <si>
    <t>103.07.14-109.07.13</t>
  </si>
  <si>
    <t>5.6月出書</t>
  </si>
  <si>
    <t>資三2</t>
  </si>
  <si>
    <t>電腦IFRS實力養成評量(TQC)</t>
  </si>
  <si>
    <t>財團法人中華民國電腦技能基金會</t>
  </si>
  <si>
    <t>綜一1</t>
  </si>
  <si>
    <t>綜職科</t>
  </si>
  <si>
    <t>戰爭與危機的啟示</t>
  </si>
  <si>
    <t>張世照.等</t>
  </si>
  <si>
    <t>綜二1</t>
  </si>
  <si>
    <t>陳相榮</t>
  </si>
  <si>
    <t>101.05.29-107.05.28</t>
  </si>
  <si>
    <t>綜三1</t>
  </si>
  <si>
    <t>計算機概論</t>
  </si>
  <si>
    <t>施威銘.等</t>
  </si>
  <si>
    <t>109.01.13</t>
  </si>
  <si>
    <t>廣一1</t>
  </si>
  <si>
    <t>廣告設計科</t>
  </si>
  <si>
    <t>Ⅳ</t>
  </si>
  <si>
    <t>廣一2</t>
  </si>
  <si>
    <t>108.05.22</t>
  </si>
  <si>
    <t>經濟學</t>
  </si>
  <si>
    <t>廣二1</t>
  </si>
  <si>
    <t>高翠玲.等</t>
  </si>
  <si>
    <t>110.09.21</t>
  </si>
  <si>
    <t>公民與社會</t>
  </si>
  <si>
    <t>廣二2</t>
  </si>
  <si>
    <t>李酋潭</t>
  </si>
  <si>
    <t>99.11.04-107.07.31</t>
  </si>
  <si>
    <t>廣三1</t>
  </si>
  <si>
    <t>高中地理</t>
  </si>
  <si>
    <t>賴進貴.等</t>
  </si>
  <si>
    <t>99.09.29-107.07.31</t>
  </si>
  <si>
    <t>廣三2</t>
  </si>
  <si>
    <t>高中國文</t>
  </si>
  <si>
    <t>宋隆發.等</t>
  </si>
  <si>
    <t>101.09.18-107.09.17</t>
  </si>
  <si>
    <t>(進)商一1</t>
  </si>
  <si>
    <t>102.05.28-108.07.31</t>
  </si>
  <si>
    <t>102.12.25-109.07.31</t>
  </si>
  <si>
    <t>進校</t>
  </si>
  <si>
    <t>(進)商一2</t>
  </si>
  <si>
    <t>103.04.09-109.07.31</t>
  </si>
  <si>
    <t>99.07.20-107.07.31</t>
  </si>
  <si>
    <t>(進)商一3</t>
  </si>
  <si>
    <t>林有土</t>
  </si>
  <si>
    <t>(進)商一4</t>
  </si>
  <si>
    <t>100.08.17-106.08.16</t>
  </si>
  <si>
    <t>(進)商二1</t>
  </si>
  <si>
    <t>(進)商二2</t>
  </si>
  <si>
    <t>陳國川.等</t>
  </si>
  <si>
    <t>100.08.21-106.08.20</t>
  </si>
  <si>
    <t>(進)商二3</t>
  </si>
  <si>
    <t>國際貿易實務</t>
  </si>
  <si>
    <t>王令玲</t>
  </si>
  <si>
    <t>(進)商三1</t>
  </si>
  <si>
    <t>(進)商三2</t>
  </si>
  <si>
    <t>基礎生物</t>
  </si>
  <si>
    <t>上</t>
  </si>
  <si>
    <t>李家維</t>
  </si>
  <si>
    <t>99.02.26-105.02.25</t>
  </si>
  <si>
    <t>1.2班下學期用書</t>
  </si>
  <si>
    <t>(進)商三3</t>
  </si>
  <si>
    <t>基礎物理A</t>
  </si>
  <si>
    <t>廖耿舜</t>
  </si>
  <si>
    <t>(進)商三4</t>
  </si>
  <si>
    <t>98.12.23-104.12.22</t>
  </si>
  <si>
    <t>(進)貿一1</t>
  </si>
  <si>
    <t>基礎圖學</t>
  </si>
  <si>
    <t>謝啟駿</t>
  </si>
  <si>
    <t>(進)貿二1</t>
  </si>
  <si>
    <t>103.09.26-109.09.25</t>
  </si>
  <si>
    <t>(進)貿三1</t>
  </si>
  <si>
    <t>管理學概要</t>
  </si>
  <si>
    <t>連清唐</t>
  </si>
  <si>
    <t>高宏輝</t>
  </si>
  <si>
    <t>100.09.02-106.09.01</t>
  </si>
  <si>
    <t>選修生物</t>
  </si>
  <si>
    <t>101.03.14-107.03.13</t>
  </si>
  <si>
    <t>選修物理</t>
  </si>
  <si>
    <t>高涌泉.等</t>
  </si>
  <si>
    <t>101.07.24-107.07.23</t>
  </si>
  <si>
    <t>應用地理</t>
  </si>
  <si>
    <t>101.09.13-107.09.12</t>
  </si>
  <si>
    <t>何寄澎</t>
  </si>
  <si>
    <t>105/9</t>
  </si>
  <si>
    <t>進校用書</t>
  </si>
  <si>
    <t>英文(Ⅱ)六課版</t>
  </si>
  <si>
    <t>黃玟君</t>
  </si>
  <si>
    <t>109/8</t>
  </si>
  <si>
    <t>數學B(陳版)</t>
  </si>
  <si>
    <t>陳秋錦</t>
  </si>
  <si>
    <t>105/07</t>
  </si>
  <si>
    <t>郭鐘隆</t>
  </si>
  <si>
    <t>104/10</t>
  </si>
  <si>
    <t>歷史B</t>
  </si>
  <si>
    <t>吳旭彬</t>
  </si>
  <si>
    <t>105/04</t>
  </si>
  <si>
    <t>106/8</t>
  </si>
  <si>
    <t>高職英文(IV)B版</t>
  </si>
  <si>
    <t>110/10</t>
  </si>
  <si>
    <t>數學(B)</t>
  </si>
  <si>
    <t>106/9</t>
  </si>
  <si>
    <t>林若娟</t>
  </si>
  <si>
    <t>110/7</t>
  </si>
  <si>
    <t>健康情感管理</t>
  </si>
  <si>
    <t>張芬蘭</t>
  </si>
  <si>
    <t>民法與商事法概論</t>
  </si>
  <si>
    <t>鄭正中</t>
  </si>
  <si>
    <t>黃志民</t>
  </si>
  <si>
    <t>106/12</t>
  </si>
  <si>
    <t>書 名</t>
  </si>
  <si>
    <t>廠商</t>
  </si>
  <si>
    <t>議價後單價</t>
  </si>
  <si>
    <t>班級人數</t>
  </si>
  <si>
    <t>訂購數量</t>
  </si>
  <si>
    <t>訂購金額</t>
  </si>
  <si>
    <t>契約數量</t>
  </si>
  <si>
    <t>契約金額</t>
  </si>
  <si>
    <t>交貨數量</t>
  </si>
  <si>
    <t>交貨金額</t>
  </si>
  <si>
    <t>退貨數量</t>
  </si>
  <si>
    <t>退貨金額</t>
  </si>
  <si>
    <t>國立彰化高商105學年度第2學期教科書採購作業各班訂購書目</t>
  </si>
  <si>
    <t>國立彰化高商105學年度第2學期教科書採購作業訂購金額明細表</t>
  </si>
  <si>
    <t>合計</t>
  </si>
  <si>
    <t>總計</t>
  </si>
  <si>
    <t>國立彰化高商105學年度第2學期教科書採購作業契約金額明細表</t>
  </si>
  <si>
    <t>國立彰化高商105學年度第2學期教科書採購作業訂購金額統計表</t>
  </si>
  <si>
    <t>項次</t>
  </si>
  <si>
    <t>合計金額</t>
  </si>
  <si>
    <t>數量</t>
  </si>
  <si>
    <t>小計</t>
  </si>
  <si>
    <t>列標籤</t>
  </si>
  <si>
    <t>高一1 合計</t>
  </si>
  <si>
    <t>高一2 合計</t>
  </si>
  <si>
    <t>高一3 合計</t>
  </si>
  <si>
    <t>高一4 合計</t>
  </si>
  <si>
    <t>外一1 合計</t>
  </si>
  <si>
    <t>外一2 合計</t>
  </si>
  <si>
    <t>商一1 合計</t>
  </si>
  <si>
    <t>商一2 合計</t>
  </si>
  <si>
    <t>商一3 合計</t>
  </si>
  <si>
    <t>商一4 合計</t>
  </si>
  <si>
    <t>貿一1 合計</t>
  </si>
  <si>
    <t>貿一2 合計</t>
  </si>
  <si>
    <t>貿一3 合計</t>
  </si>
  <si>
    <t>貿一4 合計</t>
  </si>
  <si>
    <t>資一1 合計</t>
  </si>
  <si>
    <t>資一2 合計</t>
  </si>
  <si>
    <t>廣一1 合計</t>
  </si>
  <si>
    <t>廣一2 合計</t>
  </si>
  <si>
    <t>貿三3 合計</t>
  </si>
  <si>
    <t>貿三4 合計</t>
  </si>
  <si>
    <t>資三1 合計</t>
  </si>
  <si>
    <t>資三2 合計</t>
  </si>
  <si>
    <t>廣三1 合計</t>
  </si>
  <si>
    <t>廣三2 合計</t>
  </si>
  <si>
    <t>高二1 合計</t>
  </si>
  <si>
    <t>高二2 合計</t>
  </si>
  <si>
    <t>高二3 合計</t>
  </si>
  <si>
    <t>高二4 合計</t>
  </si>
  <si>
    <t>外二1 合計</t>
  </si>
  <si>
    <t>外二2 合計</t>
  </si>
  <si>
    <t>商二1 合計</t>
  </si>
  <si>
    <t>商二2 合計</t>
  </si>
  <si>
    <t>商二3 合計</t>
  </si>
  <si>
    <t>商二4 合計</t>
  </si>
  <si>
    <t>貿二1 合計</t>
  </si>
  <si>
    <t>貿二2 合計</t>
  </si>
  <si>
    <t>貿二3 合計</t>
  </si>
  <si>
    <t>貿二4 合計</t>
  </si>
  <si>
    <t>資二1 合計</t>
  </si>
  <si>
    <t>資二2 合計</t>
  </si>
  <si>
    <t>廣二1 合計</t>
  </si>
  <si>
    <t>廣二2 合計</t>
  </si>
  <si>
    <t>高三1 合計</t>
  </si>
  <si>
    <t>高三2 合計</t>
  </si>
  <si>
    <t>高三3 合計</t>
  </si>
  <si>
    <t>高三4 合計</t>
  </si>
  <si>
    <t>外三1 合計</t>
  </si>
  <si>
    <t>外三2 合計</t>
  </si>
  <si>
    <t>商三1 合計</t>
  </si>
  <si>
    <t>商三2 合計</t>
  </si>
  <si>
    <t>商三3 合計</t>
  </si>
  <si>
    <t>商三4 合計</t>
  </si>
  <si>
    <t>貿三1 合計</t>
  </si>
  <si>
    <t>貿三2 合計</t>
  </si>
  <si>
    <t>綜三1 合計</t>
  </si>
  <si>
    <t>(進)商一1 合計</t>
  </si>
  <si>
    <t>(進)商一2 合計</t>
  </si>
  <si>
    <t>(進)商一3 合計</t>
  </si>
  <si>
    <t>(進)商一4 合計</t>
  </si>
  <si>
    <t>(進)貿一1 合計</t>
  </si>
  <si>
    <t>(進)商二1 合計</t>
  </si>
  <si>
    <t>(進)商二2 合計</t>
  </si>
  <si>
    <t>(進)商二3 合計</t>
  </si>
  <si>
    <t>(進)貿二1 合計</t>
  </si>
  <si>
    <t>(進)商三1 合計</t>
  </si>
  <si>
    <t>(進)商三2 合計</t>
  </si>
  <si>
    <t>(進)商三3 合計</t>
  </si>
  <si>
    <t>(進)商三4 合計</t>
  </si>
  <si>
    <t>(進)貿三1 合計</t>
  </si>
  <si>
    <t>SUM of 訂購數量</t>
  </si>
  <si>
    <t>欄標籤</t>
  </si>
  <si>
    <t>SUM of 訂購金額</t>
  </si>
  <si>
    <t>翰林 合計</t>
  </si>
  <si>
    <t>三民 合計</t>
  </si>
  <si>
    <t>南一 合計</t>
  </si>
  <si>
    <t>全華 合計</t>
  </si>
  <si>
    <t>龍騰 合計</t>
  </si>
  <si>
    <t>信樺 合計</t>
  </si>
  <si>
    <t>東大 合計</t>
  </si>
  <si>
    <t>啟芳 合計</t>
  </si>
  <si>
    <t>旗立 合計</t>
  </si>
  <si>
    <t>台科大 合計</t>
  </si>
  <si>
    <t>育達 合計</t>
  </si>
  <si>
    <t>泰宇 合計</t>
  </si>
  <si>
    <t>幼獅 合計</t>
  </si>
  <si>
    <t>翔宇 合計</t>
  </si>
  <si>
    <t>華興 合計</t>
  </si>
  <si>
    <t>漢樺 合計</t>
  </si>
  <si>
    <t>五南 合計</t>
  </si>
  <si>
    <t>SUM of 契約數量</t>
  </si>
  <si>
    <t>SUM of 契約金額</t>
  </si>
  <si>
    <t>加總 - 議價後單價</t>
  </si>
  <si>
    <t>國立彰化高商105學年度第2學期教科書採購作業退貨金額統計表</t>
    <phoneticPr fontId="13" type="noConversion"/>
  </si>
  <si>
    <t>國立彰化高商105學年度第2學期教科書採購作業契約金額統計表</t>
    <phoneticPr fontId="13" type="noConversion"/>
  </si>
  <si>
    <t>訂購金額</t>
    <phoneticPr fontId="16" type="noConversion"/>
  </si>
  <si>
    <t>契約金額</t>
    <phoneticPr fontId="16" type="noConversion"/>
  </si>
  <si>
    <t>交貨金額</t>
    <phoneticPr fontId="16" type="noConversion"/>
  </si>
  <si>
    <t>退貨金額</t>
    <phoneticPr fontId="16" type="noConversion"/>
  </si>
  <si>
    <t>契約金額</t>
    <phoneticPr fontId="13" type="noConversion"/>
  </si>
  <si>
    <t>退貨金額</t>
    <phoneticPr fontId="13" type="noConversion"/>
  </si>
  <si>
    <t>國立彰化高商105學年度第2學期教科書採購作業交貨金額統計表</t>
    <phoneticPr fontId="13" type="noConversion"/>
  </si>
  <si>
    <t>交貨金額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</si>
</sst>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_-* #,##0_-;\-* #,##0_-;_-* &quot;-&quot;??_-;_-@"/>
  </numFmts>
  <fonts count="17">
    <font>
      <sz val="12"/>
      <color rgb="FF000000"/>
      <name val="PMingLiu"/>
    </font>
    <font>
      <sz val="12"/>
      <name val="PMingLiu"/>
      <family val="1"/>
      <charset val="136"/>
    </font>
    <font>
      <sz val="12"/>
      <name val="新細明體"/>
      <family val="1"/>
      <charset val="136"/>
    </font>
    <font>
      <sz val="12"/>
      <color rgb="FFFF0000"/>
      <name val="PMingLiu"/>
      <family val="1"/>
      <charset val="136"/>
    </font>
    <font>
      <sz val="12"/>
      <color rgb="FF0000FF"/>
      <name val="PMingLiu"/>
      <family val="1"/>
      <charset val="136"/>
    </font>
    <font>
      <sz val="12"/>
      <color rgb="FFC00000"/>
      <name val="PMingLiu"/>
      <family val="1"/>
      <charset val="136"/>
    </font>
    <font>
      <strike/>
      <sz val="12"/>
      <name val="新細明體"/>
      <family val="1"/>
      <charset val="136"/>
    </font>
    <font>
      <sz val="12"/>
      <color rgb="FF4F6128"/>
      <name val="PMingLiu"/>
      <family val="1"/>
      <charset val="136"/>
    </font>
    <font>
      <sz val="16"/>
      <color rgb="FF0000FF"/>
      <name val="標楷體"/>
      <family val="4"/>
      <charset val="136"/>
    </font>
    <font>
      <sz val="12"/>
      <name val="PMingLiu"/>
      <family val="1"/>
      <charset val="136"/>
    </font>
    <font>
      <sz val="14"/>
      <color rgb="FF0000FF"/>
      <name val="標楷體"/>
      <family val="4"/>
      <charset val="136"/>
    </font>
    <font>
      <sz val="18"/>
      <color rgb="FF0000FF"/>
      <name val="標楷體"/>
      <family val="4"/>
      <charset val="136"/>
    </font>
    <font>
      <b/>
      <sz val="12"/>
      <name val="PMingLiu"/>
      <family val="1"/>
      <charset val="136"/>
    </font>
    <font>
      <sz val="9"/>
      <name val="細明體"/>
      <family val="3"/>
      <charset val="136"/>
    </font>
    <font>
      <sz val="16"/>
      <color rgb="FF000000"/>
      <name val="PMingLiu"/>
      <family val="1"/>
      <charset val="136"/>
    </font>
    <font>
      <sz val="12"/>
      <color rgb="FF000000"/>
      <name val="PMingLiu"/>
      <family val="1"/>
      <charset val="136"/>
    </font>
    <font>
      <sz val="9"/>
      <name val="PMingLiu"/>
      <family val="1"/>
      <charset val="136"/>
    </font>
  </fonts>
  <fills count="13">
    <fill>
      <patternFill patternType="none"/>
    </fill>
    <fill>
      <patternFill patternType="gray125"/>
    </fill>
    <fill>
      <patternFill patternType="solid">
        <fgColor rgb="FFC2D69B"/>
        <bgColor rgb="FFC2D69B"/>
      </patternFill>
    </fill>
    <fill>
      <patternFill patternType="solid">
        <fgColor rgb="FFC4D79B"/>
        <bgColor rgb="FFC4D79B"/>
      </patternFill>
    </fill>
    <fill>
      <patternFill patternType="solid">
        <fgColor rgb="FFFDE9D9"/>
        <bgColor rgb="FFFDE9D9"/>
      </patternFill>
    </fill>
    <fill>
      <patternFill patternType="solid">
        <fgColor rgb="FFDAEEF3"/>
        <bgColor rgb="FFDAEEF3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FBD4B4"/>
        <bgColor rgb="FFFBD4B4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F2F2F2"/>
        <bgColor rgb="FFF2F2F2"/>
      </patternFill>
    </fill>
    <fill>
      <patternFill patternType="solid">
        <fgColor rgb="FFFABF8F"/>
        <bgColor rgb="FFFABF8F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/>
  </cellStyleXfs>
  <cellXfs count="116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vertical="center"/>
    </xf>
    <xf numFmtId="10" fontId="2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10" fontId="2" fillId="5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right" vertical="center"/>
    </xf>
    <xf numFmtId="0" fontId="6" fillId="6" borderId="1" xfId="0" applyFont="1" applyFill="1" applyBorder="1" applyAlignment="1">
      <alignment vertical="center"/>
    </xf>
    <xf numFmtId="10" fontId="6" fillId="6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176" fontId="1" fillId="7" borderId="1" xfId="0" applyNumberFormat="1" applyFont="1" applyFill="1" applyBorder="1" applyAlignment="1">
      <alignment horizontal="center" vertical="center"/>
    </xf>
    <xf numFmtId="0" fontId="1" fillId="0" borderId="0" xfId="0" applyFont="1"/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1" xfId="0" applyFont="1" applyBorder="1" applyAlignment="1">
      <alignment horizontal="left" vertical="center"/>
    </xf>
    <xf numFmtId="0" fontId="1" fillId="0" borderId="1" xfId="0" applyFont="1" applyBorder="1"/>
    <xf numFmtId="0" fontId="10" fillId="0" borderId="0" xfId="0" applyFont="1" applyAlignment="1">
      <alignment vertical="center"/>
    </xf>
    <xf numFmtId="0" fontId="1" fillId="8" borderId="1" xfId="0" applyFont="1" applyFill="1" applyBorder="1" applyAlignment="1">
      <alignment horizontal="center" vertical="center"/>
    </xf>
    <xf numFmtId="176" fontId="1" fillId="0" borderId="0" xfId="0" applyNumberFormat="1" applyFont="1" applyAlignment="1">
      <alignment vertical="center"/>
    </xf>
    <xf numFmtId="0" fontId="1" fillId="9" borderId="1" xfId="0" applyFont="1" applyFill="1" applyBorder="1" applyAlignment="1">
      <alignment horizontal="center" vertical="center"/>
    </xf>
    <xf numFmtId="176" fontId="1" fillId="9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76" fontId="1" fillId="10" borderId="1" xfId="0" applyNumberFormat="1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vertical="center"/>
    </xf>
    <xf numFmtId="176" fontId="1" fillId="11" borderId="1" xfId="0" applyNumberFormat="1" applyFont="1" applyFill="1" applyBorder="1" applyAlignment="1">
      <alignment horizontal="center" vertical="center"/>
    </xf>
    <xf numFmtId="176" fontId="12" fillId="12" borderId="1" xfId="0" applyNumberFormat="1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Font="1" applyAlignment="1"/>
    <xf numFmtId="0" fontId="0" fillId="0" borderId="8" xfId="0" pivotButton="1" applyFont="1" applyBorder="1" applyAlignment="1"/>
    <xf numFmtId="0" fontId="0" fillId="0" borderId="9" xfId="0" pivotButton="1" applyFont="1" applyBorder="1" applyAlignment="1"/>
    <xf numFmtId="0" fontId="0" fillId="0" borderId="10" xfId="0" applyFont="1" applyBorder="1" applyAlignment="1"/>
    <xf numFmtId="0" fontId="0" fillId="0" borderId="8" xfId="0" applyFont="1" applyBorder="1" applyAlignment="1"/>
    <xf numFmtId="0" fontId="0" fillId="0" borderId="10" xfId="0" applyNumberFormat="1" applyFont="1" applyBorder="1" applyAlignment="1"/>
    <xf numFmtId="0" fontId="0" fillId="0" borderId="11" xfId="0" applyFont="1" applyBorder="1" applyAlignment="1"/>
    <xf numFmtId="0" fontId="0" fillId="0" borderId="9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NumberFormat="1" applyFont="1" applyBorder="1" applyAlignment="1"/>
    <xf numFmtId="0" fontId="0" fillId="0" borderId="15" xfId="0" applyFont="1" applyBorder="1" applyAlignment="1"/>
    <xf numFmtId="0" fontId="0" fillId="0" borderId="16" xfId="0" pivotButton="1" applyFont="1" applyBorder="1" applyAlignment="1"/>
    <xf numFmtId="0" fontId="0" fillId="0" borderId="17" xfId="0" applyFont="1" applyBorder="1" applyAlignment="1"/>
    <xf numFmtId="0" fontId="0" fillId="0" borderId="8" xfId="0" applyNumberFormat="1" applyFont="1" applyBorder="1" applyAlignment="1"/>
    <xf numFmtId="0" fontId="0" fillId="0" borderId="17" xfId="0" applyNumberFormat="1" applyFont="1" applyBorder="1" applyAlignment="1"/>
    <xf numFmtId="0" fontId="0" fillId="0" borderId="12" xfId="0" applyNumberFormat="1" applyFont="1" applyBorder="1" applyAlignment="1"/>
    <xf numFmtId="0" fontId="0" fillId="0" borderId="18" xfId="0" applyNumberFormat="1" applyFont="1" applyBorder="1" applyAlignment="1"/>
    <xf numFmtId="0" fontId="0" fillId="0" borderId="14" xfId="0" pivotButton="1" applyFont="1" applyBorder="1" applyAlignment="1"/>
    <xf numFmtId="0" fontId="0" fillId="0" borderId="14" xfId="0" applyFont="1" applyBorder="1" applyAlignment="1"/>
    <xf numFmtId="0" fontId="0" fillId="0" borderId="19" xfId="0" applyFont="1" applyBorder="1" applyAlignment="1"/>
    <xf numFmtId="0" fontId="0" fillId="0" borderId="19" xfId="0" applyNumberFormat="1" applyFont="1" applyBorder="1" applyAlignment="1"/>
    <xf numFmtId="0" fontId="0" fillId="0" borderId="20" xfId="0" applyNumberFormat="1" applyFont="1" applyBorder="1" applyAlignment="1"/>
    <xf numFmtId="0" fontId="0" fillId="0" borderId="21" xfId="0" applyFont="1" applyBorder="1" applyAlignment="1"/>
    <xf numFmtId="0" fontId="0" fillId="0" borderId="21" xfId="0" applyNumberFormat="1" applyFont="1" applyBorder="1" applyAlignment="1"/>
    <xf numFmtId="0" fontId="0" fillId="0" borderId="0" xfId="0" applyNumberFormat="1" applyFont="1" applyAlignment="1"/>
    <xf numFmtId="0" fontId="0" fillId="0" borderId="22" xfId="0" applyNumberFormat="1" applyFont="1" applyBorder="1" applyAlignment="1"/>
    <xf numFmtId="0" fontId="0" fillId="0" borderId="0" xfId="0" applyFont="1" applyFill="1" applyAlignment="1"/>
    <xf numFmtId="0" fontId="1" fillId="0" borderId="0" xfId="0" applyFont="1" applyFill="1"/>
    <xf numFmtId="0" fontId="1" fillId="0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8" xfId="0" applyNumberFormat="1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2" xfId="0" applyNumberFormat="1" applyFont="1" applyBorder="1" applyAlignment="1">
      <alignment horizontal="center" vertical="center"/>
    </xf>
    <xf numFmtId="0" fontId="15" fillId="0" borderId="0" xfId="1"/>
    <xf numFmtId="0" fontId="1" fillId="0" borderId="2" xfId="0" applyFont="1" applyBorder="1" applyAlignment="1">
      <alignment horizontal="center" vertical="center"/>
    </xf>
    <xf numFmtId="0" fontId="9" fillId="0" borderId="3" xfId="0" applyFont="1" applyBorder="1"/>
    <xf numFmtId="0" fontId="9" fillId="0" borderId="4" xfId="0" applyFont="1" applyBorder="1"/>
    <xf numFmtId="0" fontId="8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/>
    <xf numFmtId="0" fontId="1" fillId="0" borderId="5" xfId="0" applyFont="1" applyBorder="1" applyAlignment="1">
      <alignment horizontal="center" vertical="center"/>
    </xf>
    <xf numFmtId="0" fontId="9" fillId="0" borderId="7" xfId="0" applyFont="1" applyBorder="1"/>
    <xf numFmtId="0" fontId="9" fillId="0" borderId="6" xfId="0" applyFont="1" applyBorder="1"/>
    <xf numFmtId="0" fontId="1" fillId="9" borderId="2" xfId="0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12" borderId="2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4" fillId="0" borderId="0" xfId="0" applyFont="1" applyAlignment="1"/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acas" refreshedDate="42843.372194444448" refreshedVersion="4" recordCount="526">
  <cacheSource type="worksheet">
    <worksheetSource ref="A1:V527" sheet="採購明細"/>
  </cacheSource>
  <cacheFields count="22">
    <cacheField name="班級代碼" numFmtId="0">
      <sharedItems containsSemiMixedTypes="0" containsString="0" containsNumber="1" containsInteger="1" minValue="1" maxValue="71"/>
    </cacheField>
    <cacheField name="書籍編號" numFmtId="0">
      <sharedItems containsSemiMixedTypes="0" containsString="0" containsNumber="1" containsInteger="1" minValue="1" maxValue="71"/>
    </cacheField>
    <cacheField name="年級" numFmtId="0">
      <sharedItems count="3">
        <s v="一"/>
        <s v="二"/>
        <s v="三"/>
      </sharedItems>
    </cacheField>
    <cacheField name="部別" numFmtId="0">
      <sharedItems count="2">
        <s v="日校"/>
        <s v="進校"/>
      </sharedItems>
    </cacheField>
    <cacheField name="班別" numFmtId="0">
      <sharedItems count="69">
        <s v="外一1"/>
        <s v="外一2"/>
        <s v="高一1"/>
        <s v="高一2"/>
        <s v="高一3"/>
        <s v="高一4"/>
        <s v="商一1"/>
        <s v="商一2"/>
        <s v="商一3"/>
        <s v="商一4"/>
        <s v="貿一1"/>
        <s v="貿一2"/>
        <s v="貿一3"/>
        <s v="貿一4"/>
        <s v="資一1"/>
        <s v="資一2"/>
        <s v="廣一1"/>
        <s v="廣一2"/>
        <s v="外二1"/>
        <s v="外二2"/>
        <s v="高二1"/>
        <s v="高二2"/>
        <s v="高二3"/>
        <s v="高二4"/>
        <s v="商二1"/>
        <s v="商二2"/>
        <s v="商二3"/>
        <s v="商二4"/>
        <s v="貿二1"/>
        <s v="貿二2"/>
        <s v="貿二3"/>
        <s v="貿二4"/>
        <s v="資二1"/>
        <s v="資二2"/>
        <s v="廣二1"/>
        <s v="廣二2"/>
        <s v="外三1"/>
        <s v="外三2"/>
        <s v="高三1"/>
        <s v="高三2"/>
        <s v="高三3"/>
        <s v="高三4"/>
        <s v="商三1"/>
        <s v="商三2"/>
        <s v="商三3"/>
        <s v="商三4"/>
        <s v="貿三1"/>
        <s v="貿三2"/>
        <s v="貿三3"/>
        <s v="貿三4"/>
        <s v="資三1"/>
        <s v="資三2"/>
        <s v="綜三1"/>
        <s v="廣三1"/>
        <s v="廣三2"/>
        <s v="(進)商一1"/>
        <s v="(進)商一2"/>
        <s v="(進)商一3"/>
        <s v="(進)商一4"/>
        <s v="(進)貿一1"/>
        <s v="(進)商二1"/>
        <s v="(進)商二2"/>
        <s v="(進)商二3"/>
        <s v="(進)貿二1"/>
        <s v="(進)商三1"/>
        <s v="(進)商三2"/>
        <s v="(進)商三3"/>
        <s v="(進)商三4"/>
        <s v="(進)貿三1"/>
      </sharedItems>
    </cacheField>
    <cacheField name="書 名" numFmtId="0">
      <sharedItems count="44">
        <s v="全民國防教育"/>
        <s v="計算機概論"/>
        <s v="高中英文"/>
        <s v="高職國文"/>
        <s v="健康與護理"/>
        <s v="商業概論"/>
        <s v="基礎物理A"/>
        <s v="數學B"/>
        <s v="體育"/>
        <s v="公民與社會"/>
        <s v="高中地理"/>
        <s v="高中國文"/>
        <s v="高中數學"/>
        <s v="高中歷史"/>
        <s v="基礎生物"/>
        <s v="基礎地球科學"/>
        <s v="高職英文"/>
        <s v="會計學"/>
        <s v="管理學概要"/>
        <s v="國際貿易實務"/>
        <s v="基本設計"/>
        <s v="基礎圖學"/>
        <s v="當代軍事科技"/>
        <s v="基礎化學"/>
        <s v="基礎物理(二)B"/>
        <s v="選修生物"/>
        <s v="行銷學"/>
        <s v="經濟學"/>
        <s v="電腦IFRS實力養成評量(TQC)"/>
        <s v="戰爭與危機的啟示"/>
        <s v="公民與社會選修"/>
        <s v="數學(乙)"/>
        <s v="選修歷史"/>
        <s v="應用地理"/>
        <s v="數學(甲)"/>
        <s v="選修化學"/>
        <s v="選修物理"/>
        <s v="英文(Ⅱ)六課版"/>
        <s v="數學B(陳版)"/>
        <s v="歷史B"/>
        <s v="民法與商事法概論"/>
        <s v="高職英文(IV)B版"/>
        <s v="健康情感管理"/>
        <s v="數學(B)"/>
      </sharedItems>
    </cacheField>
    <cacheField name="冊次" numFmtId="0">
      <sharedItems count="10">
        <s v="Ⅱ"/>
        <s v="二"/>
        <s v="三"/>
        <s v="全"/>
        <s v="上"/>
        <s v="下"/>
        <s v="Ⅳ"/>
        <s v="五"/>
        <s v="四"/>
        <s v="六"/>
      </sharedItems>
    </cacheField>
    <cacheField name="廠商" numFmtId="0">
      <sharedItems count="17">
        <s v="育達"/>
        <s v="旗立"/>
        <s v="三民"/>
        <s v="翰林"/>
        <s v="信樺"/>
        <s v="龍騰"/>
        <s v="南一"/>
        <s v="全華"/>
        <s v="東大"/>
        <s v="啟芳"/>
        <s v="台科大"/>
        <s v="幼獅"/>
        <s v="泰宇"/>
        <s v="翔宇"/>
        <s v="華興"/>
        <s v="漢樺"/>
        <s v="五南"/>
      </sharedItems>
    </cacheField>
    <cacheField name="作者" numFmtId="0">
      <sharedItems count="44">
        <s v="高德智"/>
        <s v="施威銘.等"/>
        <s v="車蓓群"/>
        <s v="宋隆發.等"/>
        <s v="鄭美治.等"/>
        <s v="徐玉霞.等"/>
        <s v="廖耿舜"/>
        <s v="姚敏庭"/>
        <s v="方建隆"/>
        <s v="李酋潭"/>
        <s v="賴進貴.等"/>
        <s v="林福來"/>
        <s v="薛化元等"/>
        <s v="李家維"/>
        <s v="王乾盈"/>
        <s v="林若娟等"/>
        <s v="連清唐"/>
        <s v="王令玲"/>
        <s v="陳美燕.等"/>
        <s v="謝啟駿"/>
        <s v="王基倫.等"/>
        <s v="編輯部"/>
        <s v="高宏輝"/>
        <s v="林有土"/>
        <s v="陳國川.等"/>
        <s v="單維彰等"/>
        <s v="古偉瀛.等"/>
        <s v="陳竹亭.等"/>
        <s v="傅昭銘.等"/>
        <s v="許文蘭"/>
        <s v="高翠玲.等"/>
        <s v="財團法人中華民國電腦技能基金會"/>
        <s v="張世照.等"/>
        <s v="陳相榮"/>
        <s v="劉義周.等"/>
        <s v="高涌泉.等"/>
        <s v="黃玟君"/>
        <s v="何寄澎"/>
        <s v="郭鐘隆"/>
        <s v="陳秋錦"/>
        <s v="吳旭彬"/>
        <s v="鄭正中"/>
        <s v="張芬蘭"/>
        <s v="林若娟"/>
      </sharedItems>
    </cacheField>
    <cacheField name="學生價" numFmtId="0">
      <sharedItems containsSemiMixedTypes="0" containsString="0" containsNumber="1" containsInteger="1" minValue="99" maxValue="336" count="42">
        <n v="155"/>
        <n v="278"/>
        <n v="232"/>
        <n v="248"/>
        <n v="201"/>
        <n v="150"/>
        <n v="211"/>
        <n v="218"/>
        <n v="180"/>
        <n v="135"/>
        <n v="206"/>
        <n v="215"/>
        <n v="205"/>
        <n v="276"/>
        <n v="228"/>
        <n v="207"/>
        <n v="253"/>
        <n v="210"/>
        <n v="230"/>
        <n v="285"/>
        <n v="336"/>
        <n v="332"/>
        <n v="187"/>
        <n v="125"/>
        <n v="220"/>
        <n v="240"/>
        <n v="200"/>
        <n v="261"/>
        <n v="245"/>
        <n v="280"/>
        <n v="335"/>
        <n v="238"/>
        <n v="145"/>
        <n v="99"/>
        <n v="202"/>
        <n v="169"/>
        <n v="224"/>
        <n v="283"/>
        <n v="203"/>
        <n v="275"/>
        <n v="198"/>
        <n v="265"/>
      </sharedItems>
    </cacheField>
    <cacheField name="議價後單價" numFmtId="0">
      <sharedItems containsSemiMixedTypes="0" containsString="0" containsNumber="1" containsInteger="1" minValue="96" maxValue="324" count="40">
        <n v="150"/>
        <n v="268"/>
        <n v="224"/>
        <n v="239"/>
        <n v="193"/>
        <n v="145"/>
        <n v="210"/>
        <n v="164"/>
        <n v="130"/>
        <n v="198"/>
        <n v="207"/>
        <n v="197"/>
        <n v="179"/>
        <n v="220"/>
        <n v="200"/>
        <n v="253"/>
        <n v="203"/>
        <n v="222"/>
        <n v="275"/>
        <n v="324"/>
        <n v="320"/>
        <n v="180"/>
        <n v="120"/>
        <n v="212"/>
        <n v="232"/>
        <n v="121"/>
        <n v="202"/>
        <n v="236"/>
        <n v="270"/>
        <n v="323"/>
        <n v="230"/>
        <n v="140"/>
        <n v="96"/>
        <n v="194"/>
        <n v="216"/>
        <n v="205"/>
        <n v="196"/>
        <n v="265"/>
        <n v="191"/>
        <n v="255"/>
      </sharedItems>
    </cacheField>
    <cacheField name="採購方式" numFmtId="0">
      <sharedItems count="2">
        <s v="招標議價"/>
        <s v="小額採購"/>
      </sharedItems>
    </cacheField>
    <cacheField name="班級人數" numFmtId="0">
      <sharedItems containsSemiMixedTypes="0" containsString="0" containsNumber="1" containsInteger="1" minValue="13" maxValue="41"/>
    </cacheField>
    <cacheField name="訂購數量" numFmtId="0">
      <sharedItems containsSemiMixedTypes="0" containsString="0" containsNumber="1" containsInteger="1" minValue="13" maxValue="41"/>
    </cacheField>
    <cacheField name="訂購金額" numFmtId="176">
      <sharedItems containsSemiMixedTypes="0" containsString="0" containsNumber="1" containsInteger="1" minValue="1287" maxValue="13776"/>
    </cacheField>
    <cacheField name="契約數量" numFmtId="0">
      <sharedItems containsSemiMixedTypes="0" containsString="0" containsNumber="1" containsInteger="1" minValue="13" maxValue="41"/>
    </cacheField>
    <cacheField name="契約金額" numFmtId="176">
      <sharedItems containsSemiMixedTypes="0" containsString="0" containsNumber="1" containsInteger="1" minValue="1248" maxValue="13284"/>
    </cacheField>
    <cacheField name="交貨數量" numFmtId="176">
      <sharedItems containsSemiMixedTypes="0" containsString="0" containsNumber="1" containsInteger="1" minValue="0" maxValue="42"/>
    </cacheField>
    <cacheField name="交貨金額" numFmtId="176">
      <sharedItems containsSemiMixedTypes="0" containsString="0" containsNumber="1" containsInteger="1" minValue="0" maxValue="12636"/>
    </cacheField>
    <cacheField name="退貨數量" numFmtId="176">
      <sharedItems containsSemiMixedTypes="0" containsString="0" containsNumber="1" containsInteger="1" minValue="-2" maxValue="28"/>
    </cacheField>
    <cacheField name="退貨金額" numFmtId="176">
      <sharedItems containsSemiMixedTypes="0" containsString="0" containsNumber="1" containsInteger="1" minValue="-536" maxValue="3388"/>
    </cacheField>
    <cacheField name="備註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6">
  <r>
    <n v="1"/>
    <n v="14"/>
    <x v="0"/>
    <x v="0"/>
    <x v="0"/>
    <x v="0"/>
    <x v="0"/>
    <x v="0"/>
    <x v="0"/>
    <x v="0"/>
    <x v="0"/>
    <x v="0"/>
    <n v="40"/>
    <n v="40"/>
    <n v="6200"/>
    <n v="40"/>
    <n v="6000"/>
    <n v="40"/>
    <n v="6000"/>
    <n v="0"/>
    <n v="0"/>
    <m/>
  </r>
  <r>
    <n v="1"/>
    <n v="38"/>
    <x v="0"/>
    <x v="0"/>
    <x v="0"/>
    <x v="1"/>
    <x v="0"/>
    <x v="1"/>
    <x v="1"/>
    <x v="1"/>
    <x v="1"/>
    <x v="0"/>
    <n v="40"/>
    <n v="40"/>
    <n v="11120"/>
    <n v="40"/>
    <n v="10720"/>
    <n v="40"/>
    <n v="10720"/>
    <n v="0"/>
    <n v="0"/>
    <m/>
  </r>
  <r>
    <n v="1"/>
    <n v="2"/>
    <x v="0"/>
    <x v="0"/>
    <x v="0"/>
    <x v="2"/>
    <x v="1"/>
    <x v="2"/>
    <x v="2"/>
    <x v="2"/>
    <x v="2"/>
    <x v="0"/>
    <n v="40"/>
    <n v="40"/>
    <n v="9280"/>
    <n v="40"/>
    <n v="8960"/>
    <n v="40"/>
    <n v="8960"/>
    <n v="0"/>
    <n v="0"/>
    <m/>
  </r>
  <r>
    <n v="1"/>
    <n v="3"/>
    <x v="0"/>
    <x v="0"/>
    <x v="0"/>
    <x v="2"/>
    <x v="2"/>
    <x v="2"/>
    <x v="2"/>
    <x v="3"/>
    <x v="3"/>
    <x v="0"/>
    <n v="40"/>
    <n v="40"/>
    <n v="9920"/>
    <n v="40"/>
    <n v="9560"/>
    <n v="40"/>
    <n v="9560"/>
    <n v="0"/>
    <n v="0"/>
    <m/>
  </r>
  <r>
    <n v="1"/>
    <n v="47"/>
    <x v="0"/>
    <x v="0"/>
    <x v="0"/>
    <x v="3"/>
    <x v="1"/>
    <x v="3"/>
    <x v="3"/>
    <x v="4"/>
    <x v="4"/>
    <x v="0"/>
    <n v="40"/>
    <n v="40"/>
    <n v="8040"/>
    <n v="40"/>
    <n v="7720"/>
    <n v="40"/>
    <n v="7720"/>
    <n v="0"/>
    <n v="0"/>
    <m/>
  </r>
  <r>
    <n v="1"/>
    <n v="15"/>
    <x v="0"/>
    <x v="0"/>
    <x v="0"/>
    <x v="4"/>
    <x v="1"/>
    <x v="0"/>
    <x v="4"/>
    <x v="5"/>
    <x v="5"/>
    <x v="0"/>
    <n v="40"/>
    <n v="40"/>
    <n v="6000"/>
    <n v="40"/>
    <n v="5800"/>
    <n v="40"/>
    <n v="5800"/>
    <n v="0"/>
    <n v="0"/>
    <m/>
  </r>
  <r>
    <n v="1"/>
    <n v="24"/>
    <x v="0"/>
    <x v="0"/>
    <x v="0"/>
    <x v="5"/>
    <x v="1"/>
    <x v="4"/>
    <x v="5"/>
    <x v="6"/>
    <x v="4"/>
    <x v="0"/>
    <n v="40"/>
    <n v="40"/>
    <n v="8440"/>
    <n v="40"/>
    <n v="7720"/>
    <n v="40"/>
    <n v="7720"/>
    <n v="0"/>
    <n v="0"/>
    <m/>
  </r>
  <r>
    <n v="1"/>
    <n v="52"/>
    <x v="0"/>
    <x v="0"/>
    <x v="0"/>
    <x v="6"/>
    <x v="3"/>
    <x v="5"/>
    <x v="6"/>
    <x v="7"/>
    <x v="6"/>
    <x v="0"/>
    <n v="40"/>
    <n v="40"/>
    <n v="8720"/>
    <n v="40"/>
    <n v="8400"/>
    <n v="40"/>
    <n v="8400"/>
    <n v="0"/>
    <n v="0"/>
    <m/>
  </r>
  <r>
    <n v="1"/>
    <n v="25"/>
    <x v="0"/>
    <x v="0"/>
    <x v="0"/>
    <x v="7"/>
    <x v="1"/>
    <x v="4"/>
    <x v="7"/>
    <x v="8"/>
    <x v="7"/>
    <x v="0"/>
    <n v="40"/>
    <n v="40"/>
    <n v="7200"/>
    <n v="40"/>
    <n v="6560"/>
    <n v="40"/>
    <n v="6560"/>
    <n v="0"/>
    <n v="0"/>
    <m/>
  </r>
  <r>
    <n v="1"/>
    <n v="16"/>
    <x v="0"/>
    <x v="0"/>
    <x v="0"/>
    <x v="8"/>
    <x v="1"/>
    <x v="0"/>
    <x v="8"/>
    <x v="9"/>
    <x v="8"/>
    <x v="0"/>
    <n v="40"/>
    <n v="40"/>
    <n v="5400"/>
    <n v="40"/>
    <n v="5200"/>
    <n v="40"/>
    <n v="5200"/>
    <n v="0"/>
    <n v="0"/>
    <m/>
  </r>
  <r>
    <n v="2"/>
    <n v="14"/>
    <x v="0"/>
    <x v="0"/>
    <x v="1"/>
    <x v="0"/>
    <x v="0"/>
    <x v="0"/>
    <x v="0"/>
    <x v="0"/>
    <x v="0"/>
    <x v="0"/>
    <n v="41"/>
    <n v="41"/>
    <n v="6355"/>
    <n v="41"/>
    <n v="6150"/>
    <n v="41"/>
    <n v="6150"/>
    <n v="0"/>
    <n v="0"/>
    <m/>
  </r>
  <r>
    <n v="2"/>
    <n v="38"/>
    <x v="0"/>
    <x v="0"/>
    <x v="1"/>
    <x v="1"/>
    <x v="0"/>
    <x v="1"/>
    <x v="1"/>
    <x v="1"/>
    <x v="1"/>
    <x v="0"/>
    <n v="41"/>
    <n v="41"/>
    <n v="11398"/>
    <n v="41"/>
    <n v="10988"/>
    <n v="42"/>
    <n v="11256"/>
    <n v="-1"/>
    <n v="-268"/>
    <m/>
  </r>
  <r>
    <n v="2"/>
    <n v="2"/>
    <x v="0"/>
    <x v="0"/>
    <x v="1"/>
    <x v="2"/>
    <x v="1"/>
    <x v="2"/>
    <x v="2"/>
    <x v="2"/>
    <x v="2"/>
    <x v="0"/>
    <n v="41"/>
    <n v="41"/>
    <n v="9512"/>
    <n v="41"/>
    <n v="9184"/>
    <n v="41"/>
    <n v="9184"/>
    <n v="0"/>
    <n v="0"/>
    <m/>
  </r>
  <r>
    <n v="2"/>
    <n v="3"/>
    <x v="0"/>
    <x v="0"/>
    <x v="1"/>
    <x v="2"/>
    <x v="2"/>
    <x v="2"/>
    <x v="2"/>
    <x v="3"/>
    <x v="3"/>
    <x v="0"/>
    <n v="41"/>
    <n v="41"/>
    <n v="10168"/>
    <n v="41"/>
    <n v="9799"/>
    <n v="42"/>
    <n v="10038"/>
    <n v="-1"/>
    <n v="-239"/>
    <m/>
  </r>
  <r>
    <n v="2"/>
    <n v="47"/>
    <x v="0"/>
    <x v="0"/>
    <x v="1"/>
    <x v="3"/>
    <x v="1"/>
    <x v="3"/>
    <x v="3"/>
    <x v="4"/>
    <x v="4"/>
    <x v="0"/>
    <n v="41"/>
    <n v="41"/>
    <n v="8241"/>
    <n v="41"/>
    <n v="7913"/>
    <n v="42"/>
    <n v="8106"/>
    <n v="-1"/>
    <n v="-193"/>
    <m/>
  </r>
  <r>
    <n v="2"/>
    <n v="15"/>
    <x v="0"/>
    <x v="0"/>
    <x v="1"/>
    <x v="4"/>
    <x v="1"/>
    <x v="0"/>
    <x v="4"/>
    <x v="5"/>
    <x v="5"/>
    <x v="0"/>
    <n v="41"/>
    <n v="41"/>
    <n v="6150"/>
    <n v="41"/>
    <n v="5945"/>
    <n v="41"/>
    <n v="5945"/>
    <n v="0"/>
    <n v="0"/>
    <m/>
  </r>
  <r>
    <n v="2"/>
    <n v="24"/>
    <x v="0"/>
    <x v="0"/>
    <x v="1"/>
    <x v="5"/>
    <x v="1"/>
    <x v="4"/>
    <x v="5"/>
    <x v="6"/>
    <x v="4"/>
    <x v="0"/>
    <n v="41"/>
    <n v="41"/>
    <n v="8651"/>
    <n v="41"/>
    <n v="7913"/>
    <n v="41"/>
    <n v="7913"/>
    <n v="0"/>
    <n v="0"/>
    <m/>
  </r>
  <r>
    <n v="2"/>
    <n v="52"/>
    <x v="0"/>
    <x v="0"/>
    <x v="1"/>
    <x v="6"/>
    <x v="3"/>
    <x v="5"/>
    <x v="6"/>
    <x v="7"/>
    <x v="6"/>
    <x v="0"/>
    <n v="41"/>
    <n v="41"/>
    <n v="8938"/>
    <n v="41"/>
    <n v="8610"/>
    <n v="42"/>
    <n v="8820"/>
    <n v="-1"/>
    <n v="-210"/>
    <m/>
  </r>
  <r>
    <n v="2"/>
    <n v="25"/>
    <x v="0"/>
    <x v="0"/>
    <x v="1"/>
    <x v="7"/>
    <x v="1"/>
    <x v="4"/>
    <x v="7"/>
    <x v="8"/>
    <x v="7"/>
    <x v="0"/>
    <n v="41"/>
    <n v="41"/>
    <n v="7380"/>
    <n v="41"/>
    <n v="6724"/>
    <n v="42"/>
    <n v="6888"/>
    <n v="-1"/>
    <n v="-164"/>
    <m/>
  </r>
  <r>
    <n v="2"/>
    <n v="16"/>
    <x v="0"/>
    <x v="0"/>
    <x v="1"/>
    <x v="8"/>
    <x v="1"/>
    <x v="0"/>
    <x v="8"/>
    <x v="9"/>
    <x v="8"/>
    <x v="0"/>
    <n v="41"/>
    <n v="41"/>
    <n v="5535"/>
    <n v="41"/>
    <n v="5330"/>
    <n v="41"/>
    <n v="5330"/>
    <n v="0"/>
    <n v="0"/>
    <m/>
  </r>
  <r>
    <n v="7"/>
    <n v="41"/>
    <x v="0"/>
    <x v="0"/>
    <x v="2"/>
    <x v="9"/>
    <x v="1"/>
    <x v="3"/>
    <x v="9"/>
    <x v="10"/>
    <x v="9"/>
    <x v="0"/>
    <n v="41"/>
    <n v="41"/>
    <n v="8446"/>
    <n v="41"/>
    <n v="8118"/>
    <n v="41"/>
    <n v="8118"/>
    <n v="0"/>
    <n v="0"/>
    <m/>
  </r>
  <r>
    <n v="7"/>
    <n v="14"/>
    <x v="0"/>
    <x v="0"/>
    <x v="2"/>
    <x v="0"/>
    <x v="0"/>
    <x v="0"/>
    <x v="0"/>
    <x v="0"/>
    <x v="0"/>
    <x v="0"/>
    <n v="41"/>
    <n v="41"/>
    <n v="6355"/>
    <n v="41"/>
    <n v="6150"/>
    <n v="41"/>
    <n v="6150"/>
    <n v="0"/>
    <n v="0"/>
    <m/>
  </r>
  <r>
    <n v="7"/>
    <n v="42"/>
    <x v="0"/>
    <x v="0"/>
    <x v="2"/>
    <x v="10"/>
    <x v="1"/>
    <x v="3"/>
    <x v="10"/>
    <x v="11"/>
    <x v="10"/>
    <x v="0"/>
    <n v="41"/>
    <n v="41"/>
    <n v="8815"/>
    <n v="41"/>
    <n v="8487"/>
    <n v="41"/>
    <n v="8487"/>
    <n v="0"/>
    <n v="0"/>
    <m/>
  </r>
  <r>
    <n v="7"/>
    <n v="2"/>
    <x v="0"/>
    <x v="0"/>
    <x v="2"/>
    <x v="2"/>
    <x v="1"/>
    <x v="2"/>
    <x v="2"/>
    <x v="2"/>
    <x v="2"/>
    <x v="0"/>
    <n v="41"/>
    <n v="41"/>
    <n v="9512"/>
    <n v="41"/>
    <n v="9184"/>
    <n v="41"/>
    <n v="9184"/>
    <n v="0"/>
    <n v="0"/>
    <m/>
  </r>
  <r>
    <n v="7"/>
    <n v="3"/>
    <x v="0"/>
    <x v="0"/>
    <x v="2"/>
    <x v="2"/>
    <x v="2"/>
    <x v="2"/>
    <x v="2"/>
    <x v="3"/>
    <x v="3"/>
    <x v="0"/>
    <n v="41"/>
    <n v="41"/>
    <n v="10168"/>
    <n v="41"/>
    <n v="9799"/>
    <n v="41"/>
    <n v="9799"/>
    <n v="0"/>
    <n v="0"/>
    <m/>
  </r>
  <r>
    <n v="7"/>
    <n v="43"/>
    <x v="0"/>
    <x v="0"/>
    <x v="2"/>
    <x v="11"/>
    <x v="1"/>
    <x v="3"/>
    <x v="3"/>
    <x v="12"/>
    <x v="11"/>
    <x v="0"/>
    <n v="41"/>
    <n v="41"/>
    <n v="8405"/>
    <n v="41"/>
    <n v="8077"/>
    <n v="41"/>
    <n v="8077"/>
    <n v="0"/>
    <n v="0"/>
    <m/>
  </r>
  <r>
    <n v="7"/>
    <n v="26"/>
    <x v="0"/>
    <x v="0"/>
    <x v="2"/>
    <x v="12"/>
    <x v="1"/>
    <x v="6"/>
    <x v="11"/>
    <x v="13"/>
    <x v="12"/>
    <x v="1"/>
    <n v="41"/>
    <n v="41"/>
    <n v="11316"/>
    <n v="41"/>
    <n v="7339"/>
    <n v="41"/>
    <n v="7339"/>
    <n v="0"/>
    <n v="0"/>
    <m/>
  </r>
  <r>
    <n v="7"/>
    <n v="8"/>
    <x v="0"/>
    <x v="0"/>
    <x v="2"/>
    <x v="13"/>
    <x v="1"/>
    <x v="2"/>
    <x v="12"/>
    <x v="14"/>
    <x v="13"/>
    <x v="0"/>
    <n v="41"/>
    <n v="41"/>
    <n v="9348"/>
    <n v="41"/>
    <n v="9020"/>
    <n v="41"/>
    <n v="9020"/>
    <n v="0"/>
    <n v="0"/>
    <m/>
  </r>
  <r>
    <n v="7"/>
    <n v="15"/>
    <x v="0"/>
    <x v="0"/>
    <x v="2"/>
    <x v="4"/>
    <x v="1"/>
    <x v="0"/>
    <x v="4"/>
    <x v="5"/>
    <x v="5"/>
    <x v="0"/>
    <n v="41"/>
    <n v="41"/>
    <n v="6150"/>
    <n v="41"/>
    <n v="5945"/>
    <n v="41"/>
    <n v="5945"/>
    <n v="0"/>
    <n v="0"/>
    <m/>
  </r>
  <r>
    <n v="7"/>
    <n v="51"/>
    <x v="0"/>
    <x v="0"/>
    <x v="2"/>
    <x v="14"/>
    <x v="4"/>
    <x v="5"/>
    <x v="13"/>
    <x v="15"/>
    <x v="14"/>
    <x v="0"/>
    <n v="41"/>
    <n v="41"/>
    <n v="8487"/>
    <n v="41"/>
    <n v="8200"/>
    <n v="41"/>
    <n v="8200"/>
    <n v="0"/>
    <n v="0"/>
    <m/>
  </r>
  <r>
    <n v="7"/>
    <n v="13"/>
    <x v="0"/>
    <x v="0"/>
    <x v="2"/>
    <x v="15"/>
    <x v="5"/>
    <x v="7"/>
    <x v="14"/>
    <x v="16"/>
    <x v="15"/>
    <x v="1"/>
    <n v="41"/>
    <n v="41"/>
    <n v="10373"/>
    <n v="41"/>
    <n v="10373"/>
    <n v="41"/>
    <n v="10373"/>
    <n v="0"/>
    <n v="0"/>
    <m/>
  </r>
  <r>
    <n v="7"/>
    <n v="16"/>
    <x v="0"/>
    <x v="0"/>
    <x v="2"/>
    <x v="8"/>
    <x v="1"/>
    <x v="0"/>
    <x v="8"/>
    <x v="9"/>
    <x v="8"/>
    <x v="0"/>
    <n v="41"/>
    <n v="41"/>
    <n v="5535"/>
    <n v="41"/>
    <n v="5330"/>
    <n v="41"/>
    <n v="5330"/>
    <n v="0"/>
    <n v="0"/>
    <m/>
  </r>
  <r>
    <n v="8"/>
    <n v="41"/>
    <x v="0"/>
    <x v="0"/>
    <x v="3"/>
    <x v="9"/>
    <x v="1"/>
    <x v="3"/>
    <x v="9"/>
    <x v="10"/>
    <x v="9"/>
    <x v="0"/>
    <n v="41"/>
    <n v="41"/>
    <n v="8446"/>
    <n v="41"/>
    <n v="8118"/>
    <n v="41"/>
    <n v="8118"/>
    <n v="0"/>
    <n v="0"/>
    <m/>
  </r>
  <r>
    <n v="8"/>
    <n v="14"/>
    <x v="0"/>
    <x v="0"/>
    <x v="3"/>
    <x v="0"/>
    <x v="0"/>
    <x v="0"/>
    <x v="0"/>
    <x v="0"/>
    <x v="0"/>
    <x v="0"/>
    <n v="41"/>
    <n v="41"/>
    <n v="6355"/>
    <n v="41"/>
    <n v="6150"/>
    <n v="41"/>
    <n v="6150"/>
    <n v="0"/>
    <n v="0"/>
    <m/>
  </r>
  <r>
    <n v="8"/>
    <n v="42"/>
    <x v="0"/>
    <x v="0"/>
    <x v="3"/>
    <x v="10"/>
    <x v="1"/>
    <x v="3"/>
    <x v="10"/>
    <x v="11"/>
    <x v="10"/>
    <x v="0"/>
    <n v="41"/>
    <n v="41"/>
    <n v="8815"/>
    <n v="41"/>
    <n v="8487"/>
    <n v="41"/>
    <n v="8487"/>
    <n v="0"/>
    <n v="0"/>
    <m/>
  </r>
  <r>
    <n v="8"/>
    <n v="2"/>
    <x v="0"/>
    <x v="0"/>
    <x v="3"/>
    <x v="2"/>
    <x v="1"/>
    <x v="2"/>
    <x v="2"/>
    <x v="2"/>
    <x v="2"/>
    <x v="0"/>
    <n v="41"/>
    <n v="41"/>
    <n v="9512"/>
    <n v="41"/>
    <n v="9184"/>
    <n v="41"/>
    <n v="9184"/>
    <n v="0"/>
    <n v="0"/>
    <m/>
  </r>
  <r>
    <n v="8"/>
    <n v="3"/>
    <x v="0"/>
    <x v="0"/>
    <x v="3"/>
    <x v="2"/>
    <x v="2"/>
    <x v="2"/>
    <x v="2"/>
    <x v="3"/>
    <x v="3"/>
    <x v="0"/>
    <n v="41"/>
    <n v="41"/>
    <n v="10168"/>
    <n v="41"/>
    <n v="9799"/>
    <n v="41"/>
    <n v="9799"/>
    <n v="0"/>
    <n v="0"/>
    <m/>
  </r>
  <r>
    <n v="8"/>
    <n v="43"/>
    <x v="0"/>
    <x v="0"/>
    <x v="3"/>
    <x v="11"/>
    <x v="1"/>
    <x v="3"/>
    <x v="3"/>
    <x v="12"/>
    <x v="11"/>
    <x v="0"/>
    <n v="41"/>
    <n v="41"/>
    <n v="8405"/>
    <n v="41"/>
    <n v="8077"/>
    <n v="41"/>
    <n v="8077"/>
    <n v="0"/>
    <n v="0"/>
    <m/>
  </r>
  <r>
    <n v="8"/>
    <n v="26"/>
    <x v="0"/>
    <x v="0"/>
    <x v="3"/>
    <x v="12"/>
    <x v="1"/>
    <x v="6"/>
    <x v="11"/>
    <x v="13"/>
    <x v="12"/>
    <x v="1"/>
    <n v="41"/>
    <n v="41"/>
    <n v="11316"/>
    <n v="41"/>
    <n v="7339"/>
    <n v="41"/>
    <n v="7339"/>
    <n v="0"/>
    <n v="0"/>
    <m/>
  </r>
  <r>
    <n v="8"/>
    <n v="8"/>
    <x v="0"/>
    <x v="0"/>
    <x v="3"/>
    <x v="13"/>
    <x v="1"/>
    <x v="2"/>
    <x v="12"/>
    <x v="14"/>
    <x v="13"/>
    <x v="0"/>
    <n v="41"/>
    <n v="41"/>
    <n v="9348"/>
    <n v="41"/>
    <n v="9020"/>
    <n v="41"/>
    <n v="9020"/>
    <n v="0"/>
    <n v="0"/>
    <m/>
  </r>
  <r>
    <n v="8"/>
    <n v="15"/>
    <x v="0"/>
    <x v="0"/>
    <x v="3"/>
    <x v="4"/>
    <x v="1"/>
    <x v="0"/>
    <x v="4"/>
    <x v="5"/>
    <x v="5"/>
    <x v="0"/>
    <n v="41"/>
    <n v="41"/>
    <n v="6150"/>
    <n v="41"/>
    <n v="5945"/>
    <n v="41"/>
    <n v="5945"/>
    <n v="0"/>
    <n v="0"/>
    <m/>
  </r>
  <r>
    <n v="8"/>
    <n v="51"/>
    <x v="0"/>
    <x v="0"/>
    <x v="3"/>
    <x v="14"/>
    <x v="4"/>
    <x v="5"/>
    <x v="13"/>
    <x v="15"/>
    <x v="14"/>
    <x v="0"/>
    <n v="41"/>
    <n v="41"/>
    <n v="8487"/>
    <n v="41"/>
    <n v="8200"/>
    <n v="41"/>
    <n v="8200"/>
    <n v="0"/>
    <n v="0"/>
    <m/>
  </r>
  <r>
    <n v="8"/>
    <n v="13"/>
    <x v="0"/>
    <x v="0"/>
    <x v="3"/>
    <x v="15"/>
    <x v="5"/>
    <x v="7"/>
    <x v="14"/>
    <x v="16"/>
    <x v="15"/>
    <x v="1"/>
    <n v="41"/>
    <n v="41"/>
    <n v="10373"/>
    <n v="41"/>
    <n v="10373"/>
    <n v="41"/>
    <n v="10373"/>
    <n v="0"/>
    <n v="0"/>
    <m/>
  </r>
  <r>
    <n v="8"/>
    <n v="16"/>
    <x v="0"/>
    <x v="0"/>
    <x v="3"/>
    <x v="8"/>
    <x v="1"/>
    <x v="0"/>
    <x v="8"/>
    <x v="9"/>
    <x v="8"/>
    <x v="0"/>
    <n v="41"/>
    <n v="41"/>
    <n v="5535"/>
    <n v="41"/>
    <n v="5330"/>
    <n v="41"/>
    <n v="5330"/>
    <n v="0"/>
    <n v="0"/>
    <m/>
  </r>
  <r>
    <n v="9"/>
    <n v="41"/>
    <x v="0"/>
    <x v="0"/>
    <x v="4"/>
    <x v="9"/>
    <x v="1"/>
    <x v="3"/>
    <x v="9"/>
    <x v="10"/>
    <x v="9"/>
    <x v="0"/>
    <n v="41"/>
    <n v="41"/>
    <n v="8446"/>
    <n v="41"/>
    <n v="8118"/>
    <n v="41"/>
    <n v="8118"/>
    <n v="0"/>
    <n v="0"/>
    <m/>
  </r>
  <r>
    <n v="9"/>
    <n v="14"/>
    <x v="0"/>
    <x v="0"/>
    <x v="4"/>
    <x v="0"/>
    <x v="0"/>
    <x v="0"/>
    <x v="0"/>
    <x v="0"/>
    <x v="0"/>
    <x v="0"/>
    <n v="41"/>
    <n v="41"/>
    <n v="6355"/>
    <n v="41"/>
    <n v="6150"/>
    <n v="41"/>
    <n v="6150"/>
    <n v="0"/>
    <n v="0"/>
    <m/>
  </r>
  <r>
    <n v="9"/>
    <n v="42"/>
    <x v="0"/>
    <x v="0"/>
    <x v="4"/>
    <x v="10"/>
    <x v="1"/>
    <x v="3"/>
    <x v="10"/>
    <x v="11"/>
    <x v="10"/>
    <x v="0"/>
    <n v="41"/>
    <n v="41"/>
    <n v="8815"/>
    <n v="41"/>
    <n v="8487"/>
    <n v="41"/>
    <n v="8487"/>
    <n v="0"/>
    <n v="0"/>
    <m/>
  </r>
  <r>
    <n v="9"/>
    <n v="2"/>
    <x v="0"/>
    <x v="0"/>
    <x v="4"/>
    <x v="2"/>
    <x v="1"/>
    <x v="2"/>
    <x v="2"/>
    <x v="2"/>
    <x v="2"/>
    <x v="0"/>
    <n v="41"/>
    <n v="41"/>
    <n v="9512"/>
    <n v="41"/>
    <n v="9184"/>
    <n v="41"/>
    <n v="9184"/>
    <n v="0"/>
    <n v="0"/>
    <m/>
  </r>
  <r>
    <n v="9"/>
    <n v="3"/>
    <x v="0"/>
    <x v="0"/>
    <x v="4"/>
    <x v="2"/>
    <x v="2"/>
    <x v="2"/>
    <x v="2"/>
    <x v="3"/>
    <x v="3"/>
    <x v="0"/>
    <n v="41"/>
    <n v="41"/>
    <n v="10168"/>
    <n v="41"/>
    <n v="9799"/>
    <n v="41"/>
    <n v="9799"/>
    <n v="0"/>
    <n v="0"/>
    <m/>
  </r>
  <r>
    <n v="9"/>
    <n v="43"/>
    <x v="0"/>
    <x v="0"/>
    <x v="4"/>
    <x v="11"/>
    <x v="1"/>
    <x v="3"/>
    <x v="3"/>
    <x v="12"/>
    <x v="11"/>
    <x v="0"/>
    <n v="41"/>
    <n v="41"/>
    <n v="8405"/>
    <n v="41"/>
    <n v="8077"/>
    <n v="41"/>
    <n v="8077"/>
    <n v="0"/>
    <n v="0"/>
    <m/>
  </r>
  <r>
    <n v="9"/>
    <n v="26"/>
    <x v="0"/>
    <x v="0"/>
    <x v="4"/>
    <x v="12"/>
    <x v="1"/>
    <x v="6"/>
    <x v="11"/>
    <x v="13"/>
    <x v="12"/>
    <x v="1"/>
    <n v="41"/>
    <n v="41"/>
    <n v="11316"/>
    <n v="41"/>
    <n v="7339"/>
    <n v="41"/>
    <n v="7339"/>
    <n v="0"/>
    <n v="0"/>
    <m/>
  </r>
  <r>
    <n v="9"/>
    <n v="8"/>
    <x v="0"/>
    <x v="0"/>
    <x v="4"/>
    <x v="13"/>
    <x v="1"/>
    <x v="2"/>
    <x v="12"/>
    <x v="14"/>
    <x v="13"/>
    <x v="0"/>
    <n v="41"/>
    <n v="41"/>
    <n v="9348"/>
    <n v="41"/>
    <n v="9020"/>
    <n v="41"/>
    <n v="9020"/>
    <n v="0"/>
    <n v="0"/>
    <m/>
  </r>
  <r>
    <n v="9"/>
    <n v="15"/>
    <x v="0"/>
    <x v="0"/>
    <x v="4"/>
    <x v="4"/>
    <x v="1"/>
    <x v="0"/>
    <x v="4"/>
    <x v="5"/>
    <x v="5"/>
    <x v="0"/>
    <n v="41"/>
    <n v="41"/>
    <n v="6150"/>
    <n v="41"/>
    <n v="5945"/>
    <n v="41"/>
    <n v="5945"/>
    <n v="0"/>
    <n v="0"/>
    <m/>
  </r>
  <r>
    <n v="9"/>
    <n v="13"/>
    <x v="0"/>
    <x v="0"/>
    <x v="4"/>
    <x v="15"/>
    <x v="5"/>
    <x v="7"/>
    <x v="14"/>
    <x v="16"/>
    <x v="15"/>
    <x v="1"/>
    <n v="41"/>
    <n v="41"/>
    <n v="10373"/>
    <n v="41"/>
    <n v="10373"/>
    <n v="41"/>
    <n v="10373"/>
    <n v="0"/>
    <n v="0"/>
    <m/>
  </r>
  <r>
    <n v="9"/>
    <n v="16"/>
    <x v="0"/>
    <x v="0"/>
    <x v="4"/>
    <x v="8"/>
    <x v="1"/>
    <x v="0"/>
    <x v="8"/>
    <x v="9"/>
    <x v="8"/>
    <x v="0"/>
    <n v="41"/>
    <n v="41"/>
    <n v="5535"/>
    <n v="41"/>
    <n v="5330"/>
    <n v="41"/>
    <n v="5330"/>
    <n v="0"/>
    <n v="0"/>
    <m/>
  </r>
  <r>
    <n v="10"/>
    <n v="41"/>
    <x v="0"/>
    <x v="0"/>
    <x v="5"/>
    <x v="9"/>
    <x v="1"/>
    <x v="3"/>
    <x v="9"/>
    <x v="10"/>
    <x v="9"/>
    <x v="0"/>
    <n v="41"/>
    <n v="41"/>
    <n v="8446"/>
    <n v="41"/>
    <n v="8118"/>
    <n v="41"/>
    <n v="8118"/>
    <n v="0"/>
    <n v="0"/>
    <m/>
  </r>
  <r>
    <n v="10"/>
    <n v="14"/>
    <x v="0"/>
    <x v="0"/>
    <x v="5"/>
    <x v="0"/>
    <x v="0"/>
    <x v="0"/>
    <x v="0"/>
    <x v="0"/>
    <x v="0"/>
    <x v="0"/>
    <n v="41"/>
    <n v="41"/>
    <n v="6355"/>
    <n v="41"/>
    <n v="6150"/>
    <n v="41"/>
    <n v="6150"/>
    <n v="0"/>
    <n v="0"/>
    <m/>
  </r>
  <r>
    <n v="10"/>
    <n v="42"/>
    <x v="0"/>
    <x v="0"/>
    <x v="5"/>
    <x v="10"/>
    <x v="1"/>
    <x v="3"/>
    <x v="10"/>
    <x v="11"/>
    <x v="10"/>
    <x v="0"/>
    <n v="41"/>
    <n v="41"/>
    <n v="8815"/>
    <n v="41"/>
    <n v="8487"/>
    <n v="41"/>
    <n v="8487"/>
    <n v="0"/>
    <n v="0"/>
    <m/>
  </r>
  <r>
    <n v="10"/>
    <n v="2"/>
    <x v="0"/>
    <x v="0"/>
    <x v="5"/>
    <x v="2"/>
    <x v="1"/>
    <x v="2"/>
    <x v="2"/>
    <x v="2"/>
    <x v="2"/>
    <x v="0"/>
    <n v="41"/>
    <n v="41"/>
    <n v="9512"/>
    <n v="41"/>
    <n v="9184"/>
    <n v="41"/>
    <n v="9184"/>
    <n v="0"/>
    <n v="0"/>
    <m/>
  </r>
  <r>
    <n v="10"/>
    <n v="3"/>
    <x v="0"/>
    <x v="0"/>
    <x v="5"/>
    <x v="2"/>
    <x v="2"/>
    <x v="2"/>
    <x v="2"/>
    <x v="3"/>
    <x v="3"/>
    <x v="0"/>
    <n v="41"/>
    <n v="41"/>
    <n v="10168"/>
    <n v="41"/>
    <n v="9799"/>
    <n v="41"/>
    <n v="9799"/>
    <n v="0"/>
    <n v="0"/>
    <m/>
  </r>
  <r>
    <n v="10"/>
    <n v="43"/>
    <x v="0"/>
    <x v="0"/>
    <x v="5"/>
    <x v="11"/>
    <x v="1"/>
    <x v="3"/>
    <x v="3"/>
    <x v="12"/>
    <x v="11"/>
    <x v="0"/>
    <n v="41"/>
    <n v="41"/>
    <n v="8405"/>
    <n v="41"/>
    <n v="8077"/>
    <n v="41"/>
    <n v="8077"/>
    <n v="0"/>
    <n v="0"/>
    <m/>
  </r>
  <r>
    <n v="10"/>
    <n v="26"/>
    <x v="0"/>
    <x v="0"/>
    <x v="5"/>
    <x v="12"/>
    <x v="1"/>
    <x v="6"/>
    <x v="11"/>
    <x v="13"/>
    <x v="12"/>
    <x v="1"/>
    <n v="41"/>
    <n v="41"/>
    <n v="11316"/>
    <n v="41"/>
    <n v="7339"/>
    <n v="41"/>
    <n v="7339"/>
    <n v="0"/>
    <n v="0"/>
    <m/>
  </r>
  <r>
    <n v="10"/>
    <n v="8"/>
    <x v="0"/>
    <x v="0"/>
    <x v="5"/>
    <x v="13"/>
    <x v="1"/>
    <x v="2"/>
    <x v="12"/>
    <x v="14"/>
    <x v="13"/>
    <x v="0"/>
    <n v="41"/>
    <n v="41"/>
    <n v="9348"/>
    <n v="41"/>
    <n v="9020"/>
    <n v="41"/>
    <n v="9020"/>
    <n v="0"/>
    <n v="0"/>
    <m/>
  </r>
  <r>
    <n v="10"/>
    <n v="15"/>
    <x v="0"/>
    <x v="0"/>
    <x v="5"/>
    <x v="4"/>
    <x v="1"/>
    <x v="0"/>
    <x v="4"/>
    <x v="5"/>
    <x v="5"/>
    <x v="0"/>
    <n v="41"/>
    <n v="41"/>
    <n v="6150"/>
    <n v="41"/>
    <n v="5945"/>
    <n v="41"/>
    <n v="5945"/>
    <n v="0"/>
    <n v="0"/>
    <m/>
  </r>
  <r>
    <n v="10"/>
    <n v="13"/>
    <x v="0"/>
    <x v="0"/>
    <x v="5"/>
    <x v="15"/>
    <x v="5"/>
    <x v="7"/>
    <x v="14"/>
    <x v="16"/>
    <x v="15"/>
    <x v="1"/>
    <n v="41"/>
    <n v="41"/>
    <n v="10373"/>
    <n v="41"/>
    <n v="10373"/>
    <n v="41"/>
    <n v="10373"/>
    <n v="0"/>
    <n v="0"/>
    <m/>
  </r>
  <r>
    <n v="10"/>
    <n v="16"/>
    <x v="0"/>
    <x v="0"/>
    <x v="5"/>
    <x v="8"/>
    <x v="1"/>
    <x v="0"/>
    <x v="8"/>
    <x v="9"/>
    <x v="8"/>
    <x v="0"/>
    <n v="41"/>
    <n v="41"/>
    <n v="5535"/>
    <n v="41"/>
    <n v="5330"/>
    <n v="41"/>
    <n v="5330"/>
    <n v="0"/>
    <n v="0"/>
    <m/>
  </r>
  <r>
    <n v="19"/>
    <n v="14"/>
    <x v="0"/>
    <x v="0"/>
    <x v="6"/>
    <x v="0"/>
    <x v="0"/>
    <x v="0"/>
    <x v="0"/>
    <x v="0"/>
    <x v="0"/>
    <x v="0"/>
    <n v="40"/>
    <n v="40"/>
    <n v="6200"/>
    <n v="40"/>
    <n v="6000"/>
    <n v="40"/>
    <n v="6000"/>
    <n v="0"/>
    <n v="0"/>
    <m/>
  </r>
  <r>
    <n v="19"/>
    <n v="38"/>
    <x v="0"/>
    <x v="0"/>
    <x v="6"/>
    <x v="1"/>
    <x v="0"/>
    <x v="1"/>
    <x v="1"/>
    <x v="1"/>
    <x v="1"/>
    <x v="0"/>
    <n v="40"/>
    <n v="40"/>
    <n v="11120"/>
    <n v="40"/>
    <n v="10720"/>
    <n v="40"/>
    <n v="10720"/>
    <n v="0"/>
    <n v="0"/>
    <m/>
  </r>
  <r>
    <n v="19"/>
    <n v="18"/>
    <x v="0"/>
    <x v="0"/>
    <x v="6"/>
    <x v="16"/>
    <x v="1"/>
    <x v="8"/>
    <x v="2"/>
    <x v="17"/>
    <x v="16"/>
    <x v="0"/>
    <n v="40"/>
    <n v="40"/>
    <n v="8400"/>
    <n v="40"/>
    <n v="8120"/>
    <n v="40"/>
    <n v="8120"/>
    <n v="0"/>
    <n v="0"/>
    <m/>
  </r>
  <r>
    <n v="19"/>
    <n v="47"/>
    <x v="0"/>
    <x v="0"/>
    <x v="6"/>
    <x v="3"/>
    <x v="1"/>
    <x v="3"/>
    <x v="3"/>
    <x v="4"/>
    <x v="4"/>
    <x v="0"/>
    <n v="40"/>
    <n v="40"/>
    <n v="8040"/>
    <n v="40"/>
    <n v="7720"/>
    <n v="40"/>
    <n v="7720"/>
    <n v="0"/>
    <n v="0"/>
    <m/>
  </r>
  <r>
    <n v="19"/>
    <n v="15"/>
    <x v="0"/>
    <x v="0"/>
    <x v="6"/>
    <x v="4"/>
    <x v="1"/>
    <x v="0"/>
    <x v="4"/>
    <x v="5"/>
    <x v="5"/>
    <x v="0"/>
    <n v="40"/>
    <n v="40"/>
    <n v="6000"/>
    <n v="40"/>
    <n v="5800"/>
    <n v="40"/>
    <n v="5800"/>
    <n v="0"/>
    <n v="0"/>
    <m/>
  </r>
  <r>
    <n v="19"/>
    <n v="24"/>
    <x v="0"/>
    <x v="0"/>
    <x v="6"/>
    <x v="5"/>
    <x v="1"/>
    <x v="4"/>
    <x v="5"/>
    <x v="6"/>
    <x v="4"/>
    <x v="0"/>
    <n v="40"/>
    <n v="40"/>
    <n v="8440"/>
    <n v="40"/>
    <n v="7720"/>
    <n v="40"/>
    <n v="7720"/>
    <n v="0"/>
    <n v="0"/>
    <m/>
  </r>
  <r>
    <n v="19"/>
    <n v="33"/>
    <x v="0"/>
    <x v="0"/>
    <x v="6"/>
    <x v="17"/>
    <x v="1"/>
    <x v="9"/>
    <x v="15"/>
    <x v="18"/>
    <x v="17"/>
    <x v="0"/>
    <n v="40"/>
    <n v="40"/>
    <n v="9200"/>
    <n v="40"/>
    <n v="8880"/>
    <n v="40"/>
    <n v="8880"/>
    <n v="0"/>
    <n v="0"/>
    <m/>
  </r>
  <r>
    <n v="19"/>
    <n v="34"/>
    <x v="0"/>
    <x v="0"/>
    <x v="6"/>
    <x v="17"/>
    <x v="2"/>
    <x v="9"/>
    <x v="15"/>
    <x v="18"/>
    <x v="17"/>
    <x v="0"/>
    <n v="40"/>
    <n v="40"/>
    <n v="9200"/>
    <n v="40"/>
    <n v="8880"/>
    <n v="40"/>
    <n v="8880"/>
    <n v="0"/>
    <n v="0"/>
    <m/>
  </r>
  <r>
    <n v="19"/>
    <n v="54"/>
    <x v="0"/>
    <x v="0"/>
    <x v="6"/>
    <x v="18"/>
    <x v="1"/>
    <x v="5"/>
    <x v="16"/>
    <x v="14"/>
    <x v="13"/>
    <x v="0"/>
    <n v="40"/>
    <n v="40"/>
    <n v="9120"/>
    <n v="40"/>
    <n v="8800"/>
    <n v="40"/>
    <n v="8800"/>
    <n v="0"/>
    <n v="0"/>
    <m/>
  </r>
  <r>
    <n v="19"/>
    <n v="25"/>
    <x v="0"/>
    <x v="0"/>
    <x v="6"/>
    <x v="7"/>
    <x v="1"/>
    <x v="4"/>
    <x v="7"/>
    <x v="8"/>
    <x v="7"/>
    <x v="0"/>
    <n v="40"/>
    <n v="40"/>
    <n v="7200"/>
    <n v="40"/>
    <n v="6560"/>
    <n v="40"/>
    <n v="6560"/>
    <n v="0"/>
    <n v="0"/>
    <m/>
  </r>
  <r>
    <n v="19"/>
    <n v="16"/>
    <x v="0"/>
    <x v="0"/>
    <x v="6"/>
    <x v="8"/>
    <x v="1"/>
    <x v="0"/>
    <x v="8"/>
    <x v="9"/>
    <x v="8"/>
    <x v="0"/>
    <n v="40"/>
    <n v="40"/>
    <n v="5400"/>
    <n v="40"/>
    <n v="5200"/>
    <n v="40"/>
    <n v="5200"/>
    <n v="0"/>
    <n v="0"/>
    <m/>
  </r>
  <r>
    <n v="20"/>
    <n v="14"/>
    <x v="0"/>
    <x v="0"/>
    <x v="7"/>
    <x v="0"/>
    <x v="0"/>
    <x v="0"/>
    <x v="0"/>
    <x v="0"/>
    <x v="0"/>
    <x v="0"/>
    <n v="40"/>
    <n v="40"/>
    <n v="6200"/>
    <n v="40"/>
    <n v="6000"/>
    <n v="39"/>
    <n v="5850"/>
    <n v="1"/>
    <n v="150"/>
    <m/>
  </r>
  <r>
    <n v="20"/>
    <n v="38"/>
    <x v="0"/>
    <x v="0"/>
    <x v="7"/>
    <x v="1"/>
    <x v="0"/>
    <x v="1"/>
    <x v="1"/>
    <x v="1"/>
    <x v="1"/>
    <x v="0"/>
    <n v="40"/>
    <n v="40"/>
    <n v="11120"/>
    <n v="40"/>
    <n v="10720"/>
    <n v="39"/>
    <n v="10452"/>
    <n v="1"/>
    <n v="268"/>
    <m/>
  </r>
  <r>
    <n v="20"/>
    <n v="18"/>
    <x v="0"/>
    <x v="0"/>
    <x v="7"/>
    <x v="16"/>
    <x v="1"/>
    <x v="8"/>
    <x v="2"/>
    <x v="17"/>
    <x v="16"/>
    <x v="0"/>
    <n v="40"/>
    <n v="40"/>
    <n v="8400"/>
    <n v="40"/>
    <n v="8120"/>
    <n v="39"/>
    <n v="7917"/>
    <n v="1"/>
    <n v="203"/>
    <m/>
  </r>
  <r>
    <n v="20"/>
    <n v="47"/>
    <x v="0"/>
    <x v="0"/>
    <x v="7"/>
    <x v="3"/>
    <x v="1"/>
    <x v="3"/>
    <x v="3"/>
    <x v="4"/>
    <x v="4"/>
    <x v="0"/>
    <n v="40"/>
    <n v="40"/>
    <n v="8040"/>
    <n v="40"/>
    <n v="7720"/>
    <n v="39"/>
    <n v="7527"/>
    <n v="1"/>
    <n v="193"/>
    <m/>
  </r>
  <r>
    <n v="20"/>
    <n v="15"/>
    <x v="0"/>
    <x v="0"/>
    <x v="7"/>
    <x v="4"/>
    <x v="1"/>
    <x v="0"/>
    <x v="4"/>
    <x v="5"/>
    <x v="5"/>
    <x v="0"/>
    <n v="40"/>
    <n v="40"/>
    <n v="6000"/>
    <n v="40"/>
    <n v="5800"/>
    <n v="39"/>
    <n v="5655"/>
    <n v="1"/>
    <n v="145"/>
    <m/>
  </r>
  <r>
    <n v="20"/>
    <n v="24"/>
    <x v="0"/>
    <x v="0"/>
    <x v="7"/>
    <x v="5"/>
    <x v="1"/>
    <x v="4"/>
    <x v="5"/>
    <x v="6"/>
    <x v="4"/>
    <x v="0"/>
    <n v="40"/>
    <n v="40"/>
    <n v="8440"/>
    <n v="40"/>
    <n v="7720"/>
    <n v="39"/>
    <n v="7527"/>
    <n v="1"/>
    <n v="193"/>
    <m/>
  </r>
  <r>
    <n v="20"/>
    <n v="33"/>
    <x v="0"/>
    <x v="0"/>
    <x v="7"/>
    <x v="17"/>
    <x v="1"/>
    <x v="9"/>
    <x v="15"/>
    <x v="18"/>
    <x v="17"/>
    <x v="0"/>
    <n v="40"/>
    <n v="40"/>
    <n v="9200"/>
    <n v="40"/>
    <n v="8880"/>
    <n v="39"/>
    <n v="8658"/>
    <n v="1"/>
    <n v="222"/>
    <m/>
  </r>
  <r>
    <n v="20"/>
    <n v="34"/>
    <x v="0"/>
    <x v="0"/>
    <x v="7"/>
    <x v="17"/>
    <x v="2"/>
    <x v="9"/>
    <x v="15"/>
    <x v="18"/>
    <x v="17"/>
    <x v="0"/>
    <n v="40"/>
    <n v="40"/>
    <n v="9200"/>
    <n v="40"/>
    <n v="8880"/>
    <n v="39"/>
    <n v="8658"/>
    <n v="1"/>
    <n v="222"/>
    <m/>
  </r>
  <r>
    <n v="20"/>
    <n v="54"/>
    <x v="0"/>
    <x v="0"/>
    <x v="7"/>
    <x v="18"/>
    <x v="1"/>
    <x v="5"/>
    <x v="16"/>
    <x v="14"/>
    <x v="13"/>
    <x v="0"/>
    <n v="40"/>
    <n v="40"/>
    <n v="9120"/>
    <n v="40"/>
    <n v="8800"/>
    <n v="39"/>
    <n v="8580"/>
    <n v="1"/>
    <n v="220"/>
    <m/>
  </r>
  <r>
    <n v="20"/>
    <n v="25"/>
    <x v="0"/>
    <x v="0"/>
    <x v="7"/>
    <x v="7"/>
    <x v="1"/>
    <x v="4"/>
    <x v="7"/>
    <x v="8"/>
    <x v="7"/>
    <x v="0"/>
    <n v="40"/>
    <n v="40"/>
    <n v="7200"/>
    <n v="40"/>
    <n v="6560"/>
    <n v="39"/>
    <n v="6396"/>
    <n v="1"/>
    <n v="164"/>
    <m/>
  </r>
  <r>
    <n v="20"/>
    <n v="16"/>
    <x v="0"/>
    <x v="0"/>
    <x v="7"/>
    <x v="8"/>
    <x v="1"/>
    <x v="0"/>
    <x v="8"/>
    <x v="9"/>
    <x v="8"/>
    <x v="0"/>
    <n v="40"/>
    <n v="40"/>
    <n v="5400"/>
    <n v="40"/>
    <n v="5200"/>
    <n v="39"/>
    <n v="5070"/>
    <n v="1"/>
    <n v="130"/>
    <m/>
  </r>
  <r>
    <n v="21"/>
    <n v="14"/>
    <x v="0"/>
    <x v="0"/>
    <x v="8"/>
    <x v="0"/>
    <x v="0"/>
    <x v="0"/>
    <x v="0"/>
    <x v="0"/>
    <x v="0"/>
    <x v="0"/>
    <n v="40"/>
    <n v="40"/>
    <n v="6200"/>
    <n v="40"/>
    <n v="6000"/>
    <n v="40"/>
    <n v="6000"/>
    <n v="0"/>
    <n v="0"/>
    <m/>
  </r>
  <r>
    <n v="21"/>
    <n v="38"/>
    <x v="0"/>
    <x v="0"/>
    <x v="8"/>
    <x v="1"/>
    <x v="0"/>
    <x v="1"/>
    <x v="1"/>
    <x v="1"/>
    <x v="1"/>
    <x v="0"/>
    <n v="40"/>
    <n v="40"/>
    <n v="11120"/>
    <n v="40"/>
    <n v="10720"/>
    <n v="40"/>
    <n v="10720"/>
    <n v="0"/>
    <n v="0"/>
    <m/>
  </r>
  <r>
    <n v="21"/>
    <n v="18"/>
    <x v="0"/>
    <x v="0"/>
    <x v="8"/>
    <x v="16"/>
    <x v="1"/>
    <x v="8"/>
    <x v="2"/>
    <x v="17"/>
    <x v="16"/>
    <x v="0"/>
    <n v="40"/>
    <n v="40"/>
    <n v="8400"/>
    <n v="40"/>
    <n v="8120"/>
    <n v="40"/>
    <n v="8120"/>
    <n v="0"/>
    <n v="0"/>
    <m/>
  </r>
  <r>
    <n v="21"/>
    <n v="47"/>
    <x v="0"/>
    <x v="0"/>
    <x v="8"/>
    <x v="3"/>
    <x v="1"/>
    <x v="3"/>
    <x v="3"/>
    <x v="4"/>
    <x v="4"/>
    <x v="0"/>
    <n v="40"/>
    <n v="40"/>
    <n v="8040"/>
    <n v="40"/>
    <n v="7720"/>
    <n v="40"/>
    <n v="7720"/>
    <n v="0"/>
    <n v="0"/>
    <m/>
  </r>
  <r>
    <n v="21"/>
    <n v="15"/>
    <x v="0"/>
    <x v="0"/>
    <x v="8"/>
    <x v="4"/>
    <x v="1"/>
    <x v="0"/>
    <x v="4"/>
    <x v="5"/>
    <x v="5"/>
    <x v="0"/>
    <n v="40"/>
    <n v="40"/>
    <n v="6000"/>
    <n v="40"/>
    <n v="5800"/>
    <n v="40"/>
    <n v="5800"/>
    <n v="0"/>
    <n v="0"/>
    <m/>
  </r>
  <r>
    <n v="21"/>
    <n v="24"/>
    <x v="0"/>
    <x v="0"/>
    <x v="8"/>
    <x v="5"/>
    <x v="1"/>
    <x v="4"/>
    <x v="5"/>
    <x v="6"/>
    <x v="4"/>
    <x v="0"/>
    <n v="40"/>
    <n v="40"/>
    <n v="8440"/>
    <n v="40"/>
    <n v="7720"/>
    <n v="40"/>
    <n v="7720"/>
    <n v="0"/>
    <n v="0"/>
    <m/>
  </r>
  <r>
    <n v="21"/>
    <n v="33"/>
    <x v="0"/>
    <x v="0"/>
    <x v="8"/>
    <x v="17"/>
    <x v="1"/>
    <x v="9"/>
    <x v="15"/>
    <x v="18"/>
    <x v="17"/>
    <x v="0"/>
    <n v="40"/>
    <n v="40"/>
    <n v="9200"/>
    <n v="40"/>
    <n v="8880"/>
    <n v="40"/>
    <n v="8880"/>
    <n v="0"/>
    <n v="0"/>
    <m/>
  </r>
  <r>
    <n v="21"/>
    <n v="34"/>
    <x v="0"/>
    <x v="0"/>
    <x v="8"/>
    <x v="17"/>
    <x v="2"/>
    <x v="9"/>
    <x v="15"/>
    <x v="18"/>
    <x v="17"/>
    <x v="0"/>
    <n v="40"/>
    <n v="40"/>
    <n v="9200"/>
    <n v="40"/>
    <n v="8880"/>
    <n v="40"/>
    <n v="8880"/>
    <n v="0"/>
    <n v="0"/>
    <m/>
  </r>
  <r>
    <n v="21"/>
    <n v="54"/>
    <x v="0"/>
    <x v="0"/>
    <x v="8"/>
    <x v="18"/>
    <x v="1"/>
    <x v="5"/>
    <x v="16"/>
    <x v="14"/>
    <x v="13"/>
    <x v="0"/>
    <n v="40"/>
    <n v="40"/>
    <n v="9120"/>
    <n v="40"/>
    <n v="8800"/>
    <n v="40"/>
    <n v="8800"/>
    <n v="0"/>
    <n v="0"/>
    <m/>
  </r>
  <r>
    <n v="21"/>
    <n v="25"/>
    <x v="0"/>
    <x v="0"/>
    <x v="8"/>
    <x v="7"/>
    <x v="1"/>
    <x v="4"/>
    <x v="7"/>
    <x v="8"/>
    <x v="7"/>
    <x v="0"/>
    <n v="40"/>
    <n v="40"/>
    <n v="7200"/>
    <n v="40"/>
    <n v="6560"/>
    <n v="40"/>
    <n v="6560"/>
    <n v="0"/>
    <n v="0"/>
    <m/>
  </r>
  <r>
    <n v="21"/>
    <n v="16"/>
    <x v="0"/>
    <x v="0"/>
    <x v="8"/>
    <x v="8"/>
    <x v="1"/>
    <x v="0"/>
    <x v="8"/>
    <x v="9"/>
    <x v="8"/>
    <x v="0"/>
    <n v="40"/>
    <n v="40"/>
    <n v="5400"/>
    <n v="40"/>
    <n v="5200"/>
    <n v="40"/>
    <n v="5200"/>
    <n v="0"/>
    <n v="0"/>
    <m/>
  </r>
  <r>
    <n v="22"/>
    <n v="14"/>
    <x v="0"/>
    <x v="0"/>
    <x v="9"/>
    <x v="0"/>
    <x v="0"/>
    <x v="0"/>
    <x v="0"/>
    <x v="0"/>
    <x v="0"/>
    <x v="0"/>
    <n v="39"/>
    <n v="39"/>
    <n v="6045"/>
    <n v="39"/>
    <n v="5850"/>
    <n v="38"/>
    <n v="5700"/>
    <n v="1"/>
    <n v="150"/>
    <m/>
  </r>
  <r>
    <n v="22"/>
    <n v="38"/>
    <x v="0"/>
    <x v="0"/>
    <x v="9"/>
    <x v="1"/>
    <x v="0"/>
    <x v="1"/>
    <x v="1"/>
    <x v="1"/>
    <x v="1"/>
    <x v="0"/>
    <n v="39"/>
    <n v="39"/>
    <n v="10842"/>
    <n v="39"/>
    <n v="10452"/>
    <n v="37"/>
    <n v="9916"/>
    <n v="2"/>
    <n v="536"/>
    <m/>
  </r>
  <r>
    <n v="22"/>
    <n v="18"/>
    <x v="0"/>
    <x v="0"/>
    <x v="9"/>
    <x v="16"/>
    <x v="1"/>
    <x v="8"/>
    <x v="2"/>
    <x v="17"/>
    <x v="16"/>
    <x v="0"/>
    <n v="39"/>
    <n v="39"/>
    <n v="8190"/>
    <n v="39"/>
    <n v="7917"/>
    <n v="37"/>
    <n v="7511"/>
    <n v="2"/>
    <n v="406"/>
    <m/>
  </r>
  <r>
    <n v="22"/>
    <n v="47"/>
    <x v="0"/>
    <x v="0"/>
    <x v="9"/>
    <x v="3"/>
    <x v="1"/>
    <x v="3"/>
    <x v="3"/>
    <x v="4"/>
    <x v="4"/>
    <x v="0"/>
    <n v="39"/>
    <n v="39"/>
    <n v="7839"/>
    <n v="39"/>
    <n v="7527"/>
    <n v="38"/>
    <n v="7334"/>
    <n v="1"/>
    <n v="193"/>
    <m/>
  </r>
  <r>
    <n v="22"/>
    <n v="15"/>
    <x v="0"/>
    <x v="0"/>
    <x v="9"/>
    <x v="4"/>
    <x v="1"/>
    <x v="0"/>
    <x v="4"/>
    <x v="5"/>
    <x v="5"/>
    <x v="0"/>
    <n v="39"/>
    <n v="39"/>
    <n v="5850"/>
    <n v="39"/>
    <n v="5655"/>
    <n v="38"/>
    <n v="5510"/>
    <n v="1"/>
    <n v="145"/>
    <m/>
  </r>
  <r>
    <n v="22"/>
    <n v="24"/>
    <x v="0"/>
    <x v="0"/>
    <x v="9"/>
    <x v="5"/>
    <x v="1"/>
    <x v="4"/>
    <x v="5"/>
    <x v="6"/>
    <x v="4"/>
    <x v="0"/>
    <n v="39"/>
    <n v="39"/>
    <n v="8229"/>
    <n v="39"/>
    <n v="7527"/>
    <n v="37"/>
    <n v="7141"/>
    <n v="2"/>
    <n v="386"/>
    <m/>
  </r>
  <r>
    <n v="22"/>
    <n v="33"/>
    <x v="0"/>
    <x v="0"/>
    <x v="9"/>
    <x v="17"/>
    <x v="1"/>
    <x v="9"/>
    <x v="15"/>
    <x v="18"/>
    <x v="17"/>
    <x v="0"/>
    <n v="39"/>
    <n v="39"/>
    <n v="8970"/>
    <n v="39"/>
    <n v="8658"/>
    <n v="37"/>
    <n v="8214"/>
    <n v="2"/>
    <n v="444"/>
    <m/>
  </r>
  <r>
    <n v="22"/>
    <n v="34"/>
    <x v="0"/>
    <x v="0"/>
    <x v="9"/>
    <x v="17"/>
    <x v="2"/>
    <x v="9"/>
    <x v="15"/>
    <x v="18"/>
    <x v="17"/>
    <x v="0"/>
    <n v="39"/>
    <n v="39"/>
    <n v="8970"/>
    <n v="39"/>
    <n v="8658"/>
    <n v="38"/>
    <n v="8436"/>
    <n v="1"/>
    <n v="222"/>
    <m/>
  </r>
  <r>
    <n v="22"/>
    <n v="54"/>
    <x v="0"/>
    <x v="0"/>
    <x v="9"/>
    <x v="18"/>
    <x v="1"/>
    <x v="5"/>
    <x v="16"/>
    <x v="14"/>
    <x v="13"/>
    <x v="0"/>
    <n v="39"/>
    <n v="39"/>
    <n v="8892"/>
    <n v="39"/>
    <n v="8580"/>
    <n v="38"/>
    <n v="8360"/>
    <n v="1"/>
    <n v="220"/>
    <m/>
  </r>
  <r>
    <n v="22"/>
    <n v="25"/>
    <x v="0"/>
    <x v="0"/>
    <x v="9"/>
    <x v="7"/>
    <x v="1"/>
    <x v="4"/>
    <x v="7"/>
    <x v="8"/>
    <x v="7"/>
    <x v="0"/>
    <n v="39"/>
    <n v="39"/>
    <n v="7020"/>
    <n v="39"/>
    <n v="6396"/>
    <n v="38"/>
    <n v="6232"/>
    <n v="1"/>
    <n v="164"/>
    <m/>
  </r>
  <r>
    <n v="22"/>
    <n v="16"/>
    <x v="0"/>
    <x v="0"/>
    <x v="9"/>
    <x v="8"/>
    <x v="1"/>
    <x v="0"/>
    <x v="8"/>
    <x v="9"/>
    <x v="8"/>
    <x v="0"/>
    <n v="39"/>
    <n v="39"/>
    <n v="5265"/>
    <n v="39"/>
    <n v="5070"/>
    <n v="38"/>
    <n v="4940"/>
    <n v="1"/>
    <n v="130"/>
    <m/>
  </r>
  <r>
    <n v="31"/>
    <n v="14"/>
    <x v="0"/>
    <x v="0"/>
    <x v="10"/>
    <x v="0"/>
    <x v="0"/>
    <x v="0"/>
    <x v="0"/>
    <x v="0"/>
    <x v="0"/>
    <x v="0"/>
    <n v="39"/>
    <n v="39"/>
    <n v="6045"/>
    <n v="39"/>
    <n v="5850"/>
    <n v="39"/>
    <n v="5850"/>
    <n v="0"/>
    <n v="0"/>
    <m/>
  </r>
  <r>
    <n v="31"/>
    <n v="38"/>
    <x v="0"/>
    <x v="0"/>
    <x v="10"/>
    <x v="1"/>
    <x v="0"/>
    <x v="1"/>
    <x v="1"/>
    <x v="1"/>
    <x v="1"/>
    <x v="0"/>
    <n v="39"/>
    <n v="39"/>
    <n v="10842"/>
    <n v="39"/>
    <n v="10452"/>
    <n v="39"/>
    <n v="10452"/>
    <n v="0"/>
    <n v="0"/>
    <m/>
  </r>
  <r>
    <n v="31"/>
    <n v="18"/>
    <x v="0"/>
    <x v="0"/>
    <x v="10"/>
    <x v="16"/>
    <x v="1"/>
    <x v="8"/>
    <x v="2"/>
    <x v="17"/>
    <x v="16"/>
    <x v="0"/>
    <n v="39"/>
    <n v="39"/>
    <n v="8190"/>
    <n v="39"/>
    <n v="7917"/>
    <n v="39"/>
    <n v="7917"/>
    <n v="0"/>
    <n v="0"/>
    <m/>
  </r>
  <r>
    <n v="31"/>
    <n v="47"/>
    <x v="0"/>
    <x v="0"/>
    <x v="10"/>
    <x v="3"/>
    <x v="1"/>
    <x v="3"/>
    <x v="3"/>
    <x v="4"/>
    <x v="4"/>
    <x v="0"/>
    <n v="39"/>
    <n v="39"/>
    <n v="7839"/>
    <n v="39"/>
    <n v="7527"/>
    <n v="39"/>
    <n v="7527"/>
    <n v="0"/>
    <n v="0"/>
    <m/>
  </r>
  <r>
    <n v="31"/>
    <n v="15"/>
    <x v="0"/>
    <x v="0"/>
    <x v="10"/>
    <x v="4"/>
    <x v="1"/>
    <x v="0"/>
    <x v="4"/>
    <x v="5"/>
    <x v="5"/>
    <x v="0"/>
    <n v="39"/>
    <n v="39"/>
    <n v="5850"/>
    <n v="39"/>
    <n v="5655"/>
    <n v="39"/>
    <n v="5655"/>
    <n v="0"/>
    <n v="0"/>
    <m/>
  </r>
  <r>
    <n v="31"/>
    <n v="24"/>
    <x v="0"/>
    <x v="0"/>
    <x v="10"/>
    <x v="5"/>
    <x v="1"/>
    <x v="4"/>
    <x v="5"/>
    <x v="6"/>
    <x v="4"/>
    <x v="0"/>
    <n v="39"/>
    <n v="39"/>
    <n v="8229"/>
    <n v="39"/>
    <n v="7527"/>
    <n v="39"/>
    <n v="7527"/>
    <n v="0"/>
    <n v="0"/>
    <m/>
  </r>
  <r>
    <n v="31"/>
    <n v="50"/>
    <x v="0"/>
    <x v="0"/>
    <x v="10"/>
    <x v="19"/>
    <x v="2"/>
    <x v="5"/>
    <x v="17"/>
    <x v="19"/>
    <x v="18"/>
    <x v="0"/>
    <n v="39"/>
    <n v="39"/>
    <n v="11115"/>
    <n v="39"/>
    <n v="10725"/>
    <n v="39"/>
    <n v="10725"/>
    <n v="0"/>
    <n v="0"/>
    <m/>
  </r>
  <r>
    <n v="31"/>
    <n v="33"/>
    <x v="0"/>
    <x v="0"/>
    <x v="10"/>
    <x v="17"/>
    <x v="1"/>
    <x v="9"/>
    <x v="15"/>
    <x v="18"/>
    <x v="17"/>
    <x v="0"/>
    <n v="39"/>
    <n v="39"/>
    <n v="8970"/>
    <n v="39"/>
    <n v="8658"/>
    <n v="39"/>
    <n v="8658"/>
    <n v="0"/>
    <n v="0"/>
    <m/>
  </r>
  <r>
    <n v="31"/>
    <n v="34"/>
    <x v="0"/>
    <x v="0"/>
    <x v="10"/>
    <x v="17"/>
    <x v="2"/>
    <x v="9"/>
    <x v="15"/>
    <x v="18"/>
    <x v="17"/>
    <x v="0"/>
    <n v="39"/>
    <n v="39"/>
    <n v="8970"/>
    <n v="39"/>
    <n v="8658"/>
    <n v="39"/>
    <n v="8658"/>
    <n v="0"/>
    <n v="0"/>
    <m/>
  </r>
  <r>
    <n v="31"/>
    <n v="25"/>
    <x v="0"/>
    <x v="0"/>
    <x v="10"/>
    <x v="7"/>
    <x v="1"/>
    <x v="4"/>
    <x v="7"/>
    <x v="8"/>
    <x v="7"/>
    <x v="0"/>
    <n v="39"/>
    <n v="39"/>
    <n v="7020"/>
    <n v="39"/>
    <n v="6396"/>
    <n v="39"/>
    <n v="6396"/>
    <n v="0"/>
    <n v="0"/>
    <m/>
  </r>
  <r>
    <n v="31"/>
    <n v="16"/>
    <x v="0"/>
    <x v="0"/>
    <x v="10"/>
    <x v="8"/>
    <x v="1"/>
    <x v="0"/>
    <x v="8"/>
    <x v="9"/>
    <x v="8"/>
    <x v="0"/>
    <n v="39"/>
    <n v="39"/>
    <n v="5265"/>
    <n v="39"/>
    <n v="5070"/>
    <n v="39"/>
    <n v="5070"/>
    <n v="0"/>
    <n v="0"/>
    <m/>
  </r>
  <r>
    <n v="32"/>
    <n v="14"/>
    <x v="0"/>
    <x v="0"/>
    <x v="11"/>
    <x v="0"/>
    <x v="0"/>
    <x v="0"/>
    <x v="0"/>
    <x v="0"/>
    <x v="0"/>
    <x v="0"/>
    <n v="38"/>
    <n v="38"/>
    <n v="5890"/>
    <n v="38"/>
    <n v="5700"/>
    <n v="39"/>
    <n v="5850"/>
    <n v="-1"/>
    <n v="-150"/>
    <m/>
  </r>
  <r>
    <n v="32"/>
    <n v="38"/>
    <x v="0"/>
    <x v="0"/>
    <x v="11"/>
    <x v="1"/>
    <x v="0"/>
    <x v="1"/>
    <x v="1"/>
    <x v="1"/>
    <x v="1"/>
    <x v="0"/>
    <n v="38"/>
    <n v="38"/>
    <n v="10564"/>
    <n v="38"/>
    <n v="10184"/>
    <n v="39"/>
    <n v="10452"/>
    <n v="-1"/>
    <n v="-268"/>
    <m/>
  </r>
  <r>
    <n v="32"/>
    <n v="18"/>
    <x v="0"/>
    <x v="0"/>
    <x v="11"/>
    <x v="16"/>
    <x v="1"/>
    <x v="8"/>
    <x v="2"/>
    <x v="17"/>
    <x v="16"/>
    <x v="0"/>
    <n v="38"/>
    <n v="38"/>
    <n v="7980"/>
    <n v="38"/>
    <n v="7714"/>
    <n v="39"/>
    <n v="7917"/>
    <n v="-1"/>
    <n v="-203"/>
    <m/>
  </r>
  <r>
    <n v="32"/>
    <n v="47"/>
    <x v="0"/>
    <x v="0"/>
    <x v="11"/>
    <x v="3"/>
    <x v="1"/>
    <x v="3"/>
    <x v="3"/>
    <x v="4"/>
    <x v="4"/>
    <x v="0"/>
    <n v="38"/>
    <n v="38"/>
    <n v="7638"/>
    <n v="38"/>
    <n v="7334"/>
    <n v="39"/>
    <n v="7527"/>
    <n v="-1"/>
    <n v="-193"/>
    <m/>
  </r>
  <r>
    <n v="32"/>
    <n v="15"/>
    <x v="0"/>
    <x v="0"/>
    <x v="11"/>
    <x v="4"/>
    <x v="1"/>
    <x v="0"/>
    <x v="4"/>
    <x v="5"/>
    <x v="5"/>
    <x v="0"/>
    <n v="38"/>
    <n v="38"/>
    <n v="5700"/>
    <n v="38"/>
    <n v="5510"/>
    <n v="39"/>
    <n v="5655"/>
    <n v="-1"/>
    <n v="-145"/>
    <m/>
  </r>
  <r>
    <n v="32"/>
    <n v="24"/>
    <x v="0"/>
    <x v="0"/>
    <x v="11"/>
    <x v="5"/>
    <x v="1"/>
    <x v="4"/>
    <x v="5"/>
    <x v="6"/>
    <x v="4"/>
    <x v="0"/>
    <n v="38"/>
    <n v="38"/>
    <n v="8018"/>
    <n v="38"/>
    <n v="7334"/>
    <n v="39"/>
    <n v="7527"/>
    <n v="-1"/>
    <n v="-193"/>
    <m/>
  </r>
  <r>
    <n v="32"/>
    <n v="50"/>
    <x v="0"/>
    <x v="0"/>
    <x v="11"/>
    <x v="19"/>
    <x v="2"/>
    <x v="5"/>
    <x v="17"/>
    <x v="19"/>
    <x v="18"/>
    <x v="0"/>
    <n v="38"/>
    <n v="38"/>
    <n v="10830"/>
    <n v="38"/>
    <n v="10450"/>
    <n v="39"/>
    <n v="10725"/>
    <n v="-1"/>
    <n v="-275"/>
    <m/>
  </r>
  <r>
    <n v="32"/>
    <n v="33"/>
    <x v="0"/>
    <x v="0"/>
    <x v="11"/>
    <x v="17"/>
    <x v="1"/>
    <x v="9"/>
    <x v="15"/>
    <x v="18"/>
    <x v="17"/>
    <x v="0"/>
    <n v="38"/>
    <n v="38"/>
    <n v="8740"/>
    <n v="38"/>
    <n v="8436"/>
    <n v="39"/>
    <n v="8658"/>
    <n v="-1"/>
    <n v="-222"/>
    <m/>
  </r>
  <r>
    <n v="32"/>
    <n v="34"/>
    <x v="0"/>
    <x v="0"/>
    <x v="11"/>
    <x v="17"/>
    <x v="2"/>
    <x v="9"/>
    <x v="15"/>
    <x v="18"/>
    <x v="17"/>
    <x v="0"/>
    <n v="38"/>
    <n v="38"/>
    <n v="8740"/>
    <n v="38"/>
    <n v="8436"/>
    <n v="39"/>
    <n v="8658"/>
    <n v="-1"/>
    <n v="-222"/>
    <m/>
  </r>
  <r>
    <n v="32"/>
    <n v="25"/>
    <x v="0"/>
    <x v="0"/>
    <x v="11"/>
    <x v="7"/>
    <x v="1"/>
    <x v="4"/>
    <x v="7"/>
    <x v="8"/>
    <x v="7"/>
    <x v="0"/>
    <n v="38"/>
    <n v="38"/>
    <n v="6840"/>
    <n v="38"/>
    <n v="6232"/>
    <n v="39"/>
    <n v="6396"/>
    <n v="-1"/>
    <n v="-164"/>
    <m/>
  </r>
  <r>
    <n v="32"/>
    <n v="16"/>
    <x v="0"/>
    <x v="0"/>
    <x v="11"/>
    <x v="8"/>
    <x v="1"/>
    <x v="0"/>
    <x v="8"/>
    <x v="9"/>
    <x v="8"/>
    <x v="0"/>
    <n v="38"/>
    <n v="38"/>
    <n v="5130"/>
    <n v="38"/>
    <n v="4940"/>
    <n v="39"/>
    <n v="5070"/>
    <n v="-1"/>
    <n v="-130"/>
    <m/>
  </r>
  <r>
    <n v="33"/>
    <n v="14"/>
    <x v="0"/>
    <x v="0"/>
    <x v="12"/>
    <x v="0"/>
    <x v="0"/>
    <x v="0"/>
    <x v="0"/>
    <x v="0"/>
    <x v="0"/>
    <x v="0"/>
    <n v="39"/>
    <n v="39"/>
    <n v="6045"/>
    <n v="39"/>
    <n v="5850"/>
    <n v="39"/>
    <n v="5850"/>
    <n v="0"/>
    <n v="0"/>
    <m/>
  </r>
  <r>
    <n v="33"/>
    <n v="38"/>
    <x v="0"/>
    <x v="0"/>
    <x v="12"/>
    <x v="1"/>
    <x v="0"/>
    <x v="1"/>
    <x v="1"/>
    <x v="1"/>
    <x v="1"/>
    <x v="0"/>
    <n v="39"/>
    <n v="39"/>
    <n v="10842"/>
    <n v="39"/>
    <n v="10452"/>
    <n v="39"/>
    <n v="10452"/>
    <n v="0"/>
    <n v="0"/>
    <m/>
  </r>
  <r>
    <n v="33"/>
    <n v="18"/>
    <x v="0"/>
    <x v="0"/>
    <x v="12"/>
    <x v="16"/>
    <x v="1"/>
    <x v="8"/>
    <x v="2"/>
    <x v="17"/>
    <x v="16"/>
    <x v="0"/>
    <n v="39"/>
    <n v="39"/>
    <n v="8190"/>
    <n v="39"/>
    <n v="7917"/>
    <n v="39"/>
    <n v="7917"/>
    <n v="0"/>
    <n v="0"/>
    <m/>
  </r>
  <r>
    <n v="33"/>
    <n v="47"/>
    <x v="0"/>
    <x v="0"/>
    <x v="12"/>
    <x v="3"/>
    <x v="1"/>
    <x v="3"/>
    <x v="3"/>
    <x v="4"/>
    <x v="4"/>
    <x v="0"/>
    <n v="39"/>
    <n v="39"/>
    <n v="7839"/>
    <n v="39"/>
    <n v="7527"/>
    <n v="39"/>
    <n v="7527"/>
    <n v="0"/>
    <n v="0"/>
    <m/>
  </r>
  <r>
    <n v="33"/>
    <n v="15"/>
    <x v="0"/>
    <x v="0"/>
    <x v="12"/>
    <x v="4"/>
    <x v="1"/>
    <x v="0"/>
    <x v="4"/>
    <x v="5"/>
    <x v="5"/>
    <x v="0"/>
    <n v="39"/>
    <n v="39"/>
    <n v="5850"/>
    <n v="39"/>
    <n v="5655"/>
    <n v="39"/>
    <n v="5655"/>
    <n v="0"/>
    <n v="0"/>
    <m/>
  </r>
  <r>
    <n v="33"/>
    <n v="24"/>
    <x v="0"/>
    <x v="0"/>
    <x v="12"/>
    <x v="5"/>
    <x v="1"/>
    <x v="4"/>
    <x v="5"/>
    <x v="6"/>
    <x v="4"/>
    <x v="0"/>
    <n v="39"/>
    <n v="39"/>
    <n v="8229"/>
    <n v="39"/>
    <n v="7527"/>
    <n v="39"/>
    <n v="7527"/>
    <n v="0"/>
    <n v="0"/>
    <m/>
  </r>
  <r>
    <n v="33"/>
    <n v="50"/>
    <x v="0"/>
    <x v="0"/>
    <x v="12"/>
    <x v="19"/>
    <x v="2"/>
    <x v="5"/>
    <x v="17"/>
    <x v="19"/>
    <x v="18"/>
    <x v="0"/>
    <n v="39"/>
    <n v="39"/>
    <n v="11115"/>
    <n v="39"/>
    <n v="10725"/>
    <n v="39"/>
    <n v="10725"/>
    <n v="0"/>
    <n v="0"/>
    <m/>
  </r>
  <r>
    <n v="33"/>
    <n v="33"/>
    <x v="0"/>
    <x v="0"/>
    <x v="12"/>
    <x v="17"/>
    <x v="1"/>
    <x v="9"/>
    <x v="15"/>
    <x v="18"/>
    <x v="17"/>
    <x v="0"/>
    <n v="39"/>
    <n v="39"/>
    <n v="8970"/>
    <n v="39"/>
    <n v="8658"/>
    <n v="39"/>
    <n v="8658"/>
    <n v="0"/>
    <n v="0"/>
    <m/>
  </r>
  <r>
    <n v="33"/>
    <n v="34"/>
    <x v="0"/>
    <x v="0"/>
    <x v="12"/>
    <x v="17"/>
    <x v="2"/>
    <x v="9"/>
    <x v="15"/>
    <x v="18"/>
    <x v="17"/>
    <x v="0"/>
    <n v="39"/>
    <n v="39"/>
    <n v="8970"/>
    <n v="39"/>
    <n v="8658"/>
    <n v="39"/>
    <n v="8658"/>
    <n v="0"/>
    <n v="0"/>
    <m/>
  </r>
  <r>
    <n v="33"/>
    <n v="25"/>
    <x v="0"/>
    <x v="0"/>
    <x v="12"/>
    <x v="7"/>
    <x v="1"/>
    <x v="4"/>
    <x v="7"/>
    <x v="8"/>
    <x v="7"/>
    <x v="0"/>
    <n v="39"/>
    <n v="39"/>
    <n v="7020"/>
    <n v="39"/>
    <n v="6396"/>
    <n v="39"/>
    <n v="6396"/>
    <n v="0"/>
    <n v="0"/>
    <m/>
  </r>
  <r>
    <n v="33"/>
    <n v="16"/>
    <x v="0"/>
    <x v="0"/>
    <x v="12"/>
    <x v="8"/>
    <x v="1"/>
    <x v="0"/>
    <x v="8"/>
    <x v="9"/>
    <x v="8"/>
    <x v="0"/>
    <n v="39"/>
    <n v="39"/>
    <n v="5265"/>
    <n v="39"/>
    <n v="5070"/>
    <n v="39"/>
    <n v="5070"/>
    <n v="0"/>
    <n v="0"/>
    <m/>
  </r>
  <r>
    <n v="34"/>
    <n v="14"/>
    <x v="0"/>
    <x v="0"/>
    <x v="13"/>
    <x v="0"/>
    <x v="0"/>
    <x v="0"/>
    <x v="0"/>
    <x v="0"/>
    <x v="0"/>
    <x v="0"/>
    <n v="38"/>
    <n v="38"/>
    <n v="5890"/>
    <n v="38"/>
    <n v="5700"/>
    <n v="39"/>
    <n v="5850"/>
    <n v="-1"/>
    <n v="-150"/>
    <m/>
  </r>
  <r>
    <n v="34"/>
    <n v="38"/>
    <x v="0"/>
    <x v="0"/>
    <x v="13"/>
    <x v="1"/>
    <x v="0"/>
    <x v="1"/>
    <x v="1"/>
    <x v="1"/>
    <x v="1"/>
    <x v="0"/>
    <n v="38"/>
    <n v="38"/>
    <n v="10564"/>
    <n v="38"/>
    <n v="10184"/>
    <n v="39"/>
    <n v="10452"/>
    <n v="-1"/>
    <n v="-268"/>
    <m/>
  </r>
  <r>
    <n v="34"/>
    <n v="18"/>
    <x v="0"/>
    <x v="0"/>
    <x v="13"/>
    <x v="16"/>
    <x v="1"/>
    <x v="8"/>
    <x v="2"/>
    <x v="17"/>
    <x v="16"/>
    <x v="0"/>
    <n v="38"/>
    <n v="38"/>
    <n v="7980"/>
    <n v="38"/>
    <n v="7714"/>
    <n v="39"/>
    <n v="7917"/>
    <n v="-1"/>
    <n v="-203"/>
    <m/>
  </r>
  <r>
    <n v="34"/>
    <n v="47"/>
    <x v="0"/>
    <x v="0"/>
    <x v="13"/>
    <x v="3"/>
    <x v="1"/>
    <x v="3"/>
    <x v="3"/>
    <x v="4"/>
    <x v="4"/>
    <x v="0"/>
    <n v="38"/>
    <n v="38"/>
    <n v="7638"/>
    <n v="38"/>
    <n v="7334"/>
    <n v="39"/>
    <n v="7527"/>
    <n v="-1"/>
    <n v="-193"/>
    <m/>
  </r>
  <r>
    <n v="34"/>
    <n v="15"/>
    <x v="0"/>
    <x v="0"/>
    <x v="13"/>
    <x v="4"/>
    <x v="1"/>
    <x v="0"/>
    <x v="4"/>
    <x v="5"/>
    <x v="5"/>
    <x v="0"/>
    <n v="38"/>
    <n v="38"/>
    <n v="5700"/>
    <n v="38"/>
    <n v="5510"/>
    <n v="39"/>
    <n v="5655"/>
    <n v="-1"/>
    <n v="-145"/>
    <m/>
  </r>
  <r>
    <n v="34"/>
    <n v="24"/>
    <x v="0"/>
    <x v="0"/>
    <x v="13"/>
    <x v="5"/>
    <x v="1"/>
    <x v="4"/>
    <x v="5"/>
    <x v="6"/>
    <x v="4"/>
    <x v="0"/>
    <n v="38"/>
    <n v="38"/>
    <n v="8018"/>
    <n v="38"/>
    <n v="7334"/>
    <n v="39"/>
    <n v="7527"/>
    <n v="-1"/>
    <n v="-193"/>
    <m/>
  </r>
  <r>
    <n v="34"/>
    <n v="50"/>
    <x v="0"/>
    <x v="0"/>
    <x v="13"/>
    <x v="19"/>
    <x v="2"/>
    <x v="5"/>
    <x v="17"/>
    <x v="19"/>
    <x v="18"/>
    <x v="0"/>
    <n v="38"/>
    <n v="38"/>
    <n v="10830"/>
    <n v="38"/>
    <n v="10450"/>
    <n v="39"/>
    <n v="10725"/>
    <n v="-1"/>
    <n v="-275"/>
    <m/>
  </r>
  <r>
    <n v="34"/>
    <n v="33"/>
    <x v="0"/>
    <x v="0"/>
    <x v="13"/>
    <x v="17"/>
    <x v="1"/>
    <x v="9"/>
    <x v="15"/>
    <x v="18"/>
    <x v="17"/>
    <x v="0"/>
    <n v="38"/>
    <n v="38"/>
    <n v="8740"/>
    <n v="38"/>
    <n v="8436"/>
    <n v="39"/>
    <n v="8658"/>
    <n v="-1"/>
    <n v="-222"/>
    <m/>
  </r>
  <r>
    <n v="34"/>
    <n v="34"/>
    <x v="0"/>
    <x v="0"/>
    <x v="13"/>
    <x v="17"/>
    <x v="2"/>
    <x v="9"/>
    <x v="15"/>
    <x v="18"/>
    <x v="17"/>
    <x v="0"/>
    <n v="38"/>
    <n v="38"/>
    <n v="8740"/>
    <n v="38"/>
    <n v="8436"/>
    <n v="39"/>
    <n v="8658"/>
    <n v="-1"/>
    <n v="-222"/>
    <m/>
  </r>
  <r>
    <n v="34"/>
    <n v="25"/>
    <x v="0"/>
    <x v="0"/>
    <x v="13"/>
    <x v="7"/>
    <x v="1"/>
    <x v="4"/>
    <x v="7"/>
    <x v="8"/>
    <x v="7"/>
    <x v="0"/>
    <n v="38"/>
    <n v="38"/>
    <n v="6840"/>
    <n v="38"/>
    <n v="6232"/>
    <n v="39"/>
    <n v="6396"/>
    <n v="-1"/>
    <n v="-164"/>
    <m/>
  </r>
  <r>
    <n v="34"/>
    <n v="16"/>
    <x v="0"/>
    <x v="0"/>
    <x v="13"/>
    <x v="8"/>
    <x v="1"/>
    <x v="0"/>
    <x v="8"/>
    <x v="9"/>
    <x v="8"/>
    <x v="0"/>
    <n v="38"/>
    <n v="38"/>
    <n v="5130"/>
    <n v="38"/>
    <n v="4940"/>
    <n v="39"/>
    <n v="5070"/>
    <n v="-1"/>
    <n v="-130"/>
    <m/>
  </r>
  <r>
    <n v="43"/>
    <n v="14"/>
    <x v="0"/>
    <x v="0"/>
    <x v="14"/>
    <x v="0"/>
    <x v="0"/>
    <x v="0"/>
    <x v="0"/>
    <x v="0"/>
    <x v="0"/>
    <x v="0"/>
    <n v="38"/>
    <n v="38"/>
    <n v="5890"/>
    <n v="38"/>
    <n v="5700"/>
    <n v="40"/>
    <n v="6000"/>
    <n v="-2"/>
    <n v="-300"/>
    <m/>
  </r>
  <r>
    <n v="43"/>
    <n v="38"/>
    <x v="0"/>
    <x v="0"/>
    <x v="14"/>
    <x v="1"/>
    <x v="0"/>
    <x v="1"/>
    <x v="1"/>
    <x v="1"/>
    <x v="1"/>
    <x v="0"/>
    <n v="38"/>
    <n v="38"/>
    <n v="10564"/>
    <n v="38"/>
    <n v="10184"/>
    <n v="40"/>
    <n v="10720"/>
    <n v="-2"/>
    <n v="-536"/>
    <m/>
  </r>
  <r>
    <n v="43"/>
    <n v="18"/>
    <x v="0"/>
    <x v="0"/>
    <x v="14"/>
    <x v="16"/>
    <x v="1"/>
    <x v="8"/>
    <x v="2"/>
    <x v="17"/>
    <x v="16"/>
    <x v="0"/>
    <n v="38"/>
    <n v="38"/>
    <n v="7980"/>
    <n v="38"/>
    <n v="7714"/>
    <n v="40"/>
    <n v="8120"/>
    <n v="-2"/>
    <n v="-406"/>
    <m/>
  </r>
  <r>
    <n v="43"/>
    <n v="47"/>
    <x v="0"/>
    <x v="0"/>
    <x v="14"/>
    <x v="3"/>
    <x v="1"/>
    <x v="3"/>
    <x v="3"/>
    <x v="4"/>
    <x v="4"/>
    <x v="0"/>
    <n v="38"/>
    <n v="38"/>
    <n v="7638"/>
    <n v="38"/>
    <n v="7334"/>
    <n v="40"/>
    <n v="7720"/>
    <n v="-2"/>
    <n v="-386"/>
    <m/>
  </r>
  <r>
    <n v="43"/>
    <n v="15"/>
    <x v="0"/>
    <x v="0"/>
    <x v="14"/>
    <x v="4"/>
    <x v="1"/>
    <x v="0"/>
    <x v="4"/>
    <x v="5"/>
    <x v="5"/>
    <x v="0"/>
    <n v="38"/>
    <n v="38"/>
    <n v="5700"/>
    <n v="38"/>
    <n v="5510"/>
    <n v="40"/>
    <n v="5800"/>
    <n v="-2"/>
    <n v="-290"/>
    <m/>
  </r>
  <r>
    <n v="43"/>
    <n v="24"/>
    <x v="0"/>
    <x v="0"/>
    <x v="14"/>
    <x v="5"/>
    <x v="1"/>
    <x v="4"/>
    <x v="5"/>
    <x v="6"/>
    <x v="4"/>
    <x v="0"/>
    <n v="38"/>
    <n v="38"/>
    <n v="8018"/>
    <n v="38"/>
    <n v="7334"/>
    <n v="40"/>
    <n v="7720"/>
    <n v="-2"/>
    <n v="-386"/>
    <m/>
  </r>
  <r>
    <n v="43"/>
    <n v="33"/>
    <x v="0"/>
    <x v="0"/>
    <x v="14"/>
    <x v="17"/>
    <x v="1"/>
    <x v="9"/>
    <x v="15"/>
    <x v="18"/>
    <x v="17"/>
    <x v="0"/>
    <n v="38"/>
    <n v="38"/>
    <n v="8740"/>
    <n v="38"/>
    <n v="8436"/>
    <n v="40"/>
    <n v="8880"/>
    <n v="-2"/>
    <n v="-444"/>
    <m/>
  </r>
  <r>
    <n v="43"/>
    <n v="34"/>
    <x v="0"/>
    <x v="0"/>
    <x v="14"/>
    <x v="17"/>
    <x v="2"/>
    <x v="9"/>
    <x v="15"/>
    <x v="18"/>
    <x v="17"/>
    <x v="0"/>
    <n v="38"/>
    <n v="38"/>
    <n v="8740"/>
    <n v="38"/>
    <n v="8436"/>
    <n v="40"/>
    <n v="8880"/>
    <n v="-2"/>
    <n v="-444"/>
    <m/>
  </r>
  <r>
    <n v="43"/>
    <n v="25"/>
    <x v="0"/>
    <x v="0"/>
    <x v="14"/>
    <x v="7"/>
    <x v="1"/>
    <x v="4"/>
    <x v="7"/>
    <x v="8"/>
    <x v="7"/>
    <x v="0"/>
    <n v="38"/>
    <n v="38"/>
    <n v="6840"/>
    <n v="38"/>
    <n v="6232"/>
    <n v="40"/>
    <n v="6560"/>
    <n v="-2"/>
    <n v="-328"/>
    <m/>
  </r>
  <r>
    <n v="43"/>
    <n v="16"/>
    <x v="0"/>
    <x v="0"/>
    <x v="14"/>
    <x v="8"/>
    <x v="1"/>
    <x v="0"/>
    <x v="8"/>
    <x v="9"/>
    <x v="8"/>
    <x v="0"/>
    <n v="38"/>
    <n v="38"/>
    <n v="5130"/>
    <n v="38"/>
    <n v="4940"/>
    <n v="40"/>
    <n v="5200"/>
    <n v="-2"/>
    <n v="-260"/>
    <m/>
  </r>
  <r>
    <n v="44"/>
    <n v="14"/>
    <x v="0"/>
    <x v="0"/>
    <x v="15"/>
    <x v="0"/>
    <x v="0"/>
    <x v="0"/>
    <x v="0"/>
    <x v="0"/>
    <x v="0"/>
    <x v="0"/>
    <n v="40"/>
    <n v="40"/>
    <n v="6200"/>
    <n v="40"/>
    <n v="6000"/>
    <n v="40"/>
    <n v="6000"/>
    <n v="0"/>
    <n v="0"/>
    <m/>
  </r>
  <r>
    <n v="44"/>
    <n v="38"/>
    <x v="0"/>
    <x v="0"/>
    <x v="15"/>
    <x v="1"/>
    <x v="0"/>
    <x v="1"/>
    <x v="1"/>
    <x v="1"/>
    <x v="1"/>
    <x v="0"/>
    <n v="40"/>
    <n v="40"/>
    <n v="11120"/>
    <n v="40"/>
    <n v="10720"/>
    <n v="40"/>
    <n v="10720"/>
    <n v="0"/>
    <n v="0"/>
    <m/>
  </r>
  <r>
    <n v="44"/>
    <n v="18"/>
    <x v="0"/>
    <x v="0"/>
    <x v="15"/>
    <x v="16"/>
    <x v="1"/>
    <x v="8"/>
    <x v="2"/>
    <x v="17"/>
    <x v="16"/>
    <x v="0"/>
    <n v="40"/>
    <n v="40"/>
    <n v="8400"/>
    <n v="40"/>
    <n v="8120"/>
    <n v="40"/>
    <n v="8120"/>
    <n v="0"/>
    <n v="0"/>
    <m/>
  </r>
  <r>
    <n v="44"/>
    <n v="47"/>
    <x v="0"/>
    <x v="0"/>
    <x v="15"/>
    <x v="3"/>
    <x v="1"/>
    <x v="3"/>
    <x v="3"/>
    <x v="4"/>
    <x v="4"/>
    <x v="0"/>
    <n v="40"/>
    <n v="40"/>
    <n v="8040"/>
    <n v="40"/>
    <n v="7720"/>
    <n v="40"/>
    <n v="7720"/>
    <n v="0"/>
    <n v="0"/>
    <m/>
  </r>
  <r>
    <n v="44"/>
    <n v="15"/>
    <x v="0"/>
    <x v="0"/>
    <x v="15"/>
    <x v="4"/>
    <x v="1"/>
    <x v="0"/>
    <x v="4"/>
    <x v="5"/>
    <x v="5"/>
    <x v="0"/>
    <n v="40"/>
    <n v="40"/>
    <n v="6000"/>
    <n v="40"/>
    <n v="5800"/>
    <n v="40"/>
    <n v="5800"/>
    <n v="0"/>
    <n v="0"/>
    <m/>
  </r>
  <r>
    <n v="44"/>
    <n v="24"/>
    <x v="0"/>
    <x v="0"/>
    <x v="15"/>
    <x v="5"/>
    <x v="1"/>
    <x v="4"/>
    <x v="5"/>
    <x v="6"/>
    <x v="4"/>
    <x v="0"/>
    <n v="40"/>
    <n v="40"/>
    <n v="8440"/>
    <n v="40"/>
    <n v="7720"/>
    <n v="40"/>
    <n v="7720"/>
    <n v="0"/>
    <n v="0"/>
    <m/>
  </r>
  <r>
    <n v="44"/>
    <n v="33"/>
    <x v="0"/>
    <x v="0"/>
    <x v="15"/>
    <x v="17"/>
    <x v="1"/>
    <x v="9"/>
    <x v="15"/>
    <x v="18"/>
    <x v="17"/>
    <x v="0"/>
    <n v="40"/>
    <n v="40"/>
    <n v="9200"/>
    <n v="40"/>
    <n v="8880"/>
    <n v="40"/>
    <n v="8880"/>
    <n v="0"/>
    <n v="0"/>
    <m/>
  </r>
  <r>
    <n v="44"/>
    <n v="34"/>
    <x v="0"/>
    <x v="0"/>
    <x v="15"/>
    <x v="17"/>
    <x v="2"/>
    <x v="9"/>
    <x v="15"/>
    <x v="18"/>
    <x v="17"/>
    <x v="0"/>
    <n v="40"/>
    <n v="40"/>
    <n v="9200"/>
    <n v="40"/>
    <n v="8880"/>
    <n v="40"/>
    <n v="8880"/>
    <n v="0"/>
    <n v="0"/>
    <m/>
  </r>
  <r>
    <n v="44"/>
    <n v="25"/>
    <x v="0"/>
    <x v="0"/>
    <x v="15"/>
    <x v="7"/>
    <x v="1"/>
    <x v="4"/>
    <x v="7"/>
    <x v="8"/>
    <x v="7"/>
    <x v="0"/>
    <n v="40"/>
    <n v="40"/>
    <n v="7200"/>
    <n v="40"/>
    <n v="6560"/>
    <n v="40"/>
    <n v="6560"/>
    <n v="0"/>
    <n v="0"/>
    <m/>
  </r>
  <r>
    <n v="44"/>
    <n v="16"/>
    <x v="0"/>
    <x v="0"/>
    <x v="15"/>
    <x v="8"/>
    <x v="1"/>
    <x v="0"/>
    <x v="8"/>
    <x v="9"/>
    <x v="8"/>
    <x v="0"/>
    <n v="40"/>
    <n v="40"/>
    <n v="5400"/>
    <n v="40"/>
    <n v="5200"/>
    <n v="40"/>
    <n v="5200"/>
    <n v="0"/>
    <n v="0"/>
    <m/>
  </r>
  <r>
    <n v="52"/>
    <n v="14"/>
    <x v="0"/>
    <x v="0"/>
    <x v="16"/>
    <x v="0"/>
    <x v="0"/>
    <x v="0"/>
    <x v="0"/>
    <x v="0"/>
    <x v="0"/>
    <x v="0"/>
    <n v="41"/>
    <n v="41"/>
    <n v="6355"/>
    <n v="41"/>
    <n v="6150"/>
    <n v="39"/>
    <n v="5850"/>
    <n v="2"/>
    <n v="300"/>
    <m/>
  </r>
  <r>
    <n v="52"/>
    <n v="18"/>
    <x v="0"/>
    <x v="0"/>
    <x v="16"/>
    <x v="16"/>
    <x v="1"/>
    <x v="8"/>
    <x v="2"/>
    <x v="17"/>
    <x v="16"/>
    <x v="0"/>
    <n v="41"/>
    <n v="41"/>
    <n v="8610"/>
    <n v="41"/>
    <n v="8323"/>
    <n v="39"/>
    <n v="7917"/>
    <n v="2"/>
    <n v="406"/>
    <m/>
  </r>
  <r>
    <n v="52"/>
    <n v="47"/>
    <x v="0"/>
    <x v="0"/>
    <x v="16"/>
    <x v="3"/>
    <x v="1"/>
    <x v="3"/>
    <x v="3"/>
    <x v="4"/>
    <x v="4"/>
    <x v="0"/>
    <n v="41"/>
    <n v="41"/>
    <n v="8241"/>
    <n v="41"/>
    <n v="7913"/>
    <n v="39"/>
    <n v="7527"/>
    <n v="2"/>
    <n v="386"/>
    <m/>
  </r>
  <r>
    <n v="52"/>
    <n v="15"/>
    <x v="0"/>
    <x v="0"/>
    <x v="16"/>
    <x v="4"/>
    <x v="1"/>
    <x v="0"/>
    <x v="4"/>
    <x v="5"/>
    <x v="5"/>
    <x v="0"/>
    <n v="41"/>
    <n v="41"/>
    <n v="6150"/>
    <n v="41"/>
    <n v="5945"/>
    <n v="39"/>
    <n v="5655"/>
    <n v="2"/>
    <n v="290"/>
    <m/>
  </r>
  <r>
    <n v="52"/>
    <n v="11"/>
    <x v="0"/>
    <x v="0"/>
    <x v="16"/>
    <x v="20"/>
    <x v="0"/>
    <x v="10"/>
    <x v="18"/>
    <x v="20"/>
    <x v="19"/>
    <x v="1"/>
    <n v="41"/>
    <n v="41"/>
    <n v="13776"/>
    <n v="41"/>
    <n v="13284"/>
    <n v="39"/>
    <n v="12636"/>
    <n v="2"/>
    <n v="648"/>
    <m/>
  </r>
  <r>
    <n v="52"/>
    <n v="53"/>
    <x v="0"/>
    <x v="0"/>
    <x v="16"/>
    <x v="21"/>
    <x v="0"/>
    <x v="5"/>
    <x v="19"/>
    <x v="21"/>
    <x v="20"/>
    <x v="0"/>
    <n v="41"/>
    <n v="41"/>
    <n v="13612"/>
    <n v="41"/>
    <n v="13120"/>
    <n v="39"/>
    <n v="12480"/>
    <n v="2"/>
    <n v="640"/>
    <m/>
  </r>
  <r>
    <n v="52"/>
    <n v="25"/>
    <x v="0"/>
    <x v="0"/>
    <x v="16"/>
    <x v="7"/>
    <x v="1"/>
    <x v="4"/>
    <x v="7"/>
    <x v="8"/>
    <x v="7"/>
    <x v="0"/>
    <n v="41"/>
    <n v="41"/>
    <n v="7380"/>
    <n v="41"/>
    <n v="6724"/>
    <n v="39"/>
    <n v="6396"/>
    <n v="2"/>
    <n v="328"/>
    <m/>
  </r>
  <r>
    <n v="52"/>
    <n v="16"/>
    <x v="0"/>
    <x v="0"/>
    <x v="16"/>
    <x v="8"/>
    <x v="1"/>
    <x v="0"/>
    <x v="8"/>
    <x v="9"/>
    <x v="8"/>
    <x v="0"/>
    <n v="41"/>
    <n v="41"/>
    <n v="5535"/>
    <n v="41"/>
    <n v="5330"/>
    <n v="39"/>
    <n v="5070"/>
    <n v="2"/>
    <n v="260"/>
    <m/>
  </r>
  <r>
    <n v="53"/>
    <n v="14"/>
    <x v="0"/>
    <x v="0"/>
    <x v="17"/>
    <x v="0"/>
    <x v="0"/>
    <x v="0"/>
    <x v="0"/>
    <x v="0"/>
    <x v="0"/>
    <x v="0"/>
    <n v="40"/>
    <n v="40"/>
    <n v="6200"/>
    <n v="40"/>
    <n v="6000"/>
    <n v="39"/>
    <n v="5850"/>
    <n v="1"/>
    <n v="150"/>
    <m/>
  </r>
  <r>
    <n v="53"/>
    <n v="18"/>
    <x v="0"/>
    <x v="0"/>
    <x v="17"/>
    <x v="16"/>
    <x v="1"/>
    <x v="8"/>
    <x v="2"/>
    <x v="17"/>
    <x v="16"/>
    <x v="0"/>
    <n v="40"/>
    <n v="40"/>
    <n v="8400"/>
    <n v="40"/>
    <n v="8120"/>
    <n v="39"/>
    <n v="7917"/>
    <n v="1"/>
    <n v="203"/>
    <m/>
  </r>
  <r>
    <n v="53"/>
    <n v="47"/>
    <x v="0"/>
    <x v="0"/>
    <x v="17"/>
    <x v="3"/>
    <x v="1"/>
    <x v="3"/>
    <x v="3"/>
    <x v="4"/>
    <x v="4"/>
    <x v="0"/>
    <n v="40"/>
    <n v="40"/>
    <n v="8040"/>
    <n v="40"/>
    <n v="7720"/>
    <n v="39"/>
    <n v="7527"/>
    <n v="1"/>
    <n v="193"/>
    <m/>
  </r>
  <r>
    <n v="53"/>
    <n v="15"/>
    <x v="0"/>
    <x v="0"/>
    <x v="17"/>
    <x v="4"/>
    <x v="1"/>
    <x v="0"/>
    <x v="4"/>
    <x v="5"/>
    <x v="5"/>
    <x v="0"/>
    <n v="40"/>
    <n v="40"/>
    <n v="6000"/>
    <n v="40"/>
    <n v="5800"/>
    <n v="39"/>
    <n v="5655"/>
    <n v="1"/>
    <n v="145"/>
    <m/>
  </r>
  <r>
    <n v="53"/>
    <n v="11"/>
    <x v="0"/>
    <x v="0"/>
    <x v="17"/>
    <x v="20"/>
    <x v="0"/>
    <x v="10"/>
    <x v="18"/>
    <x v="20"/>
    <x v="19"/>
    <x v="1"/>
    <n v="40"/>
    <n v="40"/>
    <n v="13440"/>
    <n v="40"/>
    <n v="12960"/>
    <n v="39"/>
    <n v="12636"/>
    <n v="1"/>
    <n v="324"/>
    <m/>
  </r>
  <r>
    <n v="53"/>
    <n v="53"/>
    <x v="0"/>
    <x v="0"/>
    <x v="17"/>
    <x v="21"/>
    <x v="0"/>
    <x v="5"/>
    <x v="19"/>
    <x v="21"/>
    <x v="20"/>
    <x v="0"/>
    <n v="40"/>
    <n v="40"/>
    <n v="13280"/>
    <n v="40"/>
    <n v="12800"/>
    <n v="39"/>
    <n v="12480"/>
    <n v="1"/>
    <n v="320"/>
    <m/>
  </r>
  <r>
    <n v="53"/>
    <n v="25"/>
    <x v="0"/>
    <x v="0"/>
    <x v="17"/>
    <x v="7"/>
    <x v="1"/>
    <x v="4"/>
    <x v="7"/>
    <x v="8"/>
    <x v="7"/>
    <x v="0"/>
    <n v="40"/>
    <n v="40"/>
    <n v="7200"/>
    <n v="40"/>
    <n v="6560"/>
    <n v="39"/>
    <n v="6396"/>
    <n v="1"/>
    <n v="164"/>
    <m/>
  </r>
  <r>
    <n v="53"/>
    <n v="16"/>
    <x v="0"/>
    <x v="0"/>
    <x v="17"/>
    <x v="8"/>
    <x v="1"/>
    <x v="0"/>
    <x v="8"/>
    <x v="9"/>
    <x v="8"/>
    <x v="0"/>
    <n v="40"/>
    <n v="40"/>
    <n v="5400"/>
    <n v="40"/>
    <n v="5200"/>
    <n v="39"/>
    <n v="5070"/>
    <n v="1"/>
    <n v="130"/>
    <m/>
  </r>
  <r>
    <n v="3"/>
    <n v="39"/>
    <x v="1"/>
    <x v="0"/>
    <x v="18"/>
    <x v="1"/>
    <x v="6"/>
    <x v="1"/>
    <x v="1"/>
    <x v="1"/>
    <x v="1"/>
    <x v="0"/>
    <n v="38"/>
    <n v="38"/>
    <n v="10564"/>
    <n v="38"/>
    <n v="10184"/>
    <n v="38"/>
    <n v="10184"/>
    <n v="0"/>
    <n v="0"/>
    <m/>
  </r>
  <r>
    <n v="3"/>
    <n v="5"/>
    <x v="1"/>
    <x v="0"/>
    <x v="18"/>
    <x v="2"/>
    <x v="7"/>
    <x v="2"/>
    <x v="2"/>
    <x v="3"/>
    <x v="3"/>
    <x v="0"/>
    <n v="38"/>
    <n v="38"/>
    <n v="9424"/>
    <n v="38"/>
    <n v="9082"/>
    <n v="38"/>
    <n v="9082"/>
    <n v="0"/>
    <n v="0"/>
    <m/>
  </r>
  <r>
    <n v="3"/>
    <n v="4"/>
    <x v="1"/>
    <x v="0"/>
    <x v="18"/>
    <x v="2"/>
    <x v="8"/>
    <x v="2"/>
    <x v="2"/>
    <x v="3"/>
    <x v="3"/>
    <x v="0"/>
    <n v="38"/>
    <n v="38"/>
    <n v="9424"/>
    <n v="38"/>
    <n v="9082"/>
    <n v="38"/>
    <n v="9082"/>
    <n v="0"/>
    <n v="0"/>
    <m/>
  </r>
  <r>
    <n v="3"/>
    <n v="22"/>
    <x v="1"/>
    <x v="0"/>
    <x v="18"/>
    <x v="3"/>
    <x v="8"/>
    <x v="8"/>
    <x v="20"/>
    <x v="18"/>
    <x v="17"/>
    <x v="0"/>
    <n v="38"/>
    <n v="38"/>
    <n v="8740"/>
    <n v="38"/>
    <n v="8436"/>
    <n v="38"/>
    <n v="8436"/>
    <n v="0"/>
    <n v="0"/>
    <m/>
  </r>
  <r>
    <n v="3"/>
    <n v="12"/>
    <x v="1"/>
    <x v="0"/>
    <x v="18"/>
    <x v="22"/>
    <x v="3"/>
    <x v="11"/>
    <x v="21"/>
    <x v="5"/>
    <x v="5"/>
    <x v="0"/>
    <n v="38"/>
    <n v="38"/>
    <n v="5700"/>
    <n v="38"/>
    <n v="5510"/>
    <n v="38"/>
    <n v="5510"/>
    <n v="0"/>
    <n v="0"/>
    <m/>
  </r>
  <r>
    <n v="3"/>
    <n v="55"/>
    <x v="1"/>
    <x v="0"/>
    <x v="18"/>
    <x v="7"/>
    <x v="8"/>
    <x v="5"/>
    <x v="22"/>
    <x v="22"/>
    <x v="21"/>
    <x v="0"/>
    <n v="38"/>
    <n v="38"/>
    <n v="7106"/>
    <n v="38"/>
    <n v="6840"/>
    <n v="38"/>
    <n v="6840"/>
    <n v="0"/>
    <n v="0"/>
    <m/>
  </r>
  <r>
    <n v="3"/>
    <n v="17"/>
    <x v="1"/>
    <x v="0"/>
    <x v="18"/>
    <x v="8"/>
    <x v="8"/>
    <x v="0"/>
    <x v="8"/>
    <x v="23"/>
    <x v="22"/>
    <x v="0"/>
    <n v="38"/>
    <n v="38"/>
    <n v="4750"/>
    <n v="38"/>
    <n v="4560"/>
    <n v="38"/>
    <n v="4560"/>
    <n v="0"/>
    <n v="0"/>
    <m/>
  </r>
  <r>
    <n v="4"/>
    <n v="39"/>
    <x v="1"/>
    <x v="0"/>
    <x v="19"/>
    <x v="1"/>
    <x v="6"/>
    <x v="1"/>
    <x v="1"/>
    <x v="1"/>
    <x v="1"/>
    <x v="0"/>
    <n v="37"/>
    <n v="37"/>
    <n v="10286"/>
    <n v="37"/>
    <n v="9916"/>
    <n v="38"/>
    <n v="10184"/>
    <n v="-1"/>
    <n v="-268"/>
    <m/>
  </r>
  <r>
    <n v="4"/>
    <n v="5"/>
    <x v="1"/>
    <x v="0"/>
    <x v="19"/>
    <x v="2"/>
    <x v="7"/>
    <x v="2"/>
    <x v="2"/>
    <x v="3"/>
    <x v="3"/>
    <x v="0"/>
    <n v="37"/>
    <n v="37"/>
    <n v="9176"/>
    <n v="37"/>
    <n v="8843"/>
    <n v="38"/>
    <n v="9082"/>
    <n v="-1"/>
    <n v="-239"/>
    <m/>
  </r>
  <r>
    <n v="4"/>
    <n v="4"/>
    <x v="1"/>
    <x v="0"/>
    <x v="19"/>
    <x v="2"/>
    <x v="8"/>
    <x v="2"/>
    <x v="2"/>
    <x v="3"/>
    <x v="3"/>
    <x v="0"/>
    <n v="37"/>
    <n v="37"/>
    <n v="9176"/>
    <n v="37"/>
    <n v="8843"/>
    <n v="38"/>
    <n v="9082"/>
    <n v="-1"/>
    <n v="-239"/>
    <m/>
  </r>
  <r>
    <n v="4"/>
    <n v="22"/>
    <x v="1"/>
    <x v="0"/>
    <x v="19"/>
    <x v="3"/>
    <x v="8"/>
    <x v="8"/>
    <x v="20"/>
    <x v="18"/>
    <x v="17"/>
    <x v="0"/>
    <n v="37"/>
    <n v="37"/>
    <n v="8510"/>
    <n v="37"/>
    <n v="8214"/>
    <n v="38"/>
    <n v="8436"/>
    <n v="-1"/>
    <n v="-222"/>
    <m/>
  </r>
  <r>
    <n v="4"/>
    <n v="12"/>
    <x v="1"/>
    <x v="0"/>
    <x v="19"/>
    <x v="22"/>
    <x v="3"/>
    <x v="11"/>
    <x v="21"/>
    <x v="5"/>
    <x v="5"/>
    <x v="0"/>
    <n v="37"/>
    <n v="37"/>
    <n v="5550"/>
    <n v="37"/>
    <n v="5365"/>
    <n v="38"/>
    <n v="5510"/>
    <n v="-1"/>
    <n v="-145"/>
    <m/>
  </r>
  <r>
    <n v="4"/>
    <n v="55"/>
    <x v="1"/>
    <x v="0"/>
    <x v="19"/>
    <x v="7"/>
    <x v="8"/>
    <x v="5"/>
    <x v="22"/>
    <x v="22"/>
    <x v="21"/>
    <x v="0"/>
    <n v="37"/>
    <n v="37"/>
    <n v="6919"/>
    <n v="37"/>
    <n v="6660"/>
    <n v="38"/>
    <n v="6840"/>
    <n v="-1"/>
    <n v="-180"/>
    <m/>
  </r>
  <r>
    <n v="4"/>
    <n v="17"/>
    <x v="1"/>
    <x v="0"/>
    <x v="19"/>
    <x v="8"/>
    <x v="8"/>
    <x v="0"/>
    <x v="8"/>
    <x v="23"/>
    <x v="22"/>
    <x v="0"/>
    <n v="37"/>
    <n v="37"/>
    <n v="4625"/>
    <n v="37"/>
    <n v="4440"/>
    <n v="38"/>
    <n v="4560"/>
    <n v="-1"/>
    <n v="-120"/>
    <m/>
  </r>
  <r>
    <n v="11"/>
    <n v="48"/>
    <x v="1"/>
    <x v="0"/>
    <x v="20"/>
    <x v="9"/>
    <x v="8"/>
    <x v="5"/>
    <x v="23"/>
    <x v="24"/>
    <x v="23"/>
    <x v="0"/>
    <n v="31"/>
    <n v="31"/>
    <n v="6820"/>
    <n v="31"/>
    <n v="6572"/>
    <n v="30"/>
    <n v="6360"/>
    <n v="1"/>
    <n v="212"/>
    <m/>
  </r>
  <r>
    <n v="11"/>
    <n v="49"/>
    <x v="1"/>
    <x v="0"/>
    <x v="20"/>
    <x v="10"/>
    <x v="8"/>
    <x v="5"/>
    <x v="24"/>
    <x v="25"/>
    <x v="24"/>
    <x v="0"/>
    <n v="31"/>
    <n v="31"/>
    <n v="7440"/>
    <n v="31"/>
    <n v="7192"/>
    <n v="30"/>
    <n v="6960"/>
    <n v="1"/>
    <n v="232"/>
    <m/>
  </r>
  <r>
    <n v="11"/>
    <n v="5"/>
    <x v="1"/>
    <x v="0"/>
    <x v="20"/>
    <x v="2"/>
    <x v="7"/>
    <x v="2"/>
    <x v="2"/>
    <x v="3"/>
    <x v="3"/>
    <x v="0"/>
    <n v="31"/>
    <n v="31"/>
    <n v="7688"/>
    <n v="31"/>
    <n v="7409"/>
    <n v="30"/>
    <n v="7170"/>
    <n v="1"/>
    <n v="239"/>
    <m/>
  </r>
  <r>
    <n v="11"/>
    <n v="4"/>
    <x v="1"/>
    <x v="0"/>
    <x v="20"/>
    <x v="2"/>
    <x v="8"/>
    <x v="2"/>
    <x v="2"/>
    <x v="3"/>
    <x v="3"/>
    <x v="0"/>
    <n v="31"/>
    <n v="31"/>
    <n v="7688"/>
    <n v="31"/>
    <n v="7409"/>
    <n v="31"/>
    <n v="7409"/>
    <n v="0"/>
    <n v="0"/>
    <m/>
  </r>
  <r>
    <n v="11"/>
    <n v="44"/>
    <x v="1"/>
    <x v="0"/>
    <x v="20"/>
    <x v="11"/>
    <x v="8"/>
    <x v="3"/>
    <x v="3"/>
    <x v="11"/>
    <x v="10"/>
    <x v="0"/>
    <n v="31"/>
    <n v="31"/>
    <n v="6665"/>
    <n v="31"/>
    <n v="6417"/>
    <n v="31"/>
    <n v="6417"/>
    <n v="0"/>
    <n v="0"/>
    <m/>
  </r>
  <r>
    <n v="11"/>
    <n v="45"/>
    <x v="1"/>
    <x v="0"/>
    <x v="20"/>
    <x v="11"/>
    <x v="7"/>
    <x v="3"/>
    <x v="3"/>
    <x v="26"/>
    <x v="4"/>
    <x v="0"/>
    <n v="31"/>
    <n v="31"/>
    <n v="6200"/>
    <n v="31"/>
    <n v="5983"/>
    <n v="30"/>
    <n v="5790"/>
    <n v="1"/>
    <n v="193"/>
    <m/>
  </r>
  <r>
    <n v="11"/>
    <n v="7"/>
    <x v="1"/>
    <x v="0"/>
    <x v="20"/>
    <x v="12"/>
    <x v="8"/>
    <x v="2"/>
    <x v="25"/>
    <x v="24"/>
    <x v="23"/>
    <x v="0"/>
    <n v="31"/>
    <n v="31"/>
    <n v="6820"/>
    <n v="31"/>
    <n v="6572"/>
    <n v="31"/>
    <n v="6572"/>
    <n v="0"/>
    <n v="0"/>
    <m/>
  </r>
  <r>
    <n v="11"/>
    <n v="9"/>
    <x v="1"/>
    <x v="0"/>
    <x v="20"/>
    <x v="13"/>
    <x v="8"/>
    <x v="2"/>
    <x v="26"/>
    <x v="24"/>
    <x v="23"/>
    <x v="0"/>
    <n v="31"/>
    <n v="31"/>
    <n v="6820"/>
    <n v="31"/>
    <n v="6572"/>
    <n v="30"/>
    <n v="6360"/>
    <n v="1"/>
    <n v="212"/>
    <m/>
  </r>
  <r>
    <n v="11"/>
    <n v="30"/>
    <x v="1"/>
    <x v="0"/>
    <x v="20"/>
    <x v="23"/>
    <x v="2"/>
    <x v="12"/>
    <x v="27"/>
    <x v="23"/>
    <x v="25"/>
    <x v="1"/>
    <n v="31"/>
    <n v="31"/>
    <n v="3875"/>
    <n v="31"/>
    <n v="3751"/>
    <n v="3"/>
    <n v="363"/>
    <n v="28"/>
    <n v="3388"/>
    <m/>
  </r>
  <r>
    <n v="11"/>
    <n v="17"/>
    <x v="1"/>
    <x v="0"/>
    <x v="20"/>
    <x v="8"/>
    <x v="8"/>
    <x v="0"/>
    <x v="8"/>
    <x v="23"/>
    <x v="22"/>
    <x v="0"/>
    <n v="31"/>
    <n v="31"/>
    <n v="3875"/>
    <n v="31"/>
    <n v="3720"/>
    <n v="31"/>
    <n v="3720"/>
    <n v="0"/>
    <n v="0"/>
    <m/>
  </r>
  <r>
    <n v="12"/>
    <n v="48"/>
    <x v="1"/>
    <x v="0"/>
    <x v="21"/>
    <x v="9"/>
    <x v="8"/>
    <x v="5"/>
    <x v="23"/>
    <x v="24"/>
    <x v="23"/>
    <x v="0"/>
    <n v="31"/>
    <n v="31"/>
    <n v="6820"/>
    <n v="31"/>
    <n v="6572"/>
    <n v="31"/>
    <n v="6572"/>
    <n v="0"/>
    <n v="0"/>
    <m/>
  </r>
  <r>
    <n v="12"/>
    <n v="49"/>
    <x v="1"/>
    <x v="0"/>
    <x v="21"/>
    <x v="10"/>
    <x v="8"/>
    <x v="5"/>
    <x v="24"/>
    <x v="25"/>
    <x v="24"/>
    <x v="0"/>
    <n v="31"/>
    <n v="31"/>
    <n v="7440"/>
    <n v="31"/>
    <n v="7192"/>
    <n v="31"/>
    <n v="7192"/>
    <n v="0"/>
    <n v="0"/>
    <m/>
  </r>
  <r>
    <n v="12"/>
    <n v="5"/>
    <x v="1"/>
    <x v="0"/>
    <x v="21"/>
    <x v="2"/>
    <x v="7"/>
    <x v="2"/>
    <x v="2"/>
    <x v="3"/>
    <x v="3"/>
    <x v="0"/>
    <n v="31"/>
    <n v="31"/>
    <n v="7688"/>
    <n v="31"/>
    <n v="7409"/>
    <n v="31"/>
    <n v="7409"/>
    <n v="0"/>
    <n v="0"/>
    <m/>
  </r>
  <r>
    <n v="12"/>
    <n v="4"/>
    <x v="1"/>
    <x v="0"/>
    <x v="21"/>
    <x v="2"/>
    <x v="8"/>
    <x v="2"/>
    <x v="2"/>
    <x v="3"/>
    <x v="3"/>
    <x v="0"/>
    <n v="31"/>
    <n v="31"/>
    <n v="7688"/>
    <n v="31"/>
    <n v="7409"/>
    <n v="31"/>
    <n v="7409"/>
    <n v="0"/>
    <n v="0"/>
    <m/>
  </r>
  <r>
    <n v="12"/>
    <n v="44"/>
    <x v="1"/>
    <x v="0"/>
    <x v="21"/>
    <x v="11"/>
    <x v="8"/>
    <x v="3"/>
    <x v="3"/>
    <x v="11"/>
    <x v="10"/>
    <x v="0"/>
    <n v="31"/>
    <n v="31"/>
    <n v="6665"/>
    <n v="31"/>
    <n v="6417"/>
    <n v="31"/>
    <n v="6417"/>
    <n v="0"/>
    <n v="0"/>
    <m/>
  </r>
  <r>
    <n v="12"/>
    <n v="45"/>
    <x v="1"/>
    <x v="0"/>
    <x v="21"/>
    <x v="11"/>
    <x v="7"/>
    <x v="3"/>
    <x v="3"/>
    <x v="26"/>
    <x v="4"/>
    <x v="0"/>
    <n v="31"/>
    <n v="31"/>
    <n v="6200"/>
    <n v="31"/>
    <n v="5983"/>
    <n v="31"/>
    <n v="5983"/>
    <n v="0"/>
    <n v="0"/>
    <m/>
  </r>
  <r>
    <n v="12"/>
    <n v="7"/>
    <x v="1"/>
    <x v="0"/>
    <x v="21"/>
    <x v="12"/>
    <x v="8"/>
    <x v="2"/>
    <x v="25"/>
    <x v="24"/>
    <x v="23"/>
    <x v="0"/>
    <n v="31"/>
    <n v="31"/>
    <n v="6820"/>
    <n v="31"/>
    <n v="6572"/>
    <n v="31"/>
    <n v="6572"/>
    <n v="0"/>
    <n v="0"/>
    <m/>
  </r>
  <r>
    <n v="12"/>
    <n v="9"/>
    <x v="1"/>
    <x v="0"/>
    <x v="21"/>
    <x v="13"/>
    <x v="8"/>
    <x v="2"/>
    <x v="26"/>
    <x v="24"/>
    <x v="23"/>
    <x v="0"/>
    <n v="31"/>
    <n v="31"/>
    <n v="6820"/>
    <n v="31"/>
    <n v="6572"/>
    <n v="31"/>
    <n v="6572"/>
    <n v="0"/>
    <n v="0"/>
    <m/>
  </r>
  <r>
    <n v="12"/>
    <n v="30"/>
    <x v="1"/>
    <x v="0"/>
    <x v="21"/>
    <x v="23"/>
    <x v="2"/>
    <x v="12"/>
    <x v="27"/>
    <x v="23"/>
    <x v="25"/>
    <x v="1"/>
    <n v="31"/>
    <n v="31"/>
    <n v="3875"/>
    <n v="31"/>
    <n v="3751"/>
    <n v="5"/>
    <n v="605"/>
    <n v="26"/>
    <n v="3146"/>
    <m/>
  </r>
  <r>
    <n v="12"/>
    <n v="17"/>
    <x v="1"/>
    <x v="0"/>
    <x v="21"/>
    <x v="8"/>
    <x v="8"/>
    <x v="0"/>
    <x v="8"/>
    <x v="23"/>
    <x v="22"/>
    <x v="0"/>
    <n v="31"/>
    <n v="31"/>
    <n v="3875"/>
    <n v="31"/>
    <n v="3720"/>
    <n v="31"/>
    <n v="3720"/>
    <n v="0"/>
    <n v="0"/>
    <m/>
  </r>
  <r>
    <n v="13"/>
    <n v="5"/>
    <x v="1"/>
    <x v="0"/>
    <x v="22"/>
    <x v="2"/>
    <x v="7"/>
    <x v="2"/>
    <x v="2"/>
    <x v="3"/>
    <x v="3"/>
    <x v="0"/>
    <n v="41"/>
    <n v="41"/>
    <n v="10168"/>
    <n v="41"/>
    <n v="9799"/>
    <n v="41"/>
    <n v="9799"/>
    <n v="0"/>
    <n v="0"/>
    <m/>
  </r>
  <r>
    <n v="13"/>
    <n v="4"/>
    <x v="1"/>
    <x v="0"/>
    <x v="22"/>
    <x v="2"/>
    <x v="8"/>
    <x v="2"/>
    <x v="2"/>
    <x v="3"/>
    <x v="3"/>
    <x v="0"/>
    <n v="41"/>
    <n v="41"/>
    <n v="10168"/>
    <n v="41"/>
    <n v="9799"/>
    <n v="41"/>
    <n v="9799"/>
    <n v="0"/>
    <n v="0"/>
    <m/>
  </r>
  <r>
    <n v="13"/>
    <n v="44"/>
    <x v="1"/>
    <x v="0"/>
    <x v="22"/>
    <x v="11"/>
    <x v="8"/>
    <x v="3"/>
    <x v="3"/>
    <x v="11"/>
    <x v="10"/>
    <x v="0"/>
    <n v="41"/>
    <n v="41"/>
    <n v="8815"/>
    <n v="41"/>
    <n v="8487"/>
    <n v="41"/>
    <n v="8487"/>
    <n v="0"/>
    <n v="0"/>
    <m/>
  </r>
  <r>
    <n v="13"/>
    <n v="45"/>
    <x v="1"/>
    <x v="0"/>
    <x v="22"/>
    <x v="11"/>
    <x v="7"/>
    <x v="3"/>
    <x v="3"/>
    <x v="26"/>
    <x v="4"/>
    <x v="0"/>
    <n v="41"/>
    <n v="41"/>
    <n v="8200"/>
    <n v="41"/>
    <n v="7913"/>
    <n v="41"/>
    <n v="7913"/>
    <n v="0"/>
    <n v="0"/>
    <m/>
  </r>
  <r>
    <n v="13"/>
    <n v="7"/>
    <x v="1"/>
    <x v="0"/>
    <x v="22"/>
    <x v="12"/>
    <x v="8"/>
    <x v="2"/>
    <x v="25"/>
    <x v="24"/>
    <x v="23"/>
    <x v="0"/>
    <n v="41"/>
    <n v="41"/>
    <n v="9020"/>
    <n v="41"/>
    <n v="8692"/>
    <n v="41"/>
    <n v="8692"/>
    <n v="0"/>
    <n v="0"/>
    <m/>
  </r>
  <r>
    <n v="13"/>
    <n v="30"/>
    <x v="1"/>
    <x v="0"/>
    <x v="22"/>
    <x v="23"/>
    <x v="2"/>
    <x v="12"/>
    <x v="27"/>
    <x v="23"/>
    <x v="25"/>
    <x v="1"/>
    <n v="41"/>
    <n v="41"/>
    <n v="5125"/>
    <n v="41"/>
    <n v="4961"/>
    <n v="41"/>
    <n v="4961"/>
    <n v="0"/>
    <n v="0"/>
    <m/>
  </r>
  <r>
    <n v="13"/>
    <n v="27"/>
    <x v="1"/>
    <x v="0"/>
    <x v="22"/>
    <x v="24"/>
    <x v="5"/>
    <x v="6"/>
    <x v="28"/>
    <x v="27"/>
    <x v="26"/>
    <x v="1"/>
    <n v="41"/>
    <n v="41"/>
    <n v="10701"/>
    <n v="41"/>
    <n v="8282"/>
    <n v="41"/>
    <n v="8282"/>
    <n v="0"/>
    <n v="0"/>
    <m/>
  </r>
  <r>
    <n v="13"/>
    <n v="56"/>
    <x v="1"/>
    <x v="0"/>
    <x v="22"/>
    <x v="25"/>
    <x v="4"/>
    <x v="5"/>
    <x v="13"/>
    <x v="28"/>
    <x v="27"/>
    <x v="0"/>
    <n v="41"/>
    <n v="41"/>
    <n v="10045"/>
    <n v="41"/>
    <n v="9676"/>
    <n v="41"/>
    <n v="9676"/>
    <n v="0"/>
    <n v="0"/>
    <m/>
  </r>
  <r>
    <n v="13"/>
    <n v="17"/>
    <x v="1"/>
    <x v="0"/>
    <x v="22"/>
    <x v="8"/>
    <x v="8"/>
    <x v="0"/>
    <x v="8"/>
    <x v="23"/>
    <x v="22"/>
    <x v="0"/>
    <n v="41"/>
    <n v="41"/>
    <n v="5125"/>
    <n v="41"/>
    <n v="4920"/>
    <n v="41"/>
    <n v="4920"/>
    <n v="0"/>
    <n v="0"/>
    <m/>
  </r>
  <r>
    <n v="14"/>
    <n v="5"/>
    <x v="1"/>
    <x v="0"/>
    <x v="23"/>
    <x v="2"/>
    <x v="7"/>
    <x v="2"/>
    <x v="2"/>
    <x v="3"/>
    <x v="3"/>
    <x v="0"/>
    <n v="41"/>
    <n v="41"/>
    <n v="10168"/>
    <n v="41"/>
    <n v="9799"/>
    <n v="40"/>
    <n v="9560"/>
    <n v="1"/>
    <n v="239"/>
    <m/>
  </r>
  <r>
    <n v="14"/>
    <n v="4"/>
    <x v="1"/>
    <x v="0"/>
    <x v="23"/>
    <x v="2"/>
    <x v="8"/>
    <x v="2"/>
    <x v="2"/>
    <x v="3"/>
    <x v="3"/>
    <x v="0"/>
    <n v="41"/>
    <n v="41"/>
    <n v="10168"/>
    <n v="41"/>
    <n v="9799"/>
    <n v="40"/>
    <n v="9560"/>
    <n v="1"/>
    <n v="239"/>
    <m/>
  </r>
  <r>
    <n v="14"/>
    <n v="44"/>
    <x v="1"/>
    <x v="0"/>
    <x v="23"/>
    <x v="11"/>
    <x v="8"/>
    <x v="3"/>
    <x v="3"/>
    <x v="11"/>
    <x v="10"/>
    <x v="0"/>
    <n v="41"/>
    <n v="41"/>
    <n v="8815"/>
    <n v="41"/>
    <n v="8487"/>
    <n v="40"/>
    <n v="8280"/>
    <n v="1"/>
    <n v="207"/>
    <m/>
  </r>
  <r>
    <n v="14"/>
    <n v="45"/>
    <x v="1"/>
    <x v="0"/>
    <x v="23"/>
    <x v="11"/>
    <x v="7"/>
    <x v="3"/>
    <x v="3"/>
    <x v="26"/>
    <x v="4"/>
    <x v="0"/>
    <n v="41"/>
    <n v="41"/>
    <n v="8200"/>
    <n v="41"/>
    <n v="7913"/>
    <n v="40"/>
    <n v="7720"/>
    <n v="1"/>
    <n v="193"/>
    <m/>
  </r>
  <r>
    <n v="14"/>
    <n v="7"/>
    <x v="1"/>
    <x v="0"/>
    <x v="23"/>
    <x v="12"/>
    <x v="8"/>
    <x v="2"/>
    <x v="25"/>
    <x v="24"/>
    <x v="23"/>
    <x v="0"/>
    <n v="41"/>
    <n v="41"/>
    <n v="9020"/>
    <n v="41"/>
    <n v="8692"/>
    <n v="40"/>
    <n v="8480"/>
    <n v="1"/>
    <n v="212"/>
    <m/>
  </r>
  <r>
    <n v="14"/>
    <n v="30"/>
    <x v="1"/>
    <x v="0"/>
    <x v="23"/>
    <x v="23"/>
    <x v="2"/>
    <x v="12"/>
    <x v="27"/>
    <x v="23"/>
    <x v="25"/>
    <x v="1"/>
    <n v="41"/>
    <n v="41"/>
    <n v="5125"/>
    <n v="41"/>
    <n v="4961"/>
    <n v="40"/>
    <n v="4840"/>
    <n v="1"/>
    <n v="121"/>
    <m/>
  </r>
  <r>
    <n v="14"/>
    <n v="27"/>
    <x v="1"/>
    <x v="0"/>
    <x v="23"/>
    <x v="24"/>
    <x v="5"/>
    <x v="6"/>
    <x v="28"/>
    <x v="27"/>
    <x v="26"/>
    <x v="1"/>
    <n v="41"/>
    <n v="41"/>
    <n v="10701"/>
    <n v="41"/>
    <n v="8282"/>
    <n v="40"/>
    <n v="8080"/>
    <n v="1"/>
    <n v="202"/>
    <m/>
  </r>
  <r>
    <n v="14"/>
    <n v="56"/>
    <x v="1"/>
    <x v="0"/>
    <x v="23"/>
    <x v="25"/>
    <x v="4"/>
    <x v="5"/>
    <x v="13"/>
    <x v="28"/>
    <x v="27"/>
    <x v="0"/>
    <n v="41"/>
    <n v="41"/>
    <n v="10045"/>
    <n v="41"/>
    <n v="9676"/>
    <n v="40"/>
    <n v="9440"/>
    <n v="1"/>
    <n v="236"/>
    <m/>
  </r>
  <r>
    <n v="14"/>
    <n v="17"/>
    <x v="1"/>
    <x v="0"/>
    <x v="23"/>
    <x v="8"/>
    <x v="8"/>
    <x v="0"/>
    <x v="8"/>
    <x v="23"/>
    <x v="22"/>
    <x v="0"/>
    <n v="41"/>
    <n v="41"/>
    <n v="5125"/>
    <n v="41"/>
    <n v="4920"/>
    <n v="40"/>
    <n v="4800"/>
    <n v="1"/>
    <n v="120"/>
    <m/>
  </r>
  <r>
    <n v="23"/>
    <n v="32"/>
    <x v="1"/>
    <x v="0"/>
    <x v="24"/>
    <x v="26"/>
    <x v="1"/>
    <x v="9"/>
    <x v="29"/>
    <x v="24"/>
    <x v="23"/>
    <x v="0"/>
    <n v="36"/>
    <n v="36"/>
    <n v="7920"/>
    <n v="36"/>
    <n v="7632"/>
    <n v="36"/>
    <n v="7632"/>
    <n v="0"/>
    <n v="0"/>
    <m/>
  </r>
  <r>
    <n v="23"/>
    <n v="39"/>
    <x v="1"/>
    <x v="0"/>
    <x v="24"/>
    <x v="1"/>
    <x v="6"/>
    <x v="1"/>
    <x v="1"/>
    <x v="1"/>
    <x v="1"/>
    <x v="0"/>
    <n v="36"/>
    <n v="36"/>
    <n v="10008"/>
    <n v="36"/>
    <n v="9648"/>
    <n v="36"/>
    <n v="9648"/>
    <n v="0"/>
    <n v="0"/>
    <m/>
  </r>
  <r>
    <n v="23"/>
    <n v="20"/>
    <x v="1"/>
    <x v="0"/>
    <x v="24"/>
    <x v="16"/>
    <x v="7"/>
    <x v="8"/>
    <x v="2"/>
    <x v="25"/>
    <x v="24"/>
    <x v="0"/>
    <n v="36"/>
    <n v="36"/>
    <n v="8640"/>
    <n v="36"/>
    <n v="8352"/>
    <n v="36"/>
    <n v="8352"/>
    <n v="0"/>
    <n v="0"/>
    <m/>
  </r>
  <r>
    <n v="23"/>
    <n v="19"/>
    <x v="1"/>
    <x v="0"/>
    <x v="24"/>
    <x v="16"/>
    <x v="8"/>
    <x v="8"/>
    <x v="2"/>
    <x v="18"/>
    <x v="17"/>
    <x v="0"/>
    <n v="36"/>
    <n v="36"/>
    <n v="8280"/>
    <n v="36"/>
    <n v="7992"/>
    <n v="36"/>
    <n v="7992"/>
    <n v="0"/>
    <n v="0"/>
    <m/>
  </r>
  <r>
    <n v="23"/>
    <n v="22"/>
    <x v="1"/>
    <x v="0"/>
    <x v="24"/>
    <x v="3"/>
    <x v="8"/>
    <x v="8"/>
    <x v="20"/>
    <x v="18"/>
    <x v="17"/>
    <x v="0"/>
    <n v="36"/>
    <n v="36"/>
    <n v="8280"/>
    <n v="36"/>
    <n v="7992"/>
    <n v="36"/>
    <n v="7992"/>
    <n v="0"/>
    <n v="0"/>
    <m/>
  </r>
  <r>
    <n v="23"/>
    <n v="12"/>
    <x v="1"/>
    <x v="0"/>
    <x v="24"/>
    <x v="22"/>
    <x v="3"/>
    <x v="11"/>
    <x v="21"/>
    <x v="5"/>
    <x v="5"/>
    <x v="0"/>
    <n v="36"/>
    <n v="36"/>
    <n v="5400"/>
    <n v="36"/>
    <n v="5220"/>
    <n v="36"/>
    <n v="5220"/>
    <n v="0"/>
    <n v="0"/>
    <m/>
  </r>
  <r>
    <n v="23"/>
    <n v="40"/>
    <x v="1"/>
    <x v="0"/>
    <x v="24"/>
    <x v="27"/>
    <x v="0"/>
    <x v="1"/>
    <x v="30"/>
    <x v="29"/>
    <x v="28"/>
    <x v="0"/>
    <n v="36"/>
    <n v="36"/>
    <n v="10080"/>
    <n v="36"/>
    <n v="9720"/>
    <n v="36"/>
    <n v="9720"/>
    <n v="0"/>
    <n v="0"/>
    <m/>
  </r>
  <r>
    <n v="23"/>
    <n v="35"/>
    <x v="1"/>
    <x v="0"/>
    <x v="24"/>
    <x v="28"/>
    <x v="3"/>
    <x v="9"/>
    <x v="31"/>
    <x v="30"/>
    <x v="29"/>
    <x v="0"/>
    <n v="36"/>
    <n v="36"/>
    <n v="12060"/>
    <n v="36"/>
    <n v="11628"/>
    <n v="36"/>
    <n v="11628"/>
    <n v="0"/>
    <n v="0"/>
    <m/>
  </r>
  <r>
    <n v="23"/>
    <n v="55"/>
    <x v="1"/>
    <x v="0"/>
    <x v="24"/>
    <x v="7"/>
    <x v="8"/>
    <x v="5"/>
    <x v="22"/>
    <x v="22"/>
    <x v="21"/>
    <x v="0"/>
    <n v="36"/>
    <n v="36"/>
    <n v="6732"/>
    <n v="36"/>
    <n v="6480"/>
    <n v="36"/>
    <n v="6480"/>
    <n v="0"/>
    <n v="0"/>
    <m/>
  </r>
  <r>
    <n v="23"/>
    <n v="17"/>
    <x v="1"/>
    <x v="0"/>
    <x v="24"/>
    <x v="8"/>
    <x v="8"/>
    <x v="0"/>
    <x v="8"/>
    <x v="23"/>
    <x v="22"/>
    <x v="0"/>
    <n v="36"/>
    <n v="36"/>
    <n v="4500"/>
    <n v="36"/>
    <n v="4320"/>
    <n v="36"/>
    <n v="4320"/>
    <n v="0"/>
    <n v="0"/>
    <m/>
  </r>
  <r>
    <n v="24"/>
    <n v="32"/>
    <x v="1"/>
    <x v="0"/>
    <x v="25"/>
    <x v="26"/>
    <x v="1"/>
    <x v="9"/>
    <x v="29"/>
    <x v="24"/>
    <x v="23"/>
    <x v="0"/>
    <n v="36"/>
    <n v="36"/>
    <n v="7920"/>
    <n v="36"/>
    <n v="7632"/>
    <n v="36"/>
    <n v="7632"/>
    <n v="0"/>
    <n v="0"/>
    <m/>
  </r>
  <r>
    <n v="24"/>
    <n v="39"/>
    <x v="1"/>
    <x v="0"/>
    <x v="25"/>
    <x v="1"/>
    <x v="6"/>
    <x v="1"/>
    <x v="1"/>
    <x v="1"/>
    <x v="1"/>
    <x v="0"/>
    <n v="36"/>
    <n v="36"/>
    <n v="10008"/>
    <n v="36"/>
    <n v="9648"/>
    <n v="36"/>
    <n v="9648"/>
    <n v="0"/>
    <n v="0"/>
    <m/>
  </r>
  <r>
    <n v="24"/>
    <n v="20"/>
    <x v="1"/>
    <x v="0"/>
    <x v="25"/>
    <x v="16"/>
    <x v="7"/>
    <x v="8"/>
    <x v="2"/>
    <x v="25"/>
    <x v="24"/>
    <x v="0"/>
    <n v="36"/>
    <n v="36"/>
    <n v="8640"/>
    <n v="36"/>
    <n v="8352"/>
    <n v="36"/>
    <n v="8352"/>
    <n v="0"/>
    <n v="0"/>
    <m/>
  </r>
  <r>
    <n v="24"/>
    <n v="19"/>
    <x v="1"/>
    <x v="0"/>
    <x v="25"/>
    <x v="16"/>
    <x v="8"/>
    <x v="8"/>
    <x v="2"/>
    <x v="18"/>
    <x v="17"/>
    <x v="0"/>
    <n v="36"/>
    <n v="36"/>
    <n v="8280"/>
    <n v="36"/>
    <n v="7992"/>
    <n v="36"/>
    <n v="7992"/>
    <n v="0"/>
    <n v="0"/>
    <m/>
  </r>
  <r>
    <n v="24"/>
    <n v="22"/>
    <x v="1"/>
    <x v="0"/>
    <x v="25"/>
    <x v="3"/>
    <x v="8"/>
    <x v="8"/>
    <x v="20"/>
    <x v="18"/>
    <x v="17"/>
    <x v="0"/>
    <n v="36"/>
    <n v="36"/>
    <n v="8280"/>
    <n v="36"/>
    <n v="7992"/>
    <n v="36"/>
    <n v="7992"/>
    <n v="0"/>
    <n v="0"/>
    <m/>
  </r>
  <r>
    <n v="24"/>
    <n v="12"/>
    <x v="1"/>
    <x v="0"/>
    <x v="25"/>
    <x v="22"/>
    <x v="3"/>
    <x v="11"/>
    <x v="21"/>
    <x v="5"/>
    <x v="5"/>
    <x v="0"/>
    <n v="36"/>
    <n v="36"/>
    <n v="5400"/>
    <n v="36"/>
    <n v="5220"/>
    <n v="36"/>
    <n v="5220"/>
    <n v="0"/>
    <n v="0"/>
    <m/>
  </r>
  <r>
    <n v="24"/>
    <n v="40"/>
    <x v="1"/>
    <x v="0"/>
    <x v="25"/>
    <x v="27"/>
    <x v="0"/>
    <x v="1"/>
    <x v="30"/>
    <x v="29"/>
    <x v="28"/>
    <x v="0"/>
    <n v="36"/>
    <n v="36"/>
    <n v="10080"/>
    <n v="36"/>
    <n v="9720"/>
    <n v="36"/>
    <n v="9720"/>
    <n v="0"/>
    <n v="0"/>
    <m/>
  </r>
  <r>
    <n v="24"/>
    <n v="35"/>
    <x v="1"/>
    <x v="0"/>
    <x v="25"/>
    <x v="28"/>
    <x v="3"/>
    <x v="9"/>
    <x v="31"/>
    <x v="30"/>
    <x v="29"/>
    <x v="0"/>
    <n v="36"/>
    <n v="36"/>
    <n v="12060"/>
    <n v="36"/>
    <n v="11628"/>
    <n v="36"/>
    <n v="11628"/>
    <n v="0"/>
    <n v="0"/>
    <m/>
  </r>
  <r>
    <n v="24"/>
    <n v="55"/>
    <x v="1"/>
    <x v="0"/>
    <x v="25"/>
    <x v="7"/>
    <x v="8"/>
    <x v="5"/>
    <x v="22"/>
    <x v="22"/>
    <x v="21"/>
    <x v="0"/>
    <n v="36"/>
    <n v="36"/>
    <n v="6732"/>
    <n v="36"/>
    <n v="6480"/>
    <n v="36"/>
    <n v="6480"/>
    <n v="0"/>
    <n v="0"/>
    <m/>
  </r>
  <r>
    <n v="24"/>
    <n v="17"/>
    <x v="1"/>
    <x v="0"/>
    <x v="25"/>
    <x v="8"/>
    <x v="8"/>
    <x v="0"/>
    <x v="8"/>
    <x v="23"/>
    <x v="22"/>
    <x v="0"/>
    <n v="36"/>
    <n v="36"/>
    <n v="4500"/>
    <n v="36"/>
    <n v="4320"/>
    <n v="36"/>
    <n v="4320"/>
    <n v="0"/>
    <n v="0"/>
    <m/>
  </r>
  <r>
    <n v="25"/>
    <n v="32"/>
    <x v="1"/>
    <x v="0"/>
    <x v="26"/>
    <x v="26"/>
    <x v="1"/>
    <x v="9"/>
    <x v="29"/>
    <x v="24"/>
    <x v="23"/>
    <x v="0"/>
    <n v="36"/>
    <n v="36"/>
    <n v="7920"/>
    <n v="36"/>
    <n v="7632"/>
    <n v="36"/>
    <n v="7632"/>
    <n v="0"/>
    <n v="0"/>
    <m/>
  </r>
  <r>
    <n v="25"/>
    <n v="39"/>
    <x v="1"/>
    <x v="0"/>
    <x v="26"/>
    <x v="1"/>
    <x v="6"/>
    <x v="1"/>
    <x v="1"/>
    <x v="1"/>
    <x v="1"/>
    <x v="0"/>
    <n v="36"/>
    <n v="36"/>
    <n v="10008"/>
    <n v="36"/>
    <n v="9648"/>
    <n v="36"/>
    <n v="9648"/>
    <n v="0"/>
    <n v="0"/>
    <m/>
  </r>
  <r>
    <n v="25"/>
    <n v="20"/>
    <x v="1"/>
    <x v="0"/>
    <x v="26"/>
    <x v="16"/>
    <x v="7"/>
    <x v="8"/>
    <x v="2"/>
    <x v="25"/>
    <x v="24"/>
    <x v="0"/>
    <n v="36"/>
    <n v="36"/>
    <n v="8640"/>
    <n v="36"/>
    <n v="8352"/>
    <n v="36"/>
    <n v="8352"/>
    <n v="0"/>
    <n v="0"/>
    <m/>
  </r>
  <r>
    <n v="25"/>
    <n v="19"/>
    <x v="1"/>
    <x v="0"/>
    <x v="26"/>
    <x v="16"/>
    <x v="8"/>
    <x v="8"/>
    <x v="2"/>
    <x v="18"/>
    <x v="17"/>
    <x v="0"/>
    <n v="36"/>
    <n v="36"/>
    <n v="8280"/>
    <n v="36"/>
    <n v="7992"/>
    <n v="36"/>
    <n v="7992"/>
    <n v="0"/>
    <n v="0"/>
    <m/>
  </r>
  <r>
    <n v="25"/>
    <n v="22"/>
    <x v="1"/>
    <x v="0"/>
    <x v="26"/>
    <x v="3"/>
    <x v="8"/>
    <x v="8"/>
    <x v="20"/>
    <x v="18"/>
    <x v="17"/>
    <x v="0"/>
    <n v="36"/>
    <n v="36"/>
    <n v="8280"/>
    <n v="36"/>
    <n v="7992"/>
    <n v="36"/>
    <n v="7992"/>
    <n v="0"/>
    <n v="0"/>
    <m/>
  </r>
  <r>
    <n v="25"/>
    <n v="12"/>
    <x v="1"/>
    <x v="0"/>
    <x v="26"/>
    <x v="22"/>
    <x v="3"/>
    <x v="11"/>
    <x v="21"/>
    <x v="5"/>
    <x v="5"/>
    <x v="0"/>
    <n v="36"/>
    <n v="36"/>
    <n v="5400"/>
    <n v="36"/>
    <n v="5220"/>
    <n v="36"/>
    <n v="5220"/>
    <n v="0"/>
    <n v="0"/>
    <m/>
  </r>
  <r>
    <n v="25"/>
    <n v="40"/>
    <x v="1"/>
    <x v="0"/>
    <x v="26"/>
    <x v="27"/>
    <x v="0"/>
    <x v="1"/>
    <x v="30"/>
    <x v="29"/>
    <x v="28"/>
    <x v="0"/>
    <n v="36"/>
    <n v="36"/>
    <n v="10080"/>
    <n v="36"/>
    <n v="9720"/>
    <n v="36"/>
    <n v="9720"/>
    <n v="0"/>
    <n v="0"/>
    <m/>
  </r>
  <r>
    <n v="25"/>
    <n v="35"/>
    <x v="1"/>
    <x v="0"/>
    <x v="26"/>
    <x v="28"/>
    <x v="3"/>
    <x v="9"/>
    <x v="31"/>
    <x v="30"/>
    <x v="29"/>
    <x v="0"/>
    <n v="36"/>
    <n v="36"/>
    <n v="12060"/>
    <n v="36"/>
    <n v="11628"/>
    <n v="36"/>
    <n v="11628"/>
    <n v="0"/>
    <n v="0"/>
    <m/>
  </r>
  <r>
    <n v="25"/>
    <n v="55"/>
    <x v="1"/>
    <x v="0"/>
    <x v="26"/>
    <x v="7"/>
    <x v="8"/>
    <x v="5"/>
    <x v="22"/>
    <x v="22"/>
    <x v="21"/>
    <x v="0"/>
    <n v="36"/>
    <n v="36"/>
    <n v="6732"/>
    <n v="36"/>
    <n v="6480"/>
    <n v="36"/>
    <n v="6480"/>
    <n v="0"/>
    <n v="0"/>
    <m/>
  </r>
  <r>
    <n v="25"/>
    <n v="17"/>
    <x v="1"/>
    <x v="0"/>
    <x v="26"/>
    <x v="8"/>
    <x v="8"/>
    <x v="0"/>
    <x v="8"/>
    <x v="23"/>
    <x v="22"/>
    <x v="0"/>
    <n v="36"/>
    <n v="36"/>
    <n v="4500"/>
    <n v="36"/>
    <n v="4320"/>
    <n v="36"/>
    <n v="4320"/>
    <n v="0"/>
    <n v="0"/>
    <m/>
  </r>
  <r>
    <n v="26"/>
    <n v="32"/>
    <x v="1"/>
    <x v="0"/>
    <x v="27"/>
    <x v="26"/>
    <x v="1"/>
    <x v="9"/>
    <x v="29"/>
    <x v="24"/>
    <x v="23"/>
    <x v="0"/>
    <n v="37"/>
    <n v="37"/>
    <n v="8140"/>
    <n v="37"/>
    <n v="7844"/>
    <n v="36"/>
    <n v="7632"/>
    <n v="1"/>
    <n v="212"/>
    <m/>
  </r>
  <r>
    <n v="26"/>
    <n v="39"/>
    <x v="1"/>
    <x v="0"/>
    <x v="27"/>
    <x v="1"/>
    <x v="6"/>
    <x v="1"/>
    <x v="1"/>
    <x v="1"/>
    <x v="1"/>
    <x v="0"/>
    <n v="37"/>
    <n v="37"/>
    <n v="10286"/>
    <n v="37"/>
    <n v="9916"/>
    <n v="36"/>
    <n v="9648"/>
    <n v="1"/>
    <n v="268"/>
    <m/>
  </r>
  <r>
    <n v="26"/>
    <n v="20"/>
    <x v="1"/>
    <x v="0"/>
    <x v="27"/>
    <x v="16"/>
    <x v="7"/>
    <x v="8"/>
    <x v="2"/>
    <x v="25"/>
    <x v="24"/>
    <x v="0"/>
    <n v="37"/>
    <n v="37"/>
    <n v="8880"/>
    <n v="37"/>
    <n v="8584"/>
    <n v="37"/>
    <n v="8584"/>
    <n v="0"/>
    <n v="0"/>
    <m/>
  </r>
  <r>
    <n v="26"/>
    <n v="19"/>
    <x v="1"/>
    <x v="0"/>
    <x v="27"/>
    <x v="16"/>
    <x v="8"/>
    <x v="8"/>
    <x v="2"/>
    <x v="18"/>
    <x v="17"/>
    <x v="0"/>
    <n v="37"/>
    <n v="37"/>
    <n v="8510"/>
    <n v="37"/>
    <n v="8214"/>
    <n v="37"/>
    <n v="8214"/>
    <n v="0"/>
    <n v="0"/>
    <m/>
  </r>
  <r>
    <n v="26"/>
    <n v="22"/>
    <x v="1"/>
    <x v="0"/>
    <x v="27"/>
    <x v="3"/>
    <x v="8"/>
    <x v="8"/>
    <x v="20"/>
    <x v="18"/>
    <x v="17"/>
    <x v="0"/>
    <n v="37"/>
    <n v="37"/>
    <n v="8510"/>
    <n v="37"/>
    <n v="8214"/>
    <n v="37"/>
    <n v="8214"/>
    <n v="0"/>
    <n v="0"/>
    <m/>
  </r>
  <r>
    <n v="26"/>
    <n v="12"/>
    <x v="1"/>
    <x v="0"/>
    <x v="27"/>
    <x v="22"/>
    <x v="3"/>
    <x v="11"/>
    <x v="21"/>
    <x v="5"/>
    <x v="5"/>
    <x v="0"/>
    <n v="37"/>
    <n v="37"/>
    <n v="5550"/>
    <n v="37"/>
    <n v="5365"/>
    <n v="37"/>
    <n v="5365"/>
    <n v="0"/>
    <n v="0"/>
    <m/>
  </r>
  <r>
    <n v="26"/>
    <n v="40"/>
    <x v="1"/>
    <x v="0"/>
    <x v="27"/>
    <x v="27"/>
    <x v="0"/>
    <x v="1"/>
    <x v="30"/>
    <x v="29"/>
    <x v="28"/>
    <x v="0"/>
    <n v="37"/>
    <n v="37"/>
    <n v="10360"/>
    <n v="37"/>
    <n v="9990"/>
    <n v="37"/>
    <n v="9990"/>
    <n v="0"/>
    <n v="0"/>
    <m/>
  </r>
  <r>
    <n v="26"/>
    <n v="35"/>
    <x v="1"/>
    <x v="0"/>
    <x v="27"/>
    <x v="28"/>
    <x v="3"/>
    <x v="9"/>
    <x v="31"/>
    <x v="30"/>
    <x v="29"/>
    <x v="0"/>
    <n v="37"/>
    <n v="37"/>
    <n v="12395"/>
    <n v="37"/>
    <n v="11951"/>
    <n v="36"/>
    <n v="11628"/>
    <n v="1"/>
    <n v="323"/>
    <m/>
  </r>
  <r>
    <n v="26"/>
    <n v="55"/>
    <x v="1"/>
    <x v="0"/>
    <x v="27"/>
    <x v="7"/>
    <x v="8"/>
    <x v="5"/>
    <x v="22"/>
    <x v="22"/>
    <x v="21"/>
    <x v="0"/>
    <n v="37"/>
    <n v="37"/>
    <n v="6919"/>
    <n v="37"/>
    <n v="6660"/>
    <n v="37"/>
    <n v="6660"/>
    <n v="0"/>
    <n v="0"/>
    <m/>
  </r>
  <r>
    <n v="26"/>
    <n v="17"/>
    <x v="1"/>
    <x v="0"/>
    <x v="27"/>
    <x v="8"/>
    <x v="8"/>
    <x v="0"/>
    <x v="8"/>
    <x v="23"/>
    <x v="22"/>
    <x v="0"/>
    <n v="37"/>
    <n v="37"/>
    <n v="4625"/>
    <n v="37"/>
    <n v="4440"/>
    <n v="37"/>
    <n v="4440"/>
    <n v="0"/>
    <n v="0"/>
    <m/>
  </r>
  <r>
    <n v="35"/>
    <n v="39"/>
    <x v="1"/>
    <x v="0"/>
    <x v="28"/>
    <x v="1"/>
    <x v="6"/>
    <x v="1"/>
    <x v="1"/>
    <x v="1"/>
    <x v="1"/>
    <x v="0"/>
    <n v="36"/>
    <n v="36"/>
    <n v="10008"/>
    <n v="36"/>
    <n v="9648"/>
    <n v="36"/>
    <n v="9648"/>
    <n v="0"/>
    <n v="0"/>
    <m/>
  </r>
  <r>
    <n v="35"/>
    <n v="20"/>
    <x v="1"/>
    <x v="0"/>
    <x v="28"/>
    <x v="16"/>
    <x v="7"/>
    <x v="8"/>
    <x v="2"/>
    <x v="25"/>
    <x v="24"/>
    <x v="0"/>
    <n v="36"/>
    <n v="36"/>
    <n v="8640"/>
    <n v="36"/>
    <n v="8352"/>
    <n v="36"/>
    <n v="8352"/>
    <n v="0"/>
    <n v="0"/>
    <m/>
  </r>
  <r>
    <n v="35"/>
    <n v="19"/>
    <x v="1"/>
    <x v="0"/>
    <x v="28"/>
    <x v="16"/>
    <x v="8"/>
    <x v="8"/>
    <x v="2"/>
    <x v="18"/>
    <x v="17"/>
    <x v="0"/>
    <n v="36"/>
    <n v="36"/>
    <n v="8280"/>
    <n v="36"/>
    <n v="7992"/>
    <n v="36"/>
    <n v="7992"/>
    <n v="0"/>
    <n v="0"/>
    <m/>
  </r>
  <r>
    <n v="35"/>
    <n v="22"/>
    <x v="1"/>
    <x v="0"/>
    <x v="28"/>
    <x v="3"/>
    <x v="8"/>
    <x v="8"/>
    <x v="20"/>
    <x v="18"/>
    <x v="17"/>
    <x v="0"/>
    <n v="36"/>
    <n v="36"/>
    <n v="8280"/>
    <n v="36"/>
    <n v="7992"/>
    <n v="36"/>
    <n v="7992"/>
    <n v="0"/>
    <n v="0"/>
    <m/>
  </r>
  <r>
    <n v="35"/>
    <n v="12"/>
    <x v="1"/>
    <x v="0"/>
    <x v="28"/>
    <x v="22"/>
    <x v="3"/>
    <x v="11"/>
    <x v="21"/>
    <x v="5"/>
    <x v="5"/>
    <x v="0"/>
    <n v="36"/>
    <n v="36"/>
    <n v="5400"/>
    <n v="36"/>
    <n v="5220"/>
    <n v="36"/>
    <n v="5220"/>
    <n v="0"/>
    <n v="0"/>
    <m/>
  </r>
  <r>
    <n v="35"/>
    <n v="40"/>
    <x v="1"/>
    <x v="0"/>
    <x v="28"/>
    <x v="27"/>
    <x v="0"/>
    <x v="1"/>
    <x v="30"/>
    <x v="29"/>
    <x v="28"/>
    <x v="0"/>
    <n v="36"/>
    <n v="36"/>
    <n v="10080"/>
    <n v="36"/>
    <n v="9720"/>
    <n v="36"/>
    <n v="9720"/>
    <n v="0"/>
    <n v="0"/>
    <m/>
  </r>
  <r>
    <n v="35"/>
    <n v="35"/>
    <x v="1"/>
    <x v="0"/>
    <x v="28"/>
    <x v="28"/>
    <x v="3"/>
    <x v="9"/>
    <x v="31"/>
    <x v="30"/>
    <x v="29"/>
    <x v="0"/>
    <n v="36"/>
    <n v="36"/>
    <n v="12060"/>
    <n v="36"/>
    <n v="11628"/>
    <n v="36"/>
    <n v="11628"/>
    <n v="0"/>
    <n v="0"/>
    <m/>
  </r>
  <r>
    <n v="35"/>
    <n v="55"/>
    <x v="1"/>
    <x v="0"/>
    <x v="28"/>
    <x v="7"/>
    <x v="8"/>
    <x v="5"/>
    <x v="22"/>
    <x v="22"/>
    <x v="21"/>
    <x v="0"/>
    <n v="36"/>
    <n v="36"/>
    <n v="6732"/>
    <n v="36"/>
    <n v="6480"/>
    <n v="36"/>
    <n v="6480"/>
    <n v="0"/>
    <n v="0"/>
    <m/>
  </r>
  <r>
    <n v="35"/>
    <n v="17"/>
    <x v="1"/>
    <x v="0"/>
    <x v="28"/>
    <x v="8"/>
    <x v="8"/>
    <x v="0"/>
    <x v="8"/>
    <x v="23"/>
    <x v="22"/>
    <x v="0"/>
    <n v="36"/>
    <n v="36"/>
    <n v="4500"/>
    <n v="36"/>
    <n v="4320"/>
    <n v="36"/>
    <n v="4320"/>
    <n v="0"/>
    <n v="0"/>
    <m/>
  </r>
  <r>
    <n v="36"/>
    <n v="39"/>
    <x v="1"/>
    <x v="0"/>
    <x v="29"/>
    <x v="1"/>
    <x v="6"/>
    <x v="1"/>
    <x v="1"/>
    <x v="1"/>
    <x v="1"/>
    <x v="0"/>
    <n v="35"/>
    <n v="35"/>
    <n v="9730"/>
    <n v="35"/>
    <n v="9380"/>
    <n v="35"/>
    <n v="9380"/>
    <n v="0"/>
    <n v="0"/>
    <m/>
  </r>
  <r>
    <n v="36"/>
    <n v="20"/>
    <x v="1"/>
    <x v="0"/>
    <x v="29"/>
    <x v="16"/>
    <x v="7"/>
    <x v="8"/>
    <x v="2"/>
    <x v="25"/>
    <x v="24"/>
    <x v="0"/>
    <n v="35"/>
    <n v="35"/>
    <n v="8400"/>
    <n v="35"/>
    <n v="8120"/>
    <n v="35"/>
    <n v="8120"/>
    <n v="0"/>
    <n v="0"/>
    <m/>
  </r>
  <r>
    <n v="36"/>
    <n v="19"/>
    <x v="1"/>
    <x v="0"/>
    <x v="29"/>
    <x v="16"/>
    <x v="8"/>
    <x v="8"/>
    <x v="2"/>
    <x v="18"/>
    <x v="17"/>
    <x v="0"/>
    <n v="35"/>
    <n v="35"/>
    <n v="8050"/>
    <n v="35"/>
    <n v="7770"/>
    <n v="35"/>
    <n v="7770"/>
    <n v="0"/>
    <n v="0"/>
    <m/>
  </r>
  <r>
    <n v="36"/>
    <n v="22"/>
    <x v="1"/>
    <x v="0"/>
    <x v="29"/>
    <x v="3"/>
    <x v="8"/>
    <x v="8"/>
    <x v="20"/>
    <x v="18"/>
    <x v="17"/>
    <x v="0"/>
    <n v="35"/>
    <n v="35"/>
    <n v="8050"/>
    <n v="35"/>
    <n v="7770"/>
    <n v="35"/>
    <n v="7770"/>
    <n v="0"/>
    <n v="0"/>
    <m/>
  </r>
  <r>
    <n v="36"/>
    <n v="12"/>
    <x v="1"/>
    <x v="0"/>
    <x v="29"/>
    <x v="22"/>
    <x v="3"/>
    <x v="11"/>
    <x v="21"/>
    <x v="5"/>
    <x v="5"/>
    <x v="0"/>
    <n v="35"/>
    <n v="35"/>
    <n v="5250"/>
    <n v="35"/>
    <n v="5075"/>
    <n v="35"/>
    <n v="5075"/>
    <n v="0"/>
    <n v="0"/>
    <m/>
  </r>
  <r>
    <n v="36"/>
    <n v="40"/>
    <x v="1"/>
    <x v="0"/>
    <x v="29"/>
    <x v="27"/>
    <x v="0"/>
    <x v="1"/>
    <x v="30"/>
    <x v="29"/>
    <x v="28"/>
    <x v="0"/>
    <n v="35"/>
    <n v="35"/>
    <n v="9800"/>
    <n v="35"/>
    <n v="9450"/>
    <n v="35"/>
    <n v="9450"/>
    <n v="0"/>
    <n v="0"/>
    <m/>
  </r>
  <r>
    <n v="36"/>
    <n v="35"/>
    <x v="1"/>
    <x v="0"/>
    <x v="29"/>
    <x v="28"/>
    <x v="3"/>
    <x v="9"/>
    <x v="31"/>
    <x v="30"/>
    <x v="29"/>
    <x v="0"/>
    <n v="35"/>
    <n v="35"/>
    <n v="11725"/>
    <n v="35"/>
    <n v="11305"/>
    <n v="35"/>
    <n v="11305"/>
    <n v="0"/>
    <n v="0"/>
    <m/>
  </r>
  <r>
    <n v="36"/>
    <n v="55"/>
    <x v="1"/>
    <x v="0"/>
    <x v="29"/>
    <x v="7"/>
    <x v="8"/>
    <x v="5"/>
    <x v="22"/>
    <x v="22"/>
    <x v="21"/>
    <x v="0"/>
    <n v="35"/>
    <n v="35"/>
    <n v="6545"/>
    <n v="35"/>
    <n v="6300"/>
    <n v="35"/>
    <n v="6300"/>
    <n v="0"/>
    <n v="0"/>
    <m/>
  </r>
  <r>
    <n v="36"/>
    <n v="17"/>
    <x v="1"/>
    <x v="0"/>
    <x v="29"/>
    <x v="8"/>
    <x v="8"/>
    <x v="0"/>
    <x v="8"/>
    <x v="23"/>
    <x v="22"/>
    <x v="0"/>
    <n v="35"/>
    <n v="35"/>
    <n v="4375"/>
    <n v="35"/>
    <n v="4200"/>
    <n v="35"/>
    <n v="4200"/>
    <n v="0"/>
    <n v="0"/>
    <m/>
  </r>
  <r>
    <n v="37"/>
    <n v="39"/>
    <x v="1"/>
    <x v="0"/>
    <x v="30"/>
    <x v="1"/>
    <x v="6"/>
    <x v="1"/>
    <x v="1"/>
    <x v="1"/>
    <x v="1"/>
    <x v="0"/>
    <n v="35"/>
    <n v="35"/>
    <n v="9730"/>
    <n v="35"/>
    <n v="9380"/>
    <n v="35"/>
    <n v="9380"/>
    <n v="0"/>
    <n v="0"/>
    <m/>
  </r>
  <r>
    <n v="37"/>
    <n v="20"/>
    <x v="1"/>
    <x v="0"/>
    <x v="30"/>
    <x v="16"/>
    <x v="7"/>
    <x v="8"/>
    <x v="2"/>
    <x v="25"/>
    <x v="24"/>
    <x v="0"/>
    <n v="35"/>
    <n v="35"/>
    <n v="8400"/>
    <n v="35"/>
    <n v="8120"/>
    <n v="35"/>
    <n v="8120"/>
    <n v="0"/>
    <n v="0"/>
    <m/>
  </r>
  <r>
    <n v="37"/>
    <n v="19"/>
    <x v="1"/>
    <x v="0"/>
    <x v="30"/>
    <x v="16"/>
    <x v="8"/>
    <x v="8"/>
    <x v="2"/>
    <x v="18"/>
    <x v="17"/>
    <x v="0"/>
    <n v="35"/>
    <n v="35"/>
    <n v="8050"/>
    <n v="35"/>
    <n v="7770"/>
    <n v="35"/>
    <n v="7770"/>
    <n v="0"/>
    <n v="0"/>
    <m/>
  </r>
  <r>
    <n v="37"/>
    <n v="22"/>
    <x v="1"/>
    <x v="0"/>
    <x v="30"/>
    <x v="3"/>
    <x v="8"/>
    <x v="8"/>
    <x v="20"/>
    <x v="18"/>
    <x v="17"/>
    <x v="0"/>
    <n v="35"/>
    <n v="35"/>
    <n v="8050"/>
    <n v="35"/>
    <n v="7770"/>
    <n v="35"/>
    <n v="7770"/>
    <n v="0"/>
    <n v="0"/>
    <m/>
  </r>
  <r>
    <n v="37"/>
    <n v="12"/>
    <x v="1"/>
    <x v="0"/>
    <x v="30"/>
    <x v="22"/>
    <x v="3"/>
    <x v="11"/>
    <x v="21"/>
    <x v="5"/>
    <x v="5"/>
    <x v="0"/>
    <n v="35"/>
    <n v="35"/>
    <n v="5250"/>
    <n v="35"/>
    <n v="5075"/>
    <n v="35"/>
    <n v="5075"/>
    <n v="0"/>
    <n v="0"/>
    <m/>
  </r>
  <r>
    <n v="37"/>
    <n v="40"/>
    <x v="1"/>
    <x v="0"/>
    <x v="30"/>
    <x v="27"/>
    <x v="0"/>
    <x v="1"/>
    <x v="30"/>
    <x v="29"/>
    <x v="28"/>
    <x v="0"/>
    <n v="35"/>
    <n v="35"/>
    <n v="9800"/>
    <n v="35"/>
    <n v="9450"/>
    <n v="35"/>
    <n v="9450"/>
    <n v="0"/>
    <n v="0"/>
    <m/>
  </r>
  <r>
    <n v="37"/>
    <n v="35"/>
    <x v="1"/>
    <x v="0"/>
    <x v="30"/>
    <x v="28"/>
    <x v="3"/>
    <x v="9"/>
    <x v="31"/>
    <x v="30"/>
    <x v="29"/>
    <x v="0"/>
    <n v="35"/>
    <n v="35"/>
    <n v="11725"/>
    <n v="35"/>
    <n v="11305"/>
    <n v="35"/>
    <n v="11305"/>
    <n v="0"/>
    <n v="0"/>
    <m/>
  </r>
  <r>
    <n v="37"/>
    <n v="55"/>
    <x v="1"/>
    <x v="0"/>
    <x v="30"/>
    <x v="7"/>
    <x v="8"/>
    <x v="5"/>
    <x v="22"/>
    <x v="22"/>
    <x v="21"/>
    <x v="0"/>
    <n v="35"/>
    <n v="35"/>
    <n v="6545"/>
    <n v="35"/>
    <n v="6300"/>
    <n v="35"/>
    <n v="6300"/>
    <n v="0"/>
    <n v="0"/>
    <m/>
  </r>
  <r>
    <n v="37"/>
    <n v="17"/>
    <x v="1"/>
    <x v="0"/>
    <x v="30"/>
    <x v="8"/>
    <x v="8"/>
    <x v="0"/>
    <x v="8"/>
    <x v="23"/>
    <x v="22"/>
    <x v="0"/>
    <n v="35"/>
    <n v="35"/>
    <n v="4375"/>
    <n v="35"/>
    <n v="4200"/>
    <n v="35"/>
    <n v="4200"/>
    <n v="0"/>
    <n v="0"/>
    <m/>
  </r>
  <r>
    <n v="38"/>
    <n v="39"/>
    <x v="1"/>
    <x v="0"/>
    <x v="31"/>
    <x v="1"/>
    <x v="6"/>
    <x v="1"/>
    <x v="1"/>
    <x v="1"/>
    <x v="1"/>
    <x v="0"/>
    <n v="35"/>
    <n v="35"/>
    <n v="9730"/>
    <n v="35"/>
    <n v="9380"/>
    <n v="35"/>
    <n v="9380"/>
    <n v="0"/>
    <n v="0"/>
    <m/>
  </r>
  <r>
    <n v="38"/>
    <n v="20"/>
    <x v="1"/>
    <x v="0"/>
    <x v="31"/>
    <x v="16"/>
    <x v="7"/>
    <x v="8"/>
    <x v="2"/>
    <x v="25"/>
    <x v="24"/>
    <x v="0"/>
    <n v="35"/>
    <n v="35"/>
    <n v="8400"/>
    <n v="35"/>
    <n v="8120"/>
    <n v="35"/>
    <n v="8120"/>
    <n v="0"/>
    <n v="0"/>
    <m/>
  </r>
  <r>
    <n v="38"/>
    <n v="19"/>
    <x v="1"/>
    <x v="0"/>
    <x v="31"/>
    <x v="16"/>
    <x v="8"/>
    <x v="8"/>
    <x v="2"/>
    <x v="18"/>
    <x v="17"/>
    <x v="0"/>
    <n v="35"/>
    <n v="35"/>
    <n v="8050"/>
    <n v="35"/>
    <n v="7770"/>
    <n v="35"/>
    <n v="7770"/>
    <n v="0"/>
    <n v="0"/>
    <m/>
  </r>
  <r>
    <n v="38"/>
    <n v="22"/>
    <x v="1"/>
    <x v="0"/>
    <x v="31"/>
    <x v="3"/>
    <x v="8"/>
    <x v="8"/>
    <x v="20"/>
    <x v="18"/>
    <x v="17"/>
    <x v="0"/>
    <n v="35"/>
    <n v="35"/>
    <n v="8050"/>
    <n v="35"/>
    <n v="7770"/>
    <n v="35"/>
    <n v="7770"/>
    <n v="0"/>
    <n v="0"/>
    <m/>
  </r>
  <r>
    <n v="38"/>
    <n v="12"/>
    <x v="1"/>
    <x v="0"/>
    <x v="31"/>
    <x v="22"/>
    <x v="3"/>
    <x v="11"/>
    <x v="21"/>
    <x v="5"/>
    <x v="5"/>
    <x v="0"/>
    <n v="35"/>
    <n v="35"/>
    <n v="5250"/>
    <n v="35"/>
    <n v="5075"/>
    <n v="35"/>
    <n v="5075"/>
    <n v="0"/>
    <n v="0"/>
    <m/>
  </r>
  <r>
    <n v="38"/>
    <n v="40"/>
    <x v="1"/>
    <x v="0"/>
    <x v="31"/>
    <x v="27"/>
    <x v="0"/>
    <x v="1"/>
    <x v="30"/>
    <x v="29"/>
    <x v="28"/>
    <x v="0"/>
    <n v="35"/>
    <n v="35"/>
    <n v="9800"/>
    <n v="35"/>
    <n v="9450"/>
    <n v="35"/>
    <n v="9450"/>
    <n v="0"/>
    <n v="0"/>
    <m/>
  </r>
  <r>
    <n v="38"/>
    <n v="35"/>
    <x v="1"/>
    <x v="0"/>
    <x v="31"/>
    <x v="28"/>
    <x v="3"/>
    <x v="9"/>
    <x v="31"/>
    <x v="30"/>
    <x v="29"/>
    <x v="0"/>
    <n v="35"/>
    <n v="35"/>
    <n v="11725"/>
    <n v="35"/>
    <n v="11305"/>
    <n v="35"/>
    <n v="11305"/>
    <n v="0"/>
    <n v="0"/>
    <m/>
  </r>
  <r>
    <n v="38"/>
    <n v="55"/>
    <x v="1"/>
    <x v="0"/>
    <x v="31"/>
    <x v="7"/>
    <x v="8"/>
    <x v="5"/>
    <x v="22"/>
    <x v="22"/>
    <x v="21"/>
    <x v="0"/>
    <n v="35"/>
    <n v="35"/>
    <n v="6545"/>
    <n v="35"/>
    <n v="6300"/>
    <n v="35"/>
    <n v="6300"/>
    <n v="0"/>
    <n v="0"/>
    <m/>
  </r>
  <r>
    <n v="38"/>
    <n v="17"/>
    <x v="1"/>
    <x v="0"/>
    <x v="31"/>
    <x v="8"/>
    <x v="8"/>
    <x v="0"/>
    <x v="8"/>
    <x v="23"/>
    <x v="22"/>
    <x v="0"/>
    <n v="35"/>
    <n v="35"/>
    <n v="4375"/>
    <n v="35"/>
    <n v="4200"/>
    <n v="35"/>
    <n v="4200"/>
    <n v="0"/>
    <n v="0"/>
    <m/>
  </r>
  <r>
    <n v="45"/>
    <n v="39"/>
    <x v="1"/>
    <x v="0"/>
    <x v="32"/>
    <x v="1"/>
    <x v="6"/>
    <x v="1"/>
    <x v="1"/>
    <x v="1"/>
    <x v="1"/>
    <x v="0"/>
    <n v="34"/>
    <n v="34"/>
    <n v="9452"/>
    <n v="34"/>
    <n v="9112"/>
    <n v="34"/>
    <n v="9112"/>
    <n v="0"/>
    <n v="0"/>
    <m/>
  </r>
  <r>
    <n v="45"/>
    <n v="20"/>
    <x v="1"/>
    <x v="0"/>
    <x v="32"/>
    <x v="16"/>
    <x v="7"/>
    <x v="8"/>
    <x v="2"/>
    <x v="25"/>
    <x v="24"/>
    <x v="0"/>
    <n v="34"/>
    <n v="34"/>
    <n v="8160"/>
    <n v="34"/>
    <n v="7888"/>
    <n v="34"/>
    <n v="7888"/>
    <n v="0"/>
    <n v="0"/>
    <m/>
  </r>
  <r>
    <n v="45"/>
    <n v="19"/>
    <x v="1"/>
    <x v="0"/>
    <x v="32"/>
    <x v="16"/>
    <x v="8"/>
    <x v="8"/>
    <x v="2"/>
    <x v="18"/>
    <x v="17"/>
    <x v="0"/>
    <n v="34"/>
    <n v="34"/>
    <n v="7820"/>
    <n v="34"/>
    <n v="7548"/>
    <n v="34"/>
    <n v="7548"/>
    <n v="0"/>
    <n v="0"/>
    <m/>
  </r>
  <r>
    <n v="45"/>
    <n v="22"/>
    <x v="1"/>
    <x v="0"/>
    <x v="32"/>
    <x v="3"/>
    <x v="8"/>
    <x v="8"/>
    <x v="20"/>
    <x v="18"/>
    <x v="17"/>
    <x v="0"/>
    <n v="34"/>
    <n v="34"/>
    <n v="7820"/>
    <n v="34"/>
    <n v="7548"/>
    <n v="34"/>
    <n v="7548"/>
    <n v="0"/>
    <n v="0"/>
    <m/>
  </r>
  <r>
    <n v="45"/>
    <n v="12"/>
    <x v="1"/>
    <x v="0"/>
    <x v="32"/>
    <x v="22"/>
    <x v="3"/>
    <x v="11"/>
    <x v="21"/>
    <x v="5"/>
    <x v="5"/>
    <x v="0"/>
    <n v="34"/>
    <n v="34"/>
    <n v="5100"/>
    <n v="34"/>
    <n v="4930"/>
    <n v="34"/>
    <n v="4930"/>
    <n v="0"/>
    <n v="0"/>
    <m/>
  </r>
  <r>
    <n v="45"/>
    <n v="40"/>
    <x v="1"/>
    <x v="0"/>
    <x v="32"/>
    <x v="27"/>
    <x v="0"/>
    <x v="1"/>
    <x v="30"/>
    <x v="29"/>
    <x v="28"/>
    <x v="0"/>
    <n v="34"/>
    <n v="34"/>
    <n v="9520"/>
    <n v="34"/>
    <n v="9180"/>
    <n v="34"/>
    <n v="9180"/>
    <n v="0"/>
    <n v="0"/>
    <m/>
  </r>
  <r>
    <n v="45"/>
    <n v="55"/>
    <x v="1"/>
    <x v="0"/>
    <x v="32"/>
    <x v="7"/>
    <x v="8"/>
    <x v="5"/>
    <x v="22"/>
    <x v="22"/>
    <x v="21"/>
    <x v="0"/>
    <n v="34"/>
    <n v="34"/>
    <n v="6358"/>
    <n v="34"/>
    <n v="6120"/>
    <n v="34"/>
    <n v="6120"/>
    <n v="0"/>
    <n v="0"/>
    <m/>
  </r>
  <r>
    <n v="45"/>
    <n v="17"/>
    <x v="1"/>
    <x v="0"/>
    <x v="32"/>
    <x v="8"/>
    <x v="8"/>
    <x v="0"/>
    <x v="8"/>
    <x v="23"/>
    <x v="22"/>
    <x v="0"/>
    <n v="34"/>
    <n v="34"/>
    <n v="4250"/>
    <n v="34"/>
    <n v="4080"/>
    <n v="34"/>
    <n v="4080"/>
    <n v="0"/>
    <n v="0"/>
    <m/>
  </r>
  <r>
    <n v="46"/>
    <n v="39"/>
    <x v="1"/>
    <x v="0"/>
    <x v="33"/>
    <x v="1"/>
    <x v="6"/>
    <x v="1"/>
    <x v="1"/>
    <x v="1"/>
    <x v="1"/>
    <x v="0"/>
    <n v="34"/>
    <n v="34"/>
    <n v="9452"/>
    <n v="34"/>
    <n v="9112"/>
    <n v="34"/>
    <n v="9112"/>
    <n v="0"/>
    <n v="0"/>
    <m/>
  </r>
  <r>
    <n v="46"/>
    <n v="20"/>
    <x v="1"/>
    <x v="0"/>
    <x v="33"/>
    <x v="16"/>
    <x v="7"/>
    <x v="8"/>
    <x v="2"/>
    <x v="25"/>
    <x v="24"/>
    <x v="0"/>
    <n v="34"/>
    <n v="34"/>
    <n v="8160"/>
    <n v="34"/>
    <n v="7888"/>
    <n v="34"/>
    <n v="7888"/>
    <n v="0"/>
    <n v="0"/>
    <m/>
  </r>
  <r>
    <n v="46"/>
    <n v="19"/>
    <x v="1"/>
    <x v="0"/>
    <x v="33"/>
    <x v="16"/>
    <x v="8"/>
    <x v="8"/>
    <x v="2"/>
    <x v="18"/>
    <x v="17"/>
    <x v="0"/>
    <n v="34"/>
    <n v="34"/>
    <n v="7820"/>
    <n v="34"/>
    <n v="7548"/>
    <n v="34"/>
    <n v="7548"/>
    <n v="0"/>
    <n v="0"/>
    <m/>
  </r>
  <r>
    <n v="46"/>
    <n v="22"/>
    <x v="1"/>
    <x v="0"/>
    <x v="33"/>
    <x v="3"/>
    <x v="8"/>
    <x v="8"/>
    <x v="20"/>
    <x v="18"/>
    <x v="17"/>
    <x v="0"/>
    <n v="34"/>
    <n v="34"/>
    <n v="7820"/>
    <n v="34"/>
    <n v="7548"/>
    <n v="34"/>
    <n v="7548"/>
    <n v="0"/>
    <n v="0"/>
    <m/>
  </r>
  <r>
    <n v="46"/>
    <n v="12"/>
    <x v="1"/>
    <x v="0"/>
    <x v="33"/>
    <x v="22"/>
    <x v="3"/>
    <x v="11"/>
    <x v="21"/>
    <x v="5"/>
    <x v="5"/>
    <x v="0"/>
    <n v="34"/>
    <n v="34"/>
    <n v="5100"/>
    <n v="34"/>
    <n v="4930"/>
    <n v="34"/>
    <n v="4930"/>
    <n v="0"/>
    <n v="0"/>
    <m/>
  </r>
  <r>
    <n v="46"/>
    <n v="40"/>
    <x v="1"/>
    <x v="0"/>
    <x v="33"/>
    <x v="27"/>
    <x v="0"/>
    <x v="1"/>
    <x v="30"/>
    <x v="29"/>
    <x v="28"/>
    <x v="0"/>
    <n v="34"/>
    <n v="34"/>
    <n v="9520"/>
    <n v="34"/>
    <n v="9180"/>
    <n v="34"/>
    <n v="9180"/>
    <n v="0"/>
    <n v="0"/>
    <m/>
  </r>
  <r>
    <n v="46"/>
    <n v="55"/>
    <x v="1"/>
    <x v="0"/>
    <x v="33"/>
    <x v="7"/>
    <x v="8"/>
    <x v="5"/>
    <x v="22"/>
    <x v="22"/>
    <x v="21"/>
    <x v="0"/>
    <n v="34"/>
    <n v="34"/>
    <n v="6358"/>
    <n v="34"/>
    <n v="6120"/>
    <n v="34"/>
    <n v="6120"/>
    <n v="0"/>
    <n v="0"/>
    <m/>
  </r>
  <r>
    <n v="46"/>
    <n v="17"/>
    <x v="1"/>
    <x v="0"/>
    <x v="33"/>
    <x v="8"/>
    <x v="8"/>
    <x v="0"/>
    <x v="8"/>
    <x v="23"/>
    <x v="22"/>
    <x v="0"/>
    <n v="34"/>
    <n v="34"/>
    <n v="4250"/>
    <n v="34"/>
    <n v="4080"/>
    <n v="34"/>
    <n v="4080"/>
    <n v="0"/>
    <n v="0"/>
    <m/>
  </r>
  <r>
    <n v="54"/>
    <n v="20"/>
    <x v="1"/>
    <x v="0"/>
    <x v="34"/>
    <x v="16"/>
    <x v="7"/>
    <x v="8"/>
    <x v="2"/>
    <x v="25"/>
    <x v="24"/>
    <x v="0"/>
    <n v="37"/>
    <n v="37"/>
    <n v="8880"/>
    <n v="37"/>
    <n v="8584"/>
    <n v="37"/>
    <n v="8584"/>
    <n v="0"/>
    <n v="0"/>
    <m/>
  </r>
  <r>
    <n v="54"/>
    <n v="19"/>
    <x v="1"/>
    <x v="0"/>
    <x v="34"/>
    <x v="16"/>
    <x v="8"/>
    <x v="8"/>
    <x v="2"/>
    <x v="18"/>
    <x v="17"/>
    <x v="0"/>
    <n v="37"/>
    <n v="37"/>
    <n v="8510"/>
    <n v="37"/>
    <n v="8214"/>
    <n v="37"/>
    <n v="8214"/>
    <n v="0"/>
    <n v="0"/>
    <m/>
  </r>
  <r>
    <n v="54"/>
    <n v="22"/>
    <x v="1"/>
    <x v="0"/>
    <x v="34"/>
    <x v="3"/>
    <x v="8"/>
    <x v="8"/>
    <x v="20"/>
    <x v="18"/>
    <x v="17"/>
    <x v="0"/>
    <n v="37"/>
    <n v="37"/>
    <n v="8510"/>
    <n v="37"/>
    <n v="8214"/>
    <n v="37"/>
    <n v="8214"/>
    <n v="0"/>
    <n v="0"/>
    <m/>
  </r>
  <r>
    <n v="54"/>
    <n v="12"/>
    <x v="1"/>
    <x v="0"/>
    <x v="34"/>
    <x v="22"/>
    <x v="3"/>
    <x v="11"/>
    <x v="21"/>
    <x v="5"/>
    <x v="5"/>
    <x v="0"/>
    <n v="37"/>
    <n v="37"/>
    <n v="5550"/>
    <n v="37"/>
    <n v="5365"/>
    <n v="37"/>
    <n v="5365"/>
    <n v="0"/>
    <n v="0"/>
    <m/>
  </r>
  <r>
    <n v="54"/>
    <n v="55"/>
    <x v="1"/>
    <x v="0"/>
    <x v="34"/>
    <x v="7"/>
    <x v="8"/>
    <x v="5"/>
    <x v="22"/>
    <x v="22"/>
    <x v="21"/>
    <x v="0"/>
    <n v="37"/>
    <n v="37"/>
    <n v="6919"/>
    <n v="37"/>
    <n v="6660"/>
    <n v="37"/>
    <n v="6660"/>
    <n v="0"/>
    <n v="0"/>
    <m/>
  </r>
  <r>
    <n v="54"/>
    <n v="17"/>
    <x v="1"/>
    <x v="0"/>
    <x v="34"/>
    <x v="8"/>
    <x v="8"/>
    <x v="0"/>
    <x v="8"/>
    <x v="23"/>
    <x v="22"/>
    <x v="0"/>
    <n v="37"/>
    <n v="37"/>
    <n v="4625"/>
    <n v="37"/>
    <n v="4440"/>
    <n v="37"/>
    <n v="4440"/>
    <n v="0"/>
    <n v="0"/>
    <m/>
  </r>
  <r>
    <n v="55"/>
    <n v="20"/>
    <x v="1"/>
    <x v="0"/>
    <x v="35"/>
    <x v="16"/>
    <x v="7"/>
    <x v="8"/>
    <x v="2"/>
    <x v="25"/>
    <x v="24"/>
    <x v="0"/>
    <n v="34"/>
    <n v="34"/>
    <n v="8160"/>
    <n v="34"/>
    <n v="7888"/>
    <n v="34"/>
    <n v="7888"/>
    <n v="0"/>
    <n v="0"/>
    <m/>
  </r>
  <r>
    <n v="55"/>
    <n v="19"/>
    <x v="1"/>
    <x v="0"/>
    <x v="35"/>
    <x v="16"/>
    <x v="8"/>
    <x v="8"/>
    <x v="2"/>
    <x v="18"/>
    <x v="17"/>
    <x v="0"/>
    <n v="34"/>
    <n v="34"/>
    <n v="7820"/>
    <n v="34"/>
    <n v="7548"/>
    <n v="34"/>
    <n v="7548"/>
    <n v="0"/>
    <n v="0"/>
    <m/>
  </r>
  <r>
    <n v="55"/>
    <n v="22"/>
    <x v="1"/>
    <x v="0"/>
    <x v="35"/>
    <x v="3"/>
    <x v="8"/>
    <x v="8"/>
    <x v="20"/>
    <x v="18"/>
    <x v="17"/>
    <x v="0"/>
    <n v="34"/>
    <n v="34"/>
    <n v="7820"/>
    <n v="34"/>
    <n v="7548"/>
    <n v="34"/>
    <n v="7548"/>
    <n v="0"/>
    <n v="0"/>
    <m/>
  </r>
  <r>
    <n v="55"/>
    <n v="12"/>
    <x v="1"/>
    <x v="0"/>
    <x v="35"/>
    <x v="22"/>
    <x v="3"/>
    <x v="11"/>
    <x v="21"/>
    <x v="5"/>
    <x v="5"/>
    <x v="0"/>
    <n v="34"/>
    <n v="34"/>
    <n v="5100"/>
    <n v="34"/>
    <n v="4930"/>
    <n v="34"/>
    <n v="4930"/>
    <n v="0"/>
    <n v="0"/>
    <m/>
  </r>
  <r>
    <n v="55"/>
    <n v="55"/>
    <x v="1"/>
    <x v="0"/>
    <x v="35"/>
    <x v="7"/>
    <x v="8"/>
    <x v="5"/>
    <x v="22"/>
    <x v="22"/>
    <x v="21"/>
    <x v="0"/>
    <n v="34"/>
    <n v="34"/>
    <n v="6358"/>
    <n v="34"/>
    <n v="6120"/>
    <n v="34"/>
    <n v="6120"/>
    <n v="0"/>
    <n v="0"/>
    <m/>
  </r>
  <r>
    <n v="55"/>
    <n v="17"/>
    <x v="1"/>
    <x v="0"/>
    <x v="35"/>
    <x v="8"/>
    <x v="8"/>
    <x v="0"/>
    <x v="8"/>
    <x v="23"/>
    <x v="22"/>
    <x v="0"/>
    <n v="34"/>
    <n v="34"/>
    <n v="4250"/>
    <n v="34"/>
    <n v="4080"/>
    <n v="34"/>
    <n v="4080"/>
    <n v="0"/>
    <n v="0"/>
    <m/>
  </r>
  <r>
    <n v="5"/>
    <n v="6"/>
    <x v="2"/>
    <x v="0"/>
    <x v="36"/>
    <x v="2"/>
    <x v="9"/>
    <x v="2"/>
    <x v="2"/>
    <x v="31"/>
    <x v="30"/>
    <x v="0"/>
    <n v="39"/>
    <n v="39"/>
    <n v="9282"/>
    <n v="39"/>
    <n v="8970"/>
    <n v="39"/>
    <n v="8970"/>
    <n v="0"/>
    <n v="0"/>
    <m/>
  </r>
  <r>
    <n v="5"/>
    <n v="23"/>
    <x v="2"/>
    <x v="0"/>
    <x v="36"/>
    <x v="3"/>
    <x v="9"/>
    <x v="8"/>
    <x v="20"/>
    <x v="18"/>
    <x v="17"/>
    <x v="0"/>
    <n v="39"/>
    <n v="39"/>
    <n v="8970"/>
    <n v="39"/>
    <n v="8658"/>
    <n v="39"/>
    <n v="8658"/>
    <n v="0"/>
    <n v="0"/>
    <m/>
  </r>
  <r>
    <n v="5"/>
    <n v="36"/>
    <x v="2"/>
    <x v="0"/>
    <x v="36"/>
    <x v="29"/>
    <x v="3"/>
    <x v="13"/>
    <x v="32"/>
    <x v="32"/>
    <x v="31"/>
    <x v="0"/>
    <n v="39"/>
    <n v="39"/>
    <n v="5655"/>
    <n v="39"/>
    <n v="5460"/>
    <n v="39"/>
    <n v="5460"/>
    <n v="0"/>
    <n v="0"/>
    <m/>
  </r>
  <r>
    <n v="5"/>
    <n v="37"/>
    <x v="2"/>
    <x v="0"/>
    <x v="36"/>
    <x v="8"/>
    <x v="9"/>
    <x v="14"/>
    <x v="33"/>
    <x v="33"/>
    <x v="32"/>
    <x v="1"/>
    <n v="39"/>
    <n v="39"/>
    <n v="3861"/>
    <n v="39"/>
    <n v="3744"/>
    <n v="39"/>
    <n v="3744"/>
    <n v="0"/>
    <n v="0"/>
    <m/>
  </r>
  <r>
    <n v="6"/>
    <n v="6"/>
    <x v="2"/>
    <x v="0"/>
    <x v="37"/>
    <x v="2"/>
    <x v="9"/>
    <x v="2"/>
    <x v="2"/>
    <x v="31"/>
    <x v="30"/>
    <x v="0"/>
    <n v="38"/>
    <n v="38"/>
    <n v="9044"/>
    <n v="38"/>
    <n v="8740"/>
    <n v="38"/>
    <n v="8740"/>
    <n v="0"/>
    <n v="0"/>
    <m/>
  </r>
  <r>
    <n v="6"/>
    <n v="23"/>
    <x v="2"/>
    <x v="0"/>
    <x v="37"/>
    <x v="3"/>
    <x v="9"/>
    <x v="8"/>
    <x v="20"/>
    <x v="18"/>
    <x v="17"/>
    <x v="0"/>
    <n v="38"/>
    <n v="38"/>
    <n v="8740"/>
    <n v="38"/>
    <n v="8436"/>
    <n v="38"/>
    <n v="8436"/>
    <n v="0"/>
    <n v="0"/>
    <m/>
  </r>
  <r>
    <n v="6"/>
    <n v="36"/>
    <x v="2"/>
    <x v="0"/>
    <x v="37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6"/>
    <n v="37"/>
    <x v="2"/>
    <x v="0"/>
    <x v="37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15"/>
    <n v="1"/>
    <x v="2"/>
    <x v="0"/>
    <x v="38"/>
    <x v="30"/>
    <x v="5"/>
    <x v="2"/>
    <x v="34"/>
    <x v="7"/>
    <x v="6"/>
    <x v="0"/>
    <n v="38"/>
    <n v="38"/>
    <n v="8284"/>
    <n v="38"/>
    <n v="7980"/>
    <n v="38"/>
    <n v="7980"/>
    <n v="0"/>
    <n v="0"/>
    <m/>
  </r>
  <r>
    <n v="15"/>
    <n v="6"/>
    <x v="2"/>
    <x v="0"/>
    <x v="38"/>
    <x v="2"/>
    <x v="9"/>
    <x v="2"/>
    <x v="2"/>
    <x v="31"/>
    <x v="30"/>
    <x v="0"/>
    <n v="38"/>
    <n v="38"/>
    <n v="9044"/>
    <n v="38"/>
    <n v="8740"/>
    <n v="38"/>
    <n v="8740"/>
    <n v="0"/>
    <n v="0"/>
    <m/>
  </r>
  <r>
    <n v="15"/>
    <n v="46"/>
    <x v="2"/>
    <x v="0"/>
    <x v="38"/>
    <x v="11"/>
    <x v="9"/>
    <x v="3"/>
    <x v="3"/>
    <x v="34"/>
    <x v="33"/>
    <x v="0"/>
    <n v="38"/>
    <n v="38"/>
    <n v="7676"/>
    <n v="38"/>
    <n v="7372"/>
    <n v="38"/>
    <n v="7372"/>
    <n v="0"/>
    <n v="0"/>
    <m/>
  </r>
  <r>
    <n v="15"/>
    <n v="28"/>
    <x v="2"/>
    <x v="0"/>
    <x v="38"/>
    <x v="31"/>
    <x v="9"/>
    <x v="6"/>
    <x v="11"/>
    <x v="35"/>
    <x v="8"/>
    <x v="1"/>
    <n v="38"/>
    <n v="38"/>
    <n v="6422"/>
    <n v="38"/>
    <n v="4940"/>
    <n v="38"/>
    <n v="4940"/>
    <n v="0"/>
    <n v="0"/>
    <m/>
  </r>
  <r>
    <n v="15"/>
    <n v="36"/>
    <x v="2"/>
    <x v="0"/>
    <x v="38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15"/>
    <n v="10"/>
    <x v="2"/>
    <x v="0"/>
    <x v="38"/>
    <x v="32"/>
    <x v="5"/>
    <x v="2"/>
    <x v="26"/>
    <x v="17"/>
    <x v="16"/>
    <x v="0"/>
    <n v="38"/>
    <n v="38"/>
    <n v="7980"/>
    <n v="38"/>
    <n v="7714"/>
    <n v="38"/>
    <n v="7714"/>
    <n v="0"/>
    <n v="0"/>
    <m/>
  </r>
  <r>
    <n v="15"/>
    <n v="58"/>
    <x v="2"/>
    <x v="0"/>
    <x v="38"/>
    <x v="33"/>
    <x v="5"/>
    <x v="5"/>
    <x v="24"/>
    <x v="36"/>
    <x v="34"/>
    <x v="0"/>
    <n v="38"/>
    <n v="38"/>
    <n v="8512"/>
    <n v="38"/>
    <n v="8208"/>
    <n v="38"/>
    <n v="8208"/>
    <n v="0"/>
    <n v="0"/>
    <m/>
  </r>
  <r>
    <n v="15"/>
    <n v="37"/>
    <x v="2"/>
    <x v="0"/>
    <x v="38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16"/>
    <n v="1"/>
    <x v="2"/>
    <x v="0"/>
    <x v="39"/>
    <x v="30"/>
    <x v="5"/>
    <x v="2"/>
    <x v="34"/>
    <x v="7"/>
    <x v="6"/>
    <x v="0"/>
    <n v="38"/>
    <n v="38"/>
    <n v="8284"/>
    <n v="38"/>
    <n v="7980"/>
    <n v="38"/>
    <n v="7980"/>
    <n v="0"/>
    <n v="0"/>
    <m/>
  </r>
  <r>
    <n v="16"/>
    <n v="6"/>
    <x v="2"/>
    <x v="0"/>
    <x v="39"/>
    <x v="2"/>
    <x v="9"/>
    <x v="2"/>
    <x v="2"/>
    <x v="31"/>
    <x v="30"/>
    <x v="0"/>
    <n v="38"/>
    <n v="38"/>
    <n v="9044"/>
    <n v="38"/>
    <n v="8740"/>
    <n v="38"/>
    <n v="8740"/>
    <n v="0"/>
    <n v="0"/>
    <m/>
  </r>
  <r>
    <n v="16"/>
    <n v="46"/>
    <x v="2"/>
    <x v="0"/>
    <x v="39"/>
    <x v="11"/>
    <x v="9"/>
    <x v="3"/>
    <x v="3"/>
    <x v="34"/>
    <x v="33"/>
    <x v="0"/>
    <n v="38"/>
    <n v="38"/>
    <n v="7676"/>
    <n v="38"/>
    <n v="7372"/>
    <n v="38"/>
    <n v="7372"/>
    <n v="0"/>
    <n v="0"/>
    <m/>
  </r>
  <r>
    <n v="16"/>
    <n v="28"/>
    <x v="2"/>
    <x v="0"/>
    <x v="39"/>
    <x v="31"/>
    <x v="9"/>
    <x v="6"/>
    <x v="11"/>
    <x v="35"/>
    <x v="8"/>
    <x v="1"/>
    <n v="38"/>
    <n v="38"/>
    <n v="6422"/>
    <n v="38"/>
    <n v="4940"/>
    <n v="38"/>
    <n v="4940"/>
    <n v="0"/>
    <n v="0"/>
    <m/>
  </r>
  <r>
    <n v="16"/>
    <n v="36"/>
    <x v="2"/>
    <x v="0"/>
    <x v="39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16"/>
    <n v="10"/>
    <x v="2"/>
    <x v="0"/>
    <x v="39"/>
    <x v="32"/>
    <x v="5"/>
    <x v="2"/>
    <x v="26"/>
    <x v="17"/>
    <x v="16"/>
    <x v="0"/>
    <n v="38"/>
    <n v="38"/>
    <n v="7980"/>
    <n v="38"/>
    <n v="7714"/>
    <n v="38"/>
    <n v="7714"/>
    <n v="0"/>
    <n v="0"/>
    <m/>
  </r>
  <r>
    <n v="16"/>
    <n v="58"/>
    <x v="2"/>
    <x v="0"/>
    <x v="39"/>
    <x v="33"/>
    <x v="5"/>
    <x v="5"/>
    <x v="24"/>
    <x v="36"/>
    <x v="34"/>
    <x v="0"/>
    <n v="38"/>
    <n v="38"/>
    <n v="8512"/>
    <n v="38"/>
    <n v="8208"/>
    <n v="38"/>
    <n v="8208"/>
    <n v="0"/>
    <n v="0"/>
    <m/>
  </r>
  <r>
    <n v="16"/>
    <n v="37"/>
    <x v="2"/>
    <x v="0"/>
    <x v="39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17"/>
    <n v="6"/>
    <x v="2"/>
    <x v="0"/>
    <x v="40"/>
    <x v="2"/>
    <x v="9"/>
    <x v="2"/>
    <x v="2"/>
    <x v="31"/>
    <x v="30"/>
    <x v="0"/>
    <n v="33"/>
    <n v="33"/>
    <n v="7854"/>
    <n v="33"/>
    <n v="7590"/>
    <n v="33"/>
    <n v="7590"/>
    <n v="0"/>
    <n v="0"/>
    <m/>
  </r>
  <r>
    <n v="17"/>
    <n v="46"/>
    <x v="2"/>
    <x v="0"/>
    <x v="40"/>
    <x v="11"/>
    <x v="9"/>
    <x v="3"/>
    <x v="3"/>
    <x v="34"/>
    <x v="33"/>
    <x v="0"/>
    <n v="33"/>
    <n v="33"/>
    <n v="6666"/>
    <n v="33"/>
    <n v="6402"/>
    <n v="33"/>
    <n v="6402"/>
    <n v="0"/>
    <n v="0"/>
    <m/>
  </r>
  <r>
    <n v="17"/>
    <n v="29"/>
    <x v="2"/>
    <x v="0"/>
    <x v="40"/>
    <x v="34"/>
    <x v="9"/>
    <x v="6"/>
    <x v="11"/>
    <x v="37"/>
    <x v="35"/>
    <x v="1"/>
    <n v="33"/>
    <n v="33"/>
    <n v="9339"/>
    <n v="33"/>
    <n v="6765"/>
    <n v="33"/>
    <n v="6765"/>
    <n v="0"/>
    <n v="0"/>
    <m/>
  </r>
  <r>
    <n v="17"/>
    <n v="36"/>
    <x v="2"/>
    <x v="0"/>
    <x v="40"/>
    <x v="29"/>
    <x v="3"/>
    <x v="13"/>
    <x v="32"/>
    <x v="32"/>
    <x v="31"/>
    <x v="0"/>
    <n v="33"/>
    <n v="33"/>
    <n v="4785"/>
    <n v="33"/>
    <n v="4620"/>
    <n v="29"/>
    <n v="4060"/>
    <n v="4"/>
    <n v="560"/>
    <m/>
  </r>
  <r>
    <n v="17"/>
    <n v="31"/>
    <x v="2"/>
    <x v="0"/>
    <x v="40"/>
    <x v="35"/>
    <x v="5"/>
    <x v="12"/>
    <x v="27"/>
    <x v="23"/>
    <x v="25"/>
    <x v="1"/>
    <n v="33"/>
    <n v="33"/>
    <n v="4125"/>
    <n v="33"/>
    <n v="3993"/>
    <n v="33"/>
    <n v="3993"/>
    <n v="0"/>
    <n v="0"/>
    <m/>
  </r>
  <r>
    <n v="17"/>
    <n v="57"/>
    <x v="2"/>
    <x v="0"/>
    <x v="40"/>
    <x v="36"/>
    <x v="5"/>
    <x v="5"/>
    <x v="35"/>
    <x v="2"/>
    <x v="2"/>
    <x v="0"/>
    <n v="33"/>
    <n v="33"/>
    <n v="7656"/>
    <n v="33"/>
    <n v="7392"/>
    <n v="30"/>
    <n v="6720"/>
    <n v="3"/>
    <n v="672"/>
    <m/>
  </r>
  <r>
    <n v="17"/>
    <n v="37"/>
    <x v="2"/>
    <x v="0"/>
    <x v="40"/>
    <x v="8"/>
    <x v="9"/>
    <x v="14"/>
    <x v="33"/>
    <x v="33"/>
    <x v="32"/>
    <x v="1"/>
    <n v="33"/>
    <n v="33"/>
    <n v="3267"/>
    <n v="33"/>
    <n v="3168"/>
    <n v="33"/>
    <n v="3168"/>
    <n v="0"/>
    <n v="0"/>
    <m/>
  </r>
  <r>
    <n v="18"/>
    <n v="6"/>
    <x v="2"/>
    <x v="0"/>
    <x v="41"/>
    <x v="2"/>
    <x v="9"/>
    <x v="2"/>
    <x v="2"/>
    <x v="31"/>
    <x v="30"/>
    <x v="0"/>
    <n v="39"/>
    <n v="39"/>
    <n v="9282"/>
    <n v="39"/>
    <n v="8970"/>
    <n v="39"/>
    <n v="8970"/>
    <n v="0"/>
    <n v="0"/>
    <m/>
  </r>
  <r>
    <n v="18"/>
    <n v="46"/>
    <x v="2"/>
    <x v="0"/>
    <x v="41"/>
    <x v="11"/>
    <x v="9"/>
    <x v="3"/>
    <x v="3"/>
    <x v="34"/>
    <x v="33"/>
    <x v="0"/>
    <n v="39"/>
    <n v="39"/>
    <n v="7878"/>
    <n v="39"/>
    <n v="7566"/>
    <n v="39"/>
    <n v="7566"/>
    <n v="0"/>
    <n v="0"/>
    <m/>
  </r>
  <r>
    <n v="18"/>
    <n v="29"/>
    <x v="2"/>
    <x v="0"/>
    <x v="41"/>
    <x v="34"/>
    <x v="9"/>
    <x v="6"/>
    <x v="11"/>
    <x v="37"/>
    <x v="35"/>
    <x v="1"/>
    <n v="39"/>
    <n v="39"/>
    <n v="11037"/>
    <n v="39"/>
    <n v="7995"/>
    <n v="39"/>
    <n v="7995"/>
    <n v="0"/>
    <n v="0"/>
    <m/>
  </r>
  <r>
    <n v="18"/>
    <n v="36"/>
    <x v="2"/>
    <x v="0"/>
    <x v="41"/>
    <x v="29"/>
    <x v="3"/>
    <x v="13"/>
    <x v="32"/>
    <x v="32"/>
    <x v="31"/>
    <x v="0"/>
    <n v="39"/>
    <n v="39"/>
    <n v="5655"/>
    <n v="39"/>
    <n v="5460"/>
    <n v="39"/>
    <n v="5460"/>
    <n v="0"/>
    <n v="0"/>
    <m/>
  </r>
  <r>
    <n v="18"/>
    <n v="31"/>
    <x v="2"/>
    <x v="0"/>
    <x v="41"/>
    <x v="35"/>
    <x v="5"/>
    <x v="12"/>
    <x v="27"/>
    <x v="23"/>
    <x v="25"/>
    <x v="1"/>
    <n v="39"/>
    <n v="39"/>
    <n v="4875"/>
    <n v="39"/>
    <n v="4719"/>
    <n v="39"/>
    <n v="4719"/>
    <n v="0"/>
    <n v="0"/>
    <m/>
  </r>
  <r>
    <n v="18"/>
    <n v="57"/>
    <x v="2"/>
    <x v="0"/>
    <x v="41"/>
    <x v="36"/>
    <x v="5"/>
    <x v="5"/>
    <x v="35"/>
    <x v="2"/>
    <x v="2"/>
    <x v="0"/>
    <n v="39"/>
    <n v="39"/>
    <n v="9048"/>
    <n v="39"/>
    <n v="8736"/>
    <n v="36"/>
    <n v="8064"/>
    <n v="3"/>
    <n v="672"/>
    <m/>
  </r>
  <r>
    <n v="18"/>
    <n v="37"/>
    <x v="2"/>
    <x v="0"/>
    <x v="41"/>
    <x v="8"/>
    <x v="9"/>
    <x v="14"/>
    <x v="33"/>
    <x v="33"/>
    <x v="32"/>
    <x v="1"/>
    <n v="39"/>
    <n v="39"/>
    <n v="3861"/>
    <n v="39"/>
    <n v="3744"/>
    <n v="39"/>
    <n v="3744"/>
    <n v="0"/>
    <n v="0"/>
    <m/>
  </r>
  <r>
    <n v="27"/>
    <n v="21"/>
    <x v="2"/>
    <x v="0"/>
    <x v="42"/>
    <x v="16"/>
    <x v="9"/>
    <x v="8"/>
    <x v="2"/>
    <x v="25"/>
    <x v="24"/>
    <x v="0"/>
    <n v="39"/>
    <n v="39"/>
    <n v="9360"/>
    <n v="39"/>
    <n v="9048"/>
    <n v="39"/>
    <n v="9048"/>
    <n v="0"/>
    <n v="0"/>
    <m/>
  </r>
  <r>
    <n v="27"/>
    <n v="23"/>
    <x v="2"/>
    <x v="0"/>
    <x v="42"/>
    <x v="3"/>
    <x v="9"/>
    <x v="8"/>
    <x v="20"/>
    <x v="18"/>
    <x v="17"/>
    <x v="0"/>
    <n v="39"/>
    <n v="39"/>
    <n v="8970"/>
    <n v="39"/>
    <n v="8658"/>
    <n v="39"/>
    <n v="8658"/>
    <n v="0"/>
    <n v="0"/>
    <m/>
  </r>
  <r>
    <n v="27"/>
    <n v="36"/>
    <x v="2"/>
    <x v="0"/>
    <x v="42"/>
    <x v="29"/>
    <x v="3"/>
    <x v="13"/>
    <x v="32"/>
    <x v="32"/>
    <x v="31"/>
    <x v="0"/>
    <n v="39"/>
    <n v="39"/>
    <n v="5655"/>
    <n v="39"/>
    <n v="5460"/>
    <n v="39"/>
    <n v="5460"/>
    <n v="0"/>
    <n v="0"/>
    <m/>
  </r>
  <r>
    <n v="27"/>
    <n v="37"/>
    <x v="2"/>
    <x v="0"/>
    <x v="42"/>
    <x v="8"/>
    <x v="9"/>
    <x v="14"/>
    <x v="33"/>
    <x v="33"/>
    <x v="32"/>
    <x v="1"/>
    <n v="39"/>
    <n v="39"/>
    <n v="3861"/>
    <n v="39"/>
    <n v="3744"/>
    <n v="39"/>
    <n v="3744"/>
    <n v="0"/>
    <n v="0"/>
    <m/>
  </r>
  <r>
    <n v="28"/>
    <n v="21"/>
    <x v="2"/>
    <x v="0"/>
    <x v="43"/>
    <x v="16"/>
    <x v="9"/>
    <x v="8"/>
    <x v="2"/>
    <x v="25"/>
    <x v="24"/>
    <x v="0"/>
    <n v="38"/>
    <n v="38"/>
    <n v="9120"/>
    <n v="38"/>
    <n v="8816"/>
    <n v="38"/>
    <n v="8816"/>
    <n v="0"/>
    <n v="0"/>
    <m/>
  </r>
  <r>
    <n v="28"/>
    <n v="23"/>
    <x v="2"/>
    <x v="0"/>
    <x v="43"/>
    <x v="3"/>
    <x v="9"/>
    <x v="8"/>
    <x v="20"/>
    <x v="18"/>
    <x v="17"/>
    <x v="0"/>
    <n v="38"/>
    <n v="38"/>
    <n v="8740"/>
    <n v="38"/>
    <n v="8436"/>
    <n v="38"/>
    <n v="8436"/>
    <n v="0"/>
    <n v="0"/>
    <m/>
  </r>
  <r>
    <n v="28"/>
    <n v="36"/>
    <x v="2"/>
    <x v="0"/>
    <x v="43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28"/>
    <n v="37"/>
    <x v="2"/>
    <x v="0"/>
    <x v="43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29"/>
    <n v="21"/>
    <x v="2"/>
    <x v="0"/>
    <x v="44"/>
    <x v="16"/>
    <x v="9"/>
    <x v="8"/>
    <x v="2"/>
    <x v="25"/>
    <x v="24"/>
    <x v="0"/>
    <n v="38"/>
    <n v="38"/>
    <n v="9120"/>
    <n v="38"/>
    <n v="8816"/>
    <n v="38"/>
    <n v="8816"/>
    <n v="0"/>
    <n v="0"/>
    <m/>
  </r>
  <r>
    <n v="29"/>
    <n v="23"/>
    <x v="2"/>
    <x v="0"/>
    <x v="44"/>
    <x v="3"/>
    <x v="9"/>
    <x v="8"/>
    <x v="20"/>
    <x v="18"/>
    <x v="17"/>
    <x v="0"/>
    <n v="38"/>
    <n v="38"/>
    <n v="8740"/>
    <n v="38"/>
    <n v="8436"/>
    <n v="38"/>
    <n v="8436"/>
    <n v="0"/>
    <n v="0"/>
    <m/>
  </r>
  <r>
    <n v="29"/>
    <n v="36"/>
    <x v="2"/>
    <x v="0"/>
    <x v="44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29"/>
    <n v="37"/>
    <x v="2"/>
    <x v="0"/>
    <x v="44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30"/>
    <n v="21"/>
    <x v="2"/>
    <x v="0"/>
    <x v="45"/>
    <x v="16"/>
    <x v="9"/>
    <x v="8"/>
    <x v="2"/>
    <x v="25"/>
    <x v="24"/>
    <x v="0"/>
    <n v="38"/>
    <n v="38"/>
    <n v="9120"/>
    <n v="38"/>
    <n v="8816"/>
    <n v="38"/>
    <n v="8816"/>
    <n v="0"/>
    <n v="0"/>
    <m/>
  </r>
  <r>
    <n v="30"/>
    <n v="23"/>
    <x v="2"/>
    <x v="0"/>
    <x v="45"/>
    <x v="3"/>
    <x v="9"/>
    <x v="8"/>
    <x v="20"/>
    <x v="18"/>
    <x v="17"/>
    <x v="0"/>
    <n v="38"/>
    <n v="38"/>
    <n v="8740"/>
    <n v="38"/>
    <n v="8436"/>
    <n v="38"/>
    <n v="8436"/>
    <n v="0"/>
    <n v="0"/>
    <m/>
  </r>
  <r>
    <n v="30"/>
    <n v="36"/>
    <x v="2"/>
    <x v="0"/>
    <x v="45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30"/>
    <n v="37"/>
    <x v="2"/>
    <x v="0"/>
    <x v="45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39"/>
    <n v="21"/>
    <x v="2"/>
    <x v="0"/>
    <x v="46"/>
    <x v="16"/>
    <x v="9"/>
    <x v="8"/>
    <x v="2"/>
    <x v="25"/>
    <x v="24"/>
    <x v="0"/>
    <n v="37"/>
    <n v="37"/>
    <n v="8880"/>
    <n v="37"/>
    <n v="8584"/>
    <n v="37"/>
    <n v="8584"/>
    <n v="0"/>
    <n v="0"/>
    <m/>
  </r>
  <r>
    <n v="39"/>
    <n v="23"/>
    <x v="2"/>
    <x v="0"/>
    <x v="46"/>
    <x v="3"/>
    <x v="9"/>
    <x v="8"/>
    <x v="20"/>
    <x v="18"/>
    <x v="17"/>
    <x v="0"/>
    <n v="37"/>
    <n v="37"/>
    <n v="8510"/>
    <n v="37"/>
    <n v="8214"/>
    <n v="37"/>
    <n v="8214"/>
    <n v="0"/>
    <n v="0"/>
    <m/>
  </r>
  <r>
    <n v="39"/>
    <n v="36"/>
    <x v="2"/>
    <x v="0"/>
    <x v="46"/>
    <x v="29"/>
    <x v="3"/>
    <x v="13"/>
    <x v="32"/>
    <x v="32"/>
    <x v="31"/>
    <x v="0"/>
    <n v="37"/>
    <n v="37"/>
    <n v="5365"/>
    <n v="37"/>
    <n v="5180"/>
    <n v="37"/>
    <n v="5180"/>
    <n v="0"/>
    <n v="0"/>
    <m/>
  </r>
  <r>
    <n v="39"/>
    <n v="37"/>
    <x v="2"/>
    <x v="0"/>
    <x v="46"/>
    <x v="8"/>
    <x v="9"/>
    <x v="14"/>
    <x v="33"/>
    <x v="33"/>
    <x v="32"/>
    <x v="1"/>
    <n v="37"/>
    <n v="37"/>
    <n v="3663"/>
    <n v="37"/>
    <n v="3552"/>
    <n v="37"/>
    <n v="3552"/>
    <n v="0"/>
    <n v="0"/>
    <m/>
  </r>
  <r>
    <n v="40"/>
    <n v="21"/>
    <x v="2"/>
    <x v="0"/>
    <x v="47"/>
    <x v="16"/>
    <x v="9"/>
    <x v="8"/>
    <x v="2"/>
    <x v="25"/>
    <x v="24"/>
    <x v="0"/>
    <n v="37"/>
    <n v="37"/>
    <n v="8880"/>
    <n v="37"/>
    <n v="8584"/>
    <n v="37"/>
    <n v="8584"/>
    <n v="0"/>
    <n v="0"/>
    <m/>
  </r>
  <r>
    <n v="40"/>
    <n v="23"/>
    <x v="2"/>
    <x v="0"/>
    <x v="47"/>
    <x v="3"/>
    <x v="9"/>
    <x v="8"/>
    <x v="20"/>
    <x v="18"/>
    <x v="17"/>
    <x v="0"/>
    <n v="37"/>
    <n v="37"/>
    <n v="8510"/>
    <n v="37"/>
    <n v="8214"/>
    <n v="37"/>
    <n v="8214"/>
    <n v="0"/>
    <n v="0"/>
    <m/>
  </r>
  <r>
    <n v="40"/>
    <n v="36"/>
    <x v="2"/>
    <x v="0"/>
    <x v="47"/>
    <x v="29"/>
    <x v="3"/>
    <x v="13"/>
    <x v="32"/>
    <x v="32"/>
    <x v="31"/>
    <x v="0"/>
    <n v="37"/>
    <n v="37"/>
    <n v="5365"/>
    <n v="37"/>
    <n v="5180"/>
    <n v="37"/>
    <n v="5180"/>
    <n v="0"/>
    <n v="0"/>
    <m/>
  </r>
  <r>
    <n v="40"/>
    <n v="37"/>
    <x v="2"/>
    <x v="0"/>
    <x v="47"/>
    <x v="8"/>
    <x v="9"/>
    <x v="14"/>
    <x v="33"/>
    <x v="33"/>
    <x v="32"/>
    <x v="1"/>
    <n v="37"/>
    <n v="37"/>
    <n v="3663"/>
    <n v="37"/>
    <n v="3552"/>
    <n v="37"/>
    <n v="3552"/>
    <n v="0"/>
    <n v="0"/>
    <m/>
  </r>
  <r>
    <n v="41"/>
    <n v="21"/>
    <x v="2"/>
    <x v="0"/>
    <x v="48"/>
    <x v="16"/>
    <x v="9"/>
    <x v="8"/>
    <x v="2"/>
    <x v="25"/>
    <x v="24"/>
    <x v="0"/>
    <n v="37"/>
    <n v="37"/>
    <n v="8880"/>
    <n v="37"/>
    <n v="8584"/>
    <n v="37"/>
    <n v="8584"/>
    <n v="0"/>
    <n v="0"/>
    <m/>
  </r>
  <r>
    <n v="41"/>
    <n v="23"/>
    <x v="2"/>
    <x v="0"/>
    <x v="48"/>
    <x v="3"/>
    <x v="9"/>
    <x v="8"/>
    <x v="20"/>
    <x v="18"/>
    <x v="17"/>
    <x v="0"/>
    <n v="37"/>
    <n v="37"/>
    <n v="8510"/>
    <n v="37"/>
    <n v="8214"/>
    <n v="37"/>
    <n v="8214"/>
    <n v="0"/>
    <n v="0"/>
    <m/>
  </r>
  <r>
    <n v="41"/>
    <n v="36"/>
    <x v="2"/>
    <x v="0"/>
    <x v="48"/>
    <x v="29"/>
    <x v="3"/>
    <x v="13"/>
    <x v="32"/>
    <x v="32"/>
    <x v="31"/>
    <x v="0"/>
    <n v="37"/>
    <n v="37"/>
    <n v="5365"/>
    <n v="37"/>
    <n v="5180"/>
    <n v="37"/>
    <n v="5180"/>
    <n v="0"/>
    <n v="0"/>
    <m/>
  </r>
  <r>
    <n v="41"/>
    <n v="37"/>
    <x v="2"/>
    <x v="0"/>
    <x v="48"/>
    <x v="8"/>
    <x v="9"/>
    <x v="14"/>
    <x v="33"/>
    <x v="33"/>
    <x v="32"/>
    <x v="1"/>
    <n v="37"/>
    <n v="37"/>
    <n v="3663"/>
    <n v="37"/>
    <n v="3552"/>
    <n v="37"/>
    <n v="3552"/>
    <n v="0"/>
    <n v="0"/>
    <m/>
  </r>
  <r>
    <n v="42"/>
    <n v="21"/>
    <x v="2"/>
    <x v="0"/>
    <x v="49"/>
    <x v="16"/>
    <x v="9"/>
    <x v="8"/>
    <x v="2"/>
    <x v="25"/>
    <x v="24"/>
    <x v="0"/>
    <n v="38"/>
    <n v="38"/>
    <n v="9120"/>
    <n v="38"/>
    <n v="8816"/>
    <n v="38"/>
    <n v="8816"/>
    <n v="0"/>
    <n v="0"/>
    <m/>
  </r>
  <r>
    <n v="42"/>
    <n v="23"/>
    <x v="2"/>
    <x v="0"/>
    <x v="49"/>
    <x v="3"/>
    <x v="9"/>
    <x v="8"/>
    <x v="20"/>
    <x v="18"/>
    <x v="17"/>
    <x v="0"/>
    <n v="38"/>
    <n v="38"/>
    <n v="8740"/>
    <n v="38"/>
    <n v="8436"/>
    <n v="38"/>
    <n v="8436"/>
    <n v="0"/>
    <n v="0"/>
    <m/>
  </r>
  <r>
    <n v="42"/>
    <n v="36"/>
    <x v="2"/>
    <x v="0"/>
    <x v="49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42"/>
    <n v="37"/>
    <x v="2"/>
    <x v="0"/>
    <x v="49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47"/>
    <n v="21"/>
    <x v="2"/>
    <x v="0"/>
    <x v="50"/>
    <x v="16"/>
    <x v="9"/>
    <x v="8"/>
    <x v="2"/>
    <x v="25"/>
    <x v="24"/>
    <x v="0"/>
    <n v="38"/>
    <n v="38"/>
    <n v="9120"/>
    <n v="38"/>
    <n v="8816"/>
    <n v="38"/>
    <n v="8816"/>
    <n v="0"/>
    <n v="0"/>
    <m/>
  </r>
  <r>
    <n v="47"/>
    <n v="23"/>
    <x v="2"/>
    <x v="0"/>
    <x v="50"/>
    <x v="3"/>
    <x v="9"/>
    <x v="8"/>
    <x v="20"/>
    <x v="18"/>
    <x v="17"/>
    <x v="0"/>
    <n v="38"/>
    <n v="38"/>
    <n v="8740"/>
    <n v="38"/>
    <n v="8436"/>
    <n v="38"/>
    <n v="8436"/>
    <n v="0"/>
    <n v="0"/>
    <m/>
  </r>
  <r>
    <n v="47"/>
    <n v="36"/>
    <x v="2"/>
    <x v="0"/>
    <x v="50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47"/>
    <n v="37"/>
    <x v="2"/>
    <x v="0"/>
    <x v="50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48"/>
    <n v="21"/>
    <x v="2"/>
    <x v="0"/>
    <x v="51"/>
    <x v="16"/>
    <x v="9"/>
    <x v="8"/>
    <x v="2"/>
    <x v="25"/>
    <x v="24"/>
    <x v="0"/>
    <n v="38"/>
    <n v="38"/>
    <n v="9120"/>
    <n v="38"/>
    <n v="8816"/>
    <n v="38"/>
    <n v="8816"/>
    <n v="0"/>
    <n v="0"/>
    <m/>
  </r>
  <r>
    <n v="48"/>
    <n v="23"/>
    <x v="2"/>
    <x v="0"/>
    <x v="51"/>
    <x v="3"/>
    <x v="9"/>
    <x v="8"/>
    <x v="20"/>
    <x v="18"/>
    <x v="17"/>
    <x v="0"/>
    <n v="38"/>
    <n v="38"/>
    <n v="8740"/>
    <n v="38"/>
    <n v="8436"/>
    <n v="38"/>
    <n v="8436"/>
    <n v="0"/>
    <n v="0"/>
    <m/>
  </r>
  <r>
    <n v="48"/>
    <n v="36"/>
    <x v="2"/>
    <x v="0"/>
    <x v="51"/>
    <x v="29"/>
    <x v="3"/>
    <x v="13"/>
    <x v="32"/>
    <x v="32"/>
    <x v="31"/>
    <x v="0"/>
    <n v="38"/>
    <n v="38"/>
    <n v="5510"/>
    <n v="38"/>
    <n v="5320"/>
    <n v="38"/>
    <n v="5320"/>
    <n v="0"/>
    <n v="0"/>
    <m/>
  </r>
  <r>
    <n v="48"/>
    <n v="37"/>
    <x v="2"/>
    <x v="0"/>
    <x v="51"/>
    <x v="8"/>
    <x v="9"/>
    <x v="14"/>
    <x v="33"/>
    <x v="33"/>
    <x v="32"/>
    <x v="1"/>
    <n v="38"/>
    <n v="38"/>
    <n v="3762"/>
    <n v="38"/>
    <n v="3648"/>
    <n v="38"/>
    <n v="3648"/>
    <n v="0"/>
    <n v="0"/>
    <m/>
  </r>
  <r>
    <n v="51"/>
    <n v="36"/>
    <x v="2"/>
    <x v="0"/>
    <x v="52"/>
    <x v="29"/>
    <x v="3"/>
    <x v="13"/>
    <x v="32"/>
    <x v="32"/>
    <x v="31"/>
    <x v="0"/>
    <n v="13"/>
    <n v="13"/>
    <n v="1885"/>
    <n v="13"/>
    <n v="1820"/>
    <n v="0"/>
    <n v="0"/>
    <n v="13"/>
    <n v="1820"/>
    <m/>
  </r>
  <r>
    <n v="51"/>
    <n v="37"/>
    <x v="2"/>
    <x v="0"/>
    <x v="52"/>
    <x v="8"/>
    <x v="9"/>
    <x v="14"/>
    <x v="33"/>
    <x v="33"/>
    <x v="32"/>
    <x v="1"/>
    <n v="13"/>
    <n v="13"/>
    <n v="1287"/>
    <n v="13"/>
    <n v="1248"/>
    <n v="0"/>
    <n v="0"/>
    <n v="13"/>
    <n v="1248"/>
    <m/>
  </r>
  <r>
    <n v="56"/>
    <n v="21"/>
    <x v="2"/>
    <x v="0"/>
    <x v="53"/>
    <x v="16"/>
    <x v="9"/>
    <x v="8"/>
    <x v="2"/>
    <x v="25"/>
    <x v="24"/>
    <x v="0"/>
    <n v="39"/>
    <n v="39"/>
    <n v="9360"/>
    <n v="39"/>
    <n v="9048"/>
    <n v="39"/>
    <n v="9048"/>
    <n v="0"/>
    <n v="0"/>
    <m/>
  </r>
  <r>
    <n v="56"/>
    <n v="23"/>
    <x v="2"/>
    <x v="0"/>
    <x v="53"/>
    <x v="3"/>
    <x v="9"/>
    <x v="8"/>
    <x v="20"/>
    <x v="18"/>
    <x v="17"/>
    <x v="0"/>
    <n v="39"/>
    <n v="39"/>
    <n v="8970"/>
    <n v="39"/>
    <n v="8658"/>
    <n v="39"/>
    <n v="8658"/>
    <n v="0"/>
    <n v="0"/>
    <m/>
  </r>
  <r>
    <n v="56"/>
    <n v="36"/>
    <x v="2"/>
    <x v="0"/>
    <x v="53"/>
    <x v="29"/>
    <x v="3"/>
    <x v="13"/>
    <x v="32"/>
    <x v="32"/>
    <x v="31"/>
    <x v="0"/>
    <n v="39"/>
    <n v="39"/>
    <n v="5655"/>
    <n v="39"/>
    <n v="5460"/>
    <n v="39"/>
    <n v="5460"/>
    <n v="0"/>
    <n v="0"/>
    <m/>
  </r>
  <r>
    <n v="56"/>
    <n v="37"/>
    <x v="2"/>
    <x v="0"/>
    <x v="53"/>
    <x v="8"/>
    <x v="9"/>
    <x v="14"/>
    <x v="33"/>
    <x v="33"/>
    <x v="32"/>
    <x v="1"/>
    <n v="39"/>
    <n v="39"/>
    <n v="3861"/>
    <n v="39"/>
    <n v="3744"/>
    <n v="39"/>
    <n v="3744"/>
    <n v="0"/>
    <n v="0"/>
    <m/>
  </r>
  <r>
    <n v="57"/>
    <n v="21"/>
    <x v="2"/>
    <x v="0"/>
    <x v="54"/>
    <x v="16"/>
    <x v="9"/>
    <x v="8"/>
    <x v="2"/>
    <x v="25"/>
    <x v="24"/>
    <x v="0"/>
    <n v="39"/>
    <n v="39"/>
    <n v="9360"/>
    <n v="39"/>
    <n v="9048"/>
    <n v="39"/>
    <n v="9048"/>
    <n v="0"/>
    <n v="0"/>
    <m/>
  </r>
  <r>
    <n v="57"/>
    <n v="23"/>
    <x v="2"/>
    <x v="0"/>
    <x v="54"/>
    <x v="3"/>
    <x v="9"/>
    <x v="8"/>
    <x v="20"/>
    <x v="18"/>
    <x v="17"/>
    <x v="0"/>
    <n v="39"/>
    <n v="39"/>
    <n v="8970"/>
    <n v="39"/>
    <n v="8658"/>
    <n v="39"/>
    <n v="8658"/>
    <n v="0"/>
    <n v="0"/>
    <m/>
  </r>
  <r>
    <n v="57"/>
    <n v="36"/>
    <x v="2"/>
    <x v="0"/>
    <x v="54"/>
    <x v="29"/>
    <x v="3"/>
    <x v="13"/>
    <x v="32"/>
    <x v="32"/>
    <x v="31"/>
    <x v="0"/>
    <n v="39"/>
    <n v="39"/>
    <n v="5655"/>
    <n v="39"/>
    <n v="5460"/>
    <n v="39"/>
    <n v="5460"/>
    <n v="0"/>
    <n v="0"/>
    <m/>
  </r>
  <r>
    <n v="57"/>
    <n v="37"/>
    <x v="2"/>
    <x v="0"/>
    <x v="54"/>
    <x v="8"/>
    <x v="9"/>
    <x v="14"/>
    <x v="33"/>
    <x v="33"/>
    <x v="32"/>
    <x v="1"/>
    <n v="39"/>
    <n v="39"/>
    <n v="3861"/>
    <n v="39"/>
    <n v="3744"/>
    <n v="39"/>
    <n v="3744"/>
    <n v="0"/>
    <n v="0"/>
    <m/>
  </r>
  <r>
    <n v="58"/>
    <n v="14"/>
    <x v="0"/>
    <x v="1"/>
    <x v="55"/>
    <x v="0"/>
    <x v="0"/>
    <x v="0"/>
    <x v="0"/>
    <x v="0"/>
    <x v="0"/>
    <x v="0"/>
    <n v="23"/>
    <n v="23"/>
    <n v="3565"/>
    <n v="23"/>
    <n v="3450"/>
    <n v="23"/>
    <n v="3450"/>
    <n v="0"/>
    <n v="0"/>
    <m/>
  </r>
  <r>
    <n v="58"/>
    <n v="60"/>
    <x v="0"/>
    <x v="1"/>
    <x v="55"/>
    <x v="37"/>
    <x v="1"/>
    <x v="5"/>
    <x v="36"/>
    <x v="38"/>
    <x v="36"/>
    <x v="0"/>
    <n v="23"/>
    <n v="23"/>
    <n v="4669"/>
    <n v="23"/>
    <n v="4508"/>
    <n v="23"/>
    <n v="4508"/>
    <n v="0"/>
    <n v="0"/>
    <m/>
  </r>
  <r>
    <n v="58"/>
    <n v="38"/>
    <x v="0"/>
    <x v="1"/>
    <x v="55"/>
    <x v="1"/>
    <x v="0"/>
    <x v="1"/>
    <x v="1"/>
    <x v="1"/>
    <x v="1"/>
    <x v="0"/>
    <n v="23"/>
    <n v="23"/>
    <n v="6394"/>
    <n v="23"/>
    <n v="6164"/>
    <n v="23"/>
    <n v="6164"/>
    <n v="0"/>
    <n v="0"/>
    <m/>
  </r>
  <r>
    <n v="58"/>
    <n v="59"/>
    <x v="0"/>
    <x v="1"/>
    <x v="55"/>
    <x v="3"/>
    <x v="1"/>
    <x v="5"/>
    <x v="37"/>
    <x v="10"/>
    <x v="9"/>
    <x v="0"/>
    <n v="23"/>
    <n v="23"/>
    <n v="4738"/>
    <n v="23"/>
    <n v="4554"/>
    <n v="23"/>
    <n v="4554"/>
    <n v="0"/>
    <n v="0"/>
    <m/>
  </r>
  <r>
    <n v="58"/>
    <n v="62"/>
    <x v="0"/>
    <x v="1"/>
    <x v="55"/>
    <x v="4"/>
    <x v="1"/>
    <x v="11"/>
    <x v="38"/>
    <x v="0"/>
    <x v="0"/>
    <x v="0"/>
    <n v="23"/>
    <n v="23"/>
    <n v="3565"/>
    <n v="23"/>
    <n v="3450"/>
    <n v="23"/>
    <n v="3450"/>
    <n v="0"/>
    <n v="0"/>
    <m/>
  </r>
  <r>
    <n v="58"/>
    <n v="24"/>
    <x v="0"/>
    <x v="1"/>
    <x v="55"/>
    <x v="5"/>
    <x v="1"/>
    <x v="4"/>
    <x v="5"/>
    <x v="6"/>
    <x v="4"/>
    <x v="0"/>
    <n v="23"/>
    <n v="23"/>
    <n v="4853"/>
    <n v="23"/>
    <n v="4439"/>
    <n v="23"/>
    <n v="4439"/>
    <n v="0"/>
    <n v="0"/>
    <m/>
  </r>
  <r>
    <n v="58"/>
    <n v="33"/>
    <x v="0"/>
    <x v="1"/>
    <x v="55"/>
    <x v="17"/>
    <x v="1"/>
    <x v="9"/>
    <x v="15"/>
    <x v="18"/>
    <x v="17"/>
    <x v="0"/>
    <n v="23"/>
    <n v="23"/>
    <n v="5290"/>
    <n v="23"/>
    <n v="5106"/>
    <n v="23"/>
    <n v="5106"/>
    <n v="0"/>
    <n v="0"/>
    <m/>
  </r>
  <r>
    <n v="58"/>
    <n v="61"/>
    <x v="0"/>
    <x v="1"/>
    <x v="55"/>
    <x v="38"/>
    <x v="1"/>
    <x v="5"/>
    <x v="39"/>
    <x v="22"/>
    <x v="21"/>
    <x v="0"/>
    <n v="23"/>
    <n v="23"/>
    <n v="4301"/>
    <n v="23"/>
    <n v="4140"/>
    <n v="23"/>
    <n v="4140"/>
    <n v="0"/>
    <n v="0"/>
    <m/>
  </r>
  <r>
    <n v="58"/>
    <n v="63"/>
    <x v="0"/>
    <x v="1"/>
    <x v="55"/>
    <x v="39"/>
    <x v="3"/>
    <x v="15"/>
    <x v="40"/>
    <x v="23"/>
    <x v="25"/>
    <x v="1"/>
    <n v="23"/>
    <n v="23"/>
    <n v="2875"/>
    <n v="23"/>
    <n v="2783"/>
    <n v="23"/>
    <n v="2783"/>
    <n v="0"/>
    <n v="0"/>
    <m/>
  </r>
  <r>
    <n v="59"/>
    <n v="14"/>
    <x v="0"/>
    <x v="1"/>
    <x v="56"/>
    <x v="0"/>
    <x v="0"/>
    <x v="0"/>
    <x v="0"/>
    <x v="0"/>
    <x v="0"/>
    <x v="0"/>
    <n v="24"/>
    <n v="24"/>
    <n v="3720"/>
    <n v="24"/>
    <n v="3600"/>
    <n v="23"/>
    <n v="3450"/>
    <n v="1"/>
    <n v="150"/>
    <m/>
  </r>
  <r>
    <n v="59"/>
    <n v="60"/>
    <x v="0"/>
    <x v="1"/>
    <x v="56"/>
    <x v="37"/>
    <x v="1"/>
    <x v="5"/>
    <x v="36"/>
    <x v="38"/>
    <x v="36"/>
    <x v="0"/>
    <n v="24"/>
    <n v="24"/>
    <n v="4872"/>
    <n v="24"/>
    <n v="4704"/>
    <n v="22"/>
    <n v="4312"/>
    <n v="2"/>
    <n v="392"/>
    <m/>
  </r>
  <r>
    <n v="59"/>
    <n v="38"/>
    <x v="0"/>
    <x v="1"/>
    <x v="56"/>
    <x v="1"/>
    <x v="0"/>
    <x v="1"/>
    <x v="1"/>
    <x v="1"/>
    <x v="1"/>
    <x v="0"/>
    <n v="24"/>
    <n v="24"/>
    <n v="6672"/>
    <n v="24"/>
    <n v="6432"/>
    <n v="22"/>
    <n v="5896"/>
    <n v="2"/>
    <n v="536"/>
    <m/>
  </r>
  <r>
    <n v="59"/>
    <n v="59"/>
    <x v="0"/>
    <x v="1"/>
    <x v="56"/>
    <x v="3"/>
    <x v="1"/>
    <x v="5"/>
    <x v="37"/>
    <x v="10"/>
    <x v="9"/>
    <x v="0"/>
    <n v="24"/>
    <n v="24"/>
    <n v="4944"/>
    <n v="24"/>
    <n v="4752"/>
    <n v="22"/>
    <n v="4356"/>
    <n v="2"/>
    <n v="396"/>
    <m/>
  </r>
  <r>
    <n v="59"/>
    <n v="62"/>
    <x v="0"/>
    <x v="1"/>
    <x v="56"/>
    <x v="4"/>
    <x v="1"/>
    <x v="11"/>
    <x v="38"/>
    <x v="0"/>
    <x v="0"/>
    <x v="0"/>
    <n v="24"/>
    <n v="24"/>
    <n v="3720"/>
    <n v="24"/>
    <n v="3600"/>
    <n v="22"/>
    <n v="3300"/>
    <n v="2"/>
    <n v="300"/>
    <m/>
  </r>
  <r>
    <n v="59"/>
    <n v="24"/>
    <x v="0"/>
    <x v="1"/>
    <x v="56"/>
    <x v="5"/>
    <x v="1"/>
    <x v="4"/>
    <x v="5"/>
    <x v="6"/>
    <x v="4"/>
    <x v="0"/>
    <n v="24"/>
    <n v="24"/>
    <n v="5064"/>
    <n v="24"/>
    <n v="4632"/>
    <n v="22"/>
    <n v="4246"/>
    <n v="2"/>
    <n v="386"/>
    <m/>
  </r>
  <r>
    <n v="59"/>
    <n v="33"/>
    <x v="0"/>
    <x v="1"/>
    <x v="56"/>
    <x v="17"/>
    <x v="1"/>
    <x v="9"/>
    <x v="15"/>
    <x v="18"/>
    <x v="17"/>
    <x v="0"/>
    <n v="24"/>
    <n v="24"/>
    <n v="5520"/>
    <n v="24"/>
    <n v="5328"/>
    <n v="22"/>
    <n v="4884"/>
    <n v="2"/>
    <n v="444"/>
    <m/>
  </r>
  <r>
    <n v="59"/>
    <n v="61"/>
    <x v="0"/>
    <x v="1"/>
    <x v="56"/>
    <x v="38"/>
    <x v="1"/>
    <x v="5"/>
    <x v="39"/>
    <x v="22"/>
    <x v="21"/>
    <x v="0"/>
    <n v="24"/>
    <n v="24"/>
    <n v="4488"/>
    <n v="24"/>
    <n v="4320"/>
    <n v="22"/>
    <n v="3960"/>
    <n v="2"/>
    <n v="360"/>
    <m/>
  </r>
  <r>
    <n v="59"/>
    <n v="63"/>
    <x v="0"/>
    <x v="1"/>
    <x v="56"/>
    <x v="39"/>
    <x v="3"/>
    <x v="15"/>
    <x v="40"/>
    <x v="23"/>
    <x v="25"/>
    <x v="1"/>
    <n v="24"/>
    <n v="24"/>
    <n v="3000"/>
    <n v="24"/>
    <n v="2904"/>
    <n v="22"/>
    <n v="2662"/>
    <n v="2"/>
    <n v="242"/>
    <m/>
  </r>
  <r>
    <n v="60"/>
    <n v="14"/>
    <x v="0"/>
    <x v="1"/>
    <x v="57"/>
    <x v="0"/>
    <x v="0"/>
    <x v="0"/>
    <x v="0"/>
    <x v="0"/>
    <x v="0"/>
    <x v="0"/>
    <n v="21"/>
    <n v="21"/>
    <n v="3255"/>
    <n v="21"/>
    <n v="3150"/>
    <n v="21"/>
    <n v="3150"/>
    <n v="0"/>
    <n v="0"/>
    <m/>
  </r>
  <r>
    <n v="60"/>
    <n v="60"/>
    <x v="0"/>
    <x v="1"/>
    <x v="57"/>
    <x v="37"/>
    <x v="1"/>
    <x v="5"/>
    <x v="36"/>
    <x v="38"/>
    <x v="36"/>
    <x v="0"/>
    <n v="21"/>
    <n v="21"/>
    <n v="4263"/>
    <n v="21"/>
    <n v="4116"/>
    <n v="21"/>
    <n v="4116"/>
    <n v="0"/>
    <n v="0"/>
    <m/>
  </r>
  <r>
    <n v="60"/>
    <n v="38"/>
    <x v="0"/>
    <x v="1"/>
    <x v="57"/>
    <x v="1"/>
    <x v="0"/>
    <x v="1"/>
    <x v="1"/>
    <x v="1"/>
    <x v="1"/>
    <x v="0"/>
    <n v="21"/>
    <n v="21"/>
    <n v="5838"/>
    <n v="21"/>
    <n v="5628"/>
    <n v="21"/>
    <n v="5628"/>
    <n v="0"/>
    <n v="0"/>
    <m/>
  </r>
  <r>
    <n v="60"/>
    <n v="59"/>
    <x v="0"/>
    <x v="1"/>
    <x v="57"/>
    <x v="3"/>
    <x v="1"/>
    <x v="5"/>
    <x v="37"/>
    <x v="10"/>
    <x v="9"/>
    <x v="0"/>
    <n v="21"/>
    <n v="21"/>
    <n v="4326"/>
    <n v="21"/>
    <n v="4158"/>
    <n v="21"/>
    <n v="4158"/>
    <n v="0"/>
    <n v="0"/>
    <m/>
  </r>
  <r>
    <n v="60"/>
    <n v="62"/>
    <x v="0"/>
    <x v="1"/>
    <x v="57"/>
    <x v="4"/>
    <x v="1"/>
    <x v="11"/>
    <x v="38"/>
    <x v="0"/>
    <x v="0"/>
    <x v="0"/>
    <n v="21"/>
    <n v="21"/>
    <n v="3255"/>
    <n v="21"/>
    <n v="3150"/>
    <n v="21"/>
    <n v="3150"/>
    <n v="0"/>
    <n v="0"/>
    <m/>
  </r>
  <r>
    <n v="60"/>
    <n v="24"/>
    <x v="0"/>
    <x v="1"/>
    <x v="57"/>
    <x v="5"/>
    <x v="1"/>
    <x v="4"/>
    <x v="5"/>
    <x v="6"/>
    <x v="4"/>
    <x v="0"/>
    <n v="21"/>
    <n v="21"/>
    <n v="4431"/>
    <n v="21"/>
    <n v="4053"/>
    <n v="21"/>
    <n v="4053"/>
    <n v="0"/>
    <n v="0"/>
    <m/>
  </r>
  <r>
    <n v="60"/>
    <n v="33"/>
    <x v="0"/>
    <x v="1"/>
    <x v="57"/>
    <x v="17"/>
    <x v="1"/>
    <x v="9"/>
    <x v="15"/>
    <x v="18"/>
    <x v="17"/>
    <x v="0"/>
    <n v="21"/>
    <n v="21"/>
    <n v="4830"/>
    <n v="21"/>
    <n v="4662"/>
    <n v="21"/>
    <n v="4662"/>
    <n v="0"/>
    <n v="0"/>
    <m/>
  </r>
  <r>
    <n v="60"/>
    <n v="61"/>
    <x v="0"/>
    <x v="1"/>
    <x v="57"/>
    <x v="38"/>
    <x v="1"/>
    <x v="5"/>
    <x v="39"/>
    <x v="22"/>
    <x v="21"/>
    <x v="0"/>
    <n v="21"/>
    <n v="21"/>
    <n v="3927"/>
    <n v="21"/>
    <n v="3780"/>
    <n v="21"/>
    <n v="3780"/>
    <n v="0"/>
    <n v="0"/>
    <m/>
  </r>
  <r>
    <n v="60"/>
    <n v="63"/>
    <x v="0"/>
    <x v="1"/>
    <x v="57"/>
    <x v="39"/>
    <x v="3"/>
    <x v="15"/>
    <x v="40"/>
    <x v="23"/>
    <x v="25"/>
    <x v="1"/>
    <n v="21"/>
    <n v="21"/>
    <n v="2625"/>
    <n v="21"/>
    <n v="2541"/>
    <n v="21"/>
    <n v="2541"/>
    <n v="0"/>
    <n v="0"/>
    <m/>
  </r>
  <r>
    <n v="61"/>
    <n v="14"/>
    <x v="0"/>
    <x v="1"/>
    <x v="58"/>
    <x v="0"/>
    <x v="0"/>
    <x v="0"/>
    <x v="0"/>
    <x v="0"/>
    <x v="0"/>
    <x v="0"/>
    <n v="24"/>
    <n v="24"/>
    <n v="3720"/>
    <n v="24"/>
    <n v="3600"/>
    <n v="22"/>
    <n v="3300"/>
    <n v="2"/>
    <n v="300"/>
    <m/>
  </r>
  <r>
    <n v="61"/>
    <n v="60"/>
    <x v="0"/>
    <x v="1"/>
    <x v="58"/>
    <x v="37"/>
    <x v="1"/>
    <x v="5"/>
    <x v="36"/>
    <x v="38"/>
    <x v="36"/>
    <x v="0"/>
    <n v="24"/>
    <n v="24"/>
    <n v="4872"/>
    <n v="24"/>
    <n v="4704"/>
    <n v="22"/>
    <n v="4312"/>
    <n v="2"/>
    <n v="392"/>
    <m/>
  </r>
  <r>
    <n v="61"/>
    <n v="38"/>
    <x v="0"/>
    <x v="1"/>
    <x v="58"/>
    <x v="1"/>
    <x v="0"/>
    <x v="1"/>
    <x v="1"/>
    <x v="1"/>
    <x v="1"/>
    <x v="0"/>
    <n v="24"/>
    <n v="24"/>
    <n v="6672"/>
    <n v="24"/>
    <n v="6432"/>
    <n v="22"/>
    <n v="5896"/>
    <n v="2"/>
    <n v="536"/>
    <m/>
  </r>
  <r>
    <n v="61"/>
    <n v="59"/>
    <x v="0"/>
    <x v="1"/>
    <x v="58"/>
    <x v="3"/>
    <x v="1"/>
    <x v="5"/>
    <x v="37"/>
    <x v="10"/>
    <x v="9"/>
    <x v="0"/>
    <n v="24"/>
    <n v="24"/>
    <n v="4944"/>
    <n v="24"/>
    <n v="4752"/>
    <n v="22"/>
    <n v="4356"/>
    <n v="2"/>
    <n v="396"/>
    <m/>
  </r>
  <r>
    <n v="61"/>
    <n v="62"/>
    <x v="0"/>
    <x v="1"/>
    <x v="58"/>
    <x v="4"/>
    <x v="1"/>
    <x v="11"/>
    <x v="38"/>
    <x v="0"/>
    <x v="0"/>
    <x v="0"/>
    <n v="24"/>
    <n v="24"/>
    <n v="3720"/>
    <n v="24"/>
    <n v="3600"/>
    <n v="22"/>
    <n v="3300"/>
    <n v="2"/>
    <n v="300"/>
    <m/>
  </r>
  <r>
    <n v="61"/>
    <n v="24"/>
    <x v="0"/>
    <x v="1"/>
    <x v="58"/>
    <x v="5"/>
    <x v="1"/>
    <x v="4"/>
    <x v="5"/>
    <x v="6"/>
    <x v="4"/>
    <x v="0"/>
    <n v="24"/>
    <n v="24"/>
    <n v="5064"/>
    <n v="24"/>
    <n v="4632"/>
    <n v="22"/>
    <n v="4246"/>
    <n v="2"/>
    <n v="386"/>
    <m/>
  </r>
  <r>
    <n v="61"/>
    <n v="33"/>
    <x v="0"/>
    <x v="1"/>
    <x v="58"/>
    <x v="17"/>
    <x v="1"/>
    <x v="9"/>
    <x v="15"/>
    <x v="18"/>
    <x v="17"/>
    <x v="0"/>
    <n v="24"/>
    <n v="24"/>
    <n v="5520"/>
    <n v="24"/>
    <n v="5328"/>
    <n v="22"/>
    <n v="4884"/>
    <n v="2"/>
    <n v="444"/>
    <m/>
  </r>
  <r>
    <n v="61"/>
    <n v="61"/>
    <x v="0"/>
    <x v="1"/>
    <x v="58"/>
    <x v="38"/>
    <x v="1"/>
    <x v="5"/>
    <x v="39"/>
    <x v="22"/>
    <x v="21"/>
    <x v="0"/>
    <n v="24"/>
    <n v="24"/>
    <n v="4488"/>
    <n v="24"/>
    <n v="4320"/>
    <n v="22"/>
    <n v="3960"/>
    <n v="2"/>
    <n v="360"/>
    <m/>
  </r>
  <r>
    <n v="61"/>
    <n v="63"/>
    <x v="0"/>
    <x v="1"/>
    <x v="58"/>
    <x v="39"/>
    <x v="3"/>
    <x v="15"/>
    <x v="40"/>
    <x v="23"/>
    <x v="25"/>
    <x v="1"/>
    <n v="24"/>
    <n v="24"/>
    <n v="3000"/>
    <n v="24"/>
    <n v="2904"/>
    <n v="22"/>
    <n v="2662"/>
    <n v="2"/>
    <n v="242"/>
    <m/>
  </r>
  <r>
    <n v="69"/>
    <n v="14"/>
    <x v="0"/>
    <x v="1"/>
    <x v="59"/>
    <x v="0"/>
    <x v="0"/>
    <x v="0"/>
    <x v="0"/>
    <x v="0"/>
    <x v="0"/>
    <x v="0"/>
    <n v="23"/>
    <n v="23"/>
    <n v="3565"/>
    <n v="23"/>
    <n v="3450"/>
    <n v="20"/>
    <n v="3000"/>
    <n v="3"/>
    <n v="450"/>
    <m/>
  </r>
  <r>
    <n v="69"/>
    <n v="60"/>
    <x v="0"/>
    <x v="1"/>
    <x v="59"/>
    <x v="37"/>
    <x v="1"/>
    <x v="5"/>
    <x v="36"/>
    <x v="38"/>
    <x v="36"/>
    <x v="0"/>
    <n v="23"/>
    <n v="23"/>
    <n v="4669"/>
    <n v="23"/>
    <n v="4508"/>
    <n v="20"/>
    <n v="3920"/>
    <n v="3"/>
    <n v="588"/>
    <m/>
  </r>
  <r>
    <n v="69"/>
    <n v="38"/>
    <x v="0"/>
    <x v="1"/>
    <x v="59"/>
    <x v="1"/>
    <x v="0"/>
    <x v="1"/>
    <x v="1"/>
    <x v="1"/>
    <x v="1"/>
    <x v="0"/>
    <n v="23"/>
    <n v="23"/>
    <n v="6394"/>
    <n v="23"/>
    <n v="6164"/>
    <n v="20"/>
    <n v="5360"/>
    <n v="3"/>
    <n v="804"/>
    <m/>
  </r>
  <r>
    <n v="69"/>
    <n v="59"/>
    <x v="0"/>
    <x v="1"/>
    <x v="59"/>
    <x v="3"/>
    <x v="1"/>
    <x v="5"/>
    <x v="37"/>
    <x v="10"/>
    <x v="9"/>
    <x v="0"/>
    <n v="23"/>
    <n v="23"/>
    <n v="4738"/>
    <n v="23"/>
    <n v="4554"/>
    <n v="20"/>
    <n v="3960"/>
    <n v="3"/>
    <n v="594"/>
    <m/>
  </r>
  <r>
    <n v="69"/>
    <n v="62"/>
    <x v="0"/>
    <x v="1"/>
    <x v="59"/>
    <x v="4"/>
    <x v="1"/>
    <x v="11"/>
    <x v="38"/>
    <x v="0"/>
    <x v="0"/>
    <x v="0"/>
    <n v="23"/>
    <n v="23"/>
    <n v="3565"/>
    <n v="23"/>
    <n v="3450"/>
    <n v="20"/>
    <n v="3000"/>
    <n v="3"/>
    <n v="450"/>
    <m/>
  </r>
  <r>
    <n v="69"/>
    <n v="24"/>
    <x v="0"/>
    <x v="1"/>
    <x v="59"/>
    <x v="5"/>
    <x v="1"/>
    <x v="4"/>
    <x v="5"/>
    <x v="6"/>
    <x v="4"/>
    <x v="0"/>
    <n v="23"/>
    <n v="23"/>
    <n v="4853"/>
    <n v="23"/>
    <n v="4439"/>
    <n v="20"/>
    <n v="3860"/>
    <n v="3"/>
    <n v="579"/>
    <m/>
  </r>
  <r>
    <n v="69"/>
    <n v="70"/>
    <x v="0"/>
    <x v="1"/>
    <x v="59"/>
    <x v="19"/>
    <x v="1"/>
    <x v="5"/>
    <x v="17"/>
    <x v="39"/>
    <x v="37"/>
    <x v="0"/>
    <n v="23"/>
    <n v="23"/>
    <n v="6325"/>
    <n v="23"/>
    <n v="6095"/>
    <n v="20"/>
    <n v="5300"/>
    <n v="3"/>
    <n v="795"/>
    <m/>
  </r>
  <r>
    <n v="69"/>
    <n v="33"/>
    <x v="0"/>
    <x v="1"/>
    <x v="59"/>
    <x v="17"/>
    <x v="1"/>
    <x v="9"/>
    <x v="15"/>
    <x v="18"/>
    <x v="17"/>
    <x v="0"/>
    <n v="23"/>
    <n v="23"/>
    <n v="5290"/>
    <n v="23"/>
    <n v="5106"/>
    <n v="20"/>
    <n v="4440"/>
    <n v="3"/>
    <n v="666"/>
    <m/>
  </r>
  <r>
    <n v="69"/>
    <n v="61"/>
    <x v="0"/>
    <x v="1"/>
    <x v="59"/>
    <x v="38"/>
    <x v="1"/>
    <x v="5"/>
    <x v="39"/>
    <x v="22"/>
    <x v="21"/>
    <x v="0"/>
    <n v="23"/>
    <n v="23"/>
    <n v="4301"/>
    <n v="23"/>
    <n v="4140"/>
    <n v="20"/>
    <n v="3600"/>
    <n v="3"/>
    <n v="540"/>
    <m/>
  </r>
  <r>
    <n v="62"/>
    <n v="69"/>
    <x v="1"/>
    <x v="1"/>
    <x v="60"/>
    <x v="40"/>
    <x v="1"/>
    <x v="16"/>
    <x v="41"/>
    <x v="40"/>
    <x v="38"/>
    <x v="1"/>
    <n v="32"/>
    <n v="32"/>
    <n v="6336"/>
    <n v="32"/>
    <n v="6112"/>
    <n v="27"/>
    <n v="5157"/>
    <n v="5"/>
    <n v="955"/>
    <m/>
  </r>
  <r>
    <n v="62"/>
    <n v="39"/>
    <x v="1"/>
    <x v="1"/>
    <x v="60"/>
    <x v="1"/>
    <x v="6"/>
    <x v="1"/>
    <x v="1"/>
    <x v="1"/>
    <x v="1"/>
    <x v="0"/>
    <n v="32"/>
    <n v="32"/>
    <n v="8896"/>
    <n v="32"/>
    <n v="8576"/>
    <n v="27"/>
    <n v="7236"/>
    <n v="5"/>
    <n v="1340"/>
    <m/>
  </r>
  <r>
    <n v="62"/>
    <n v="65"/>
    <x v="1"/>
    <x v="1"/>
    <x v="60"/>
    <x v="41"/>
    <x v="8"/>
    <x v="5"/>
    <x v="36"/>
    <x v="7"/>
    <x v="6"/>
    <x v="0"/>
    <n v="32"/>
    <n v="32"/>
    <n v="6976"/>
    <n v="32"/>
    <n v="6720"/>
    <n v="29"/>
    <n v="6090"/>
    <n v="3"/>
    <n v="630"/>
    <m/>
  </r>
  <r>
    <n v="62"/>
    <n v="64"/>
    <x v="1"/>
    <x v="1"/>
    <x v="60"/>
    <x v="3"/>
    <x v="8"/>
    <x v="5"/>
    <x v="37"/>
    <x v="10"/>
    <x v="9"/>
    <x v="0"/>
    <n v="32"/>
    <n v="32"/>
    <n v="6592"/>
    <n v="32"/>
    <n v="6336"/>
    <n v="29"/>
    <n v="5742"/>
    <n v="3"/>
    <n v="594"/>
    <m/>
  </r>
  <r>
    <n v="62"/>
    <n v="68"/>
    <x v="1"/>
    <x v="1"/>
    <x v="60"/>
    <x v="42"/>
    <x v="3"/>
    <x v="11"/>
    <x v="42"/>
    <x v="9"/>
    <x v="8"/>
    <x v="0"/>
    <n v="32"/>
    <n v="32"/>
    <n v="4320"/>
    <n v="32"/>
    <n v="4160"/>
    <n v="27"/>
    <n v="3510"/>
    <n v="5"/>
    <n v="650"/>
    <m/>
  </r>
  <r>
    <n v="62"/>
    <n v="67"/>
    <x v="1"/>
    <x v="1"/>
    <x v="60"/>
    <x v="17"/>
    <x v="8"/>
    <x v="9"/>
    <x v="43"/>
    <x v="18"/>
    <x v="17"/>
    <x v="0"/>
    <n v="32"/>
    <n v="32"/>
    <n v="7360"/>
    <n v="32"/>
    <n v="7104"/>
    <n v="27"/>
    <n v="5994"/>
    <n v="5"/>
    <n v="1110"/>
    <m/>
  </r>
  <r>
    <n v="62"/>
    <n v="12"/>
    <x v="1"/>
    <x v="1"/>
    <x v="60"/>
    <x v="22"/>
    <x v="3"/>
    <x v="11"/>
    <x v="21"/>
    <x v="5"/>
    <x v="5"/>
    <x v="0"/>
    <n v="32"/>
    <n v="32"/>
    <n v="4800"/>
    <n v="32"/>
    <n v="4640"/>
    <n v="29"/>
    <n v="4205"/>
    <n v="3"/>
    <n v="435"/>
    <m/>
  </r>
  <r>
    <n v="62"/>
    <n v="40"/>
    <x v="1"/>
    <x v="1"/>
    <x v="60"/>
    <x v="27"/>
    <x v="0"/>
    <x v="1"/>
    <x v="30"/>
    <x v="29"/>
    <x v="28"/>
    <x v="0"/>
    <n v="32"/>
    <n v="32"/>
    <n v="8960"/>
    <n v="32"/>
    <n v="8640"/>
    <n v="27"/>
    <n v="7290"/>
    <n v="5"/>
    <n v="1350"/>
    <m/>
  </r>
  <r>
    <n v="62"/>
    <n v="66"/>
    <x v="1"/>
    <x v="1"/>
    <x v="60"/>
    <x v="43"/>
    <x v="8"/>
    <x v="5"/>
    <x v="39"/>
    <x v="22"/>
    <x v="21"/>
    <x v="0"/>
    <n v="32"/>
    <n v="32"/>
    <n v="5984"/>
    <n v="32"/>
    <n v="5760"/>
    <n v="29"/>
    <n v="5220"/>
    <n v="3"/>
    <n v="540"/>
    <m/>
  </r>
  <r>
    <n v="63"/>
    <n v="69"/>
    <x v="1"/>
    <x v="1"/>
    <x v="61"/>
    <x v="40"/>
    <x v="1"/>
    <x v="16"/>
    <x v="41"/>
    <x v="40"/>
    <x v="38"/>
    <x v="1"/>
    <n v="33"/>
    <n v="33"/>
    <n v="6534"/>
    <n v="33"/>
    <n v="6303"/>
    <n v="28"/>
    <n v="5348"/>
    <n v="5"/>
    <n v="955"/>
    <m/>
  </r>
  <r>
    <n v="63"/>
    <n v="39"/>
    <x v="1"/>
    <x v="1"/>
    <x v="61"/>
    <x v="1"/>
    <x v="6"/>
    <x v="1"/>
    <x v="1"/>
    <x v="1"/>
    <x v="1"/>
    <x v="0"/>
    <n v="33"/>
    <n v="33"/>
    <n v="9174"/>
    <n v="33"/>
    <n v="8844"/>
    <n v="28"/>
    <n v="7504"/>
    <n v="5"/>
    <n v="1340"/>
    <m/>
  </r>
  <r>
    <n v="63"/>
    <n v="65"/>
    <x v="1"/>
    <x v="1"/>
    <x v="61"/>
    <x v="41"/>
    <x v="8"/>
    <x v="5"/>
    <x v="36"/>
    <x v="7"/>
    <x v="6"/>
    <x v="0"/>
    <n v="33"/>
    <n v="33"/>
    <n v="7194"/>
    <n v="33"/>
    <n v="6930"/>
    <n v="31"/>
    <n v="6510"/>
    <n v="2"/>
    <n v="420"/>
    <m/>
  </r>
  <r>
    <n v="63"/>
    <n v="64"/>
    <x v="1"/>
    <x v="1"/>
    <x v="61"/>
    <x v="3"/>
    <x v="8"/>
    <x v="5"/>
    <x v="37"/>
    <x v="10"/>
    <x v="9"/>
    <x v="0"/>
    <n v="33"/>
    <n v="33"/>
    <n v="6798"/>
    <n v="33"/>
    <n v="6534"/>
    <n v="31"/>
    <n v="6138"/>
    <n v="2"/>
    <n v="396"/>
    <m/>
  </r>
  <r>
    <n v="63"/>
    <n v="68"/>
    <x v="1"/>
    <x v="1"/>
    <x v="61"/>
    <x v="42"/>
    <x v="3"/>
    <x v="11"/>
    <x v="42"/>
    <x v="9"/>
    <x v="8"/>
    <x v="0"/>
    <n v="33"/>
    <n v="33"/>
    <n v="4455"/>
    <n v="33"/>
    <n v="4290"/>
    <n v="28"/>
    <n v="3640"/>
    <n v="5"/>
    <n v="650"/>
    <m/>
  </r>
  <r>
    <n v="63"/>
    <n v="67"/>
    <x v="1"/>
    <x v="1"/>
    <x v="61"/>
    <x v="17"/>
    <x v="8"/>
    <x v="9"/>
    <x v="43"/>
    <x v="18"/>
    <x v="17"/>
    <x v="0"/>
    <n v="33"/>
    <n v="33"/>
    <n v="7590"/>
    <n v="33"/>
    <n v="7326"/>
    <n v="30"/>
    <n v="6660"/>
    <n v="3"/>
    <n v="666"/>
    <m/>
  </r>
  <r>
    <n v="63"/>
    <n v="12"/>
    <x v="1"/>
    <x v="1"/>
    <x v="61"/>
    <x v="22"/>
    <x v="3"/>
    <x v="11"/>
    <x v="21"/>
    <x v="5"/>
    <x v="5"/>
    <x v="0"/>
    <n v="33"/>
    <n v="33"/>
    <n v="4950"/>
    <n v="33"/>
    <n v="4785"/>
    <n v="31"/>
    <n v="4495"/>
    <n v="2"/>
    <n v="290"/>
    <m/>
  </r>
  <r>
    <n v="63"/>
    <n v="40"/>
    <x v="1"/>
    <x v="1"/>
    <x v="61"/>
    <x v="27"/>
    <x v="0"/>
    <x v="1"/>
    <x v="30"/>
    <x v="29"/>
    <x v="28"/>
    <x v="0"/>
    <n v="33"/>
    <n v="33"/>
    <n v="9240"/>
    <n v="33"/>
    <n v="8910"/>
    <n v="28"/>
    <n v="7560"/>
    <n v="5"/>
    <n v="1350"/>
    <m/>
  </r>
  <r>
    <n v="63"/>
    <n v="66"/>
    <x v="1"/>
    <x v="1"/>
    <x v="61"/>
    <x v="43"/>
    <x v="8"/>
    <x v="5"/>
    <x v="39"/>
    <x v="22"/>
    <x v="21"/>
    <x v="0"/>
    <n v="33"/>
    <n v="33"/>
    <n v="6171"/>
    <n v="33"/>
    <n v="5940"/>
    <n v="31"/>
    <n v="5580"/>
    <n v="2"/>
    <n v="360"/>
    <m/>
  </r>
  <r>
    <n v="64"/>
    <n v="69"/>
    <x v="1"/>
    <x v="1"/>
    <x v="62"/>
    <x v="40"/>
    <x v="1"/>
    <x v="16"/>
    <x v="41"/>
    <x v="40"/>
    <x v="38"/>
    <x v="1"/>
    <n v="32"/>
    <n v="32"/>
    <n v="6336"/>
    <n v="32"/>
    <n v="6112"/>
    <n v="28"/>
    <n v="5348"/>
    <n v="4"/>
    <n v="764"/>
    <m/>
  </r>
  <r>
    <n v="64"/>
    <n v="39"/>
    <x v="1"/>
    <x v="1"/>
    <x v="62"/>
    <x v="1"/>
    <x v="6"/>
    <x v="1"/>
    <x v="1"/>
    <x v="1"/>
    <x v="1"/>
    <x v="0"/>
    <n v="32"/>
    <n v="32"/>
    <n v="8896"/>
    <n v="32"/>
    <n v="8576"/>
    <n v="28"/>
    <n v="7504"/>
    <n v="4"/>
    <n v="1072"/>
    <m/>
  </r>
  <r>
    <n v="64"/>
    <n v="65"/>
    <x v="1"/>
    <x v="1"/>
    <x v="62"/>
    <x v="41"/>
    <x v="8"/>
    <x v="5"/>
    <x v="36"/>
    <x v="7"/>
    <x v="6"/>
    <x v="0"/>
    <n v="32"/>
    <n v="32"/>
    <n v="6976"/>
    <n v="32"/>
    <n v="6720"/>
    <n v="29"/>
    <n v="6090"/>
    <n v="3"/>
    <n v="630"/>
    <m/>
  </r>
  <r>
    <n v="64"/>
    <n v="64"/>
    <x v="1"/>
    <x v="1"/>
    <x v="62"/>
    <x v="3"/>
    <x v="8"/>
    <x v="5"/>
    <x v="37"/>
    <x v="10"/>
    <x v="9"/>
    <x v="0"/>
    <n v="32"/>
    <n v="32"/>
    <n v="6592"/>
    <n v="32"/>
    <n v="6336"/>
    <n v="29"/>
    <n v="5742"/>
    <n v="3"/>
    <n v="594"/>
    <m/>
  </r>
  <r>
    <n v="64"/>
    <n v="68"/>
    <x v="1"/>
    <x v="1"/>
    <x v="62"/>
    <x v="42"/>
    <x v="3"/>
    <x v="11"/>
    <x v="42"/>
    <x v="9"/>
    <x v="8"/>
    <x v="0"/>
    <n v="32"/>
    <n v="32"/>
    <n v="4320"/>
    <n v="32"/>
    <n v="4160"/>
    <n v="28"/>
    <n v="3640"/>
    <n v="4"/>
    <n v="520"/>
    <m/>
  </r>
  <r>
    <n v="64"/>
    <n v="67"/>
    <x v="1"/>
    <x v="1"/>
    <x v="62"/>
    <x v="17"/>
    <x v="8"/>
    <x v="9"/>
    <x v="43"/>
    <x v="18"/>
    <x v="17"/>
    <x v="0"/>
    <n v="32"/>
    <n v="32"/>
    <n v="7360"/>
    <n v="32"/>
    <n v="7104"/>
    <n v="29"/>
    <n v="6438"/>
    <n v="3"/>
    <n v="666"/>
    <m/>
  </r>
  <r>
    <n v="64"/>
    <n v="12"/>
    <x v="1"/>
    <x v="1"/>
    <x v="62"/>
    <x v="22"/>
    <x v="3"/>
    <x v="11"/>
    <x v="21"/>
    <x v="5"/>
    <x v="5"/>
    <x v="0"/>
    <n v="32"/>
    <n v="32"/>
    <n v="4800"/>
    <n v="32"/>
    <n v="4640"/>
    <n v="29"/>
    <n v="4205"/>
    <n v="3"/>
    <n v="435"/>
    <m/>
  </r>
  <r>
    <n v="64"/>
    <n v="40"/>
    <x v="1"/>
    <x v="1"/>
    <x v="62"/>
    <x v="27"/>
    <x v="0"/>
    <x v="1"/>
    <x v="30"/>
    <x v="29"/>
    <x v="28"/>
    <x v="0"/>
    <n v="32"/>
    <n v="32"/>
    <n v="8960"/>
    <n v="32"/>
    <n v="8640"/>
    <n v="28"/>
    <n v="7560"/>
    <n v="4"/>
    <n v="1080"/>
    <m/>
  </r>
  <r>
    <n v="64"/>
    <n v="66"/>
    <x v="1"/>
    <x v="1"/>
    <x v="62"/>
    <x v="43"/>
    <x v="8"/>
    <x v="5"/>
    <x v="39"/>
    <x v="22"/>
    <x v="21"/>
    <x v="0"/>
    <n v="32"/>
    <n v="32"/>
    <n v="5984"/>
    <n v="32"/>
    <n v="5760"/>
    <n v="29"/>
    <n v="5220"/>
    <n v="3"/>
    <n v="540"/>
    <m/>
  </r>
  <r>
    <n v="70"/>
    <n v="39"/>
    <x v="1"/>
    <x v="1"/>
    <x v="63"/>
    <x v="1"/>
    <x v="6"/>
    <x v="1"/>
    <x v="1"/>
    <x v="1"/>
    <x v="1"/>
    <x v="0"/>
    <n v="29"/>
    <n v="29"/>
    <n v="8062"/>
    <n v="29"/>
    <n v="7772"/>
    <n v="28"/>
    <n v="7504"/>
    <n v="1"/>
    <n v="268"/>
    <m/>
  </r>
  <r>
    <n v="70"/>
    <n v="65"/>
    <x v="1"/>
    <x v="1"/>
    <x v="63"/>
    <x v="41"/>
    <x v="8"/>
    <x v="5"/>
    <x v="36"/>
    <x v="7"/>
    <x v="6"/>
    <x v="0"/>
    <n v="29"/>
    <n v="29"/>
    <n v="6322"/>
    <n v="29"/>
    <n v="6090"/>
    <n v="29"/>
    <n v="6090"/>
    <n v="0"/>
    <n v="0"/>
    <m/>
  </r>
  <r>
    <n v="70"/>
    <n v="64"/>
    <x v="1"/>
    <x v="1"/>
    <x v="63"/>
    <x v="3"/>
    <x v="8"/>
    <x v="5"/>
    <x v="37"/>
    <x v="10"/>
    <x v="9"/>
    <x v="0"/>
    <n v="29"/>
    <n v="29"/>
    <n v="5974"/>
    <n v="29"/>
    <n v="5742"/>
    <n v="29"/>
    <n v="5742"/>
    <n v="0"/>
    <n v="0"/>
    <m/>
  </r>
  <r>
    <n v="70"/>
    <n v="68"/>
    <x v="1"/>
    <x v="1"/>
    <x v="63"/>
    <x v="42"/>
    <x v="3"/>
    <x v="11"/>
    <x v="42"/>
    <x v="9"/>
    <x v="8"/>
    <x v="0"/>
    <n v="29"/>
    <n v="29"/>
    <n v="3915"/>
    <n v="29"/>
    <n v="3770"/>
    <n v="28"/>
    <n v="3640"/>
    <n v="1"/>
    <n v="130"/>
    <m/>
  </r>
  <r>
    <n v="70"/>
    <n v="71"/>
    <x v="1"/>
    <x v="1"/>
    <x v="63"/>
    <x v="19"/>
    <x v="8"/>
    <x v="5"/>
    <x v="17"/>
    <x v="41"/>
    <x v="39"/>
    <x v="0"/>
    <n v="29"/>
    <n v="29"/>
    <n v="7685"/>
    <n v="29"/>
    <n v="7395"/>
    <n v="28"/>
    <n v="7140"/>
    <n v="1"/>
    <n v="255"/>
    <m/>
  </r>
  <r>
    <n v="70"/>
    <n v="67"/>
    <x v="1"/>
    <x v="1"/>
    <x v="63"/>
    <x v="17"/>
    <x v="8"/>
    <x v="9"/>
    <x v="43"/>
    <x v="18"/>
    <x v="17"/>
    <x v="0"/>
    <n v="29"/>
    <n v="29"/>
    <n v="6670"/>
    <n v="29"/>
    <n v="6438"/>
    <n v="28"/>
    <n v="6216"/>
    <n v="1"/>
    <n v="222"/>
    <m/>
  </r>
  <r>
    <n v="70"/>
    <n v="12"/>
    <x v="1"/>
    <x v="1"/>
    <x v="63"/>
    <x v="22"/>
    <x v="3"/>
    <x v="11"/>
    <x v="21"/>
    <x v="5"/>
    <x v="5"/>
    <x v="0"/>
    <n v="29"/>
    <n v="29"/>
    <n v="4350"/>
    <n v="29"/>
    <n v="4205"/>
    <n v="29"/>
    <n v="4205"/>
    <n v="0"/>
    <n v="0"/>
    <m/>
  </r>
  <r>
    <n v="70"/>
    <n v="40"/>
    <x v="1"/>
    <x v="1"/>
    <x v="63"/>
    <x v="27"/>
    <x v="0"/>
    <x v="1"/>
    <x v="30"/>
    <x v="29"/>
    <x v="28"/>
    <x v="0"/>
    <n v="29"/>
    <n v="29"/>
    <n v="8120"/>
    <n v="29"/>
    <n v="7830"/>
    <n v="28"/>
    <n v="7560"/>
    <n v="1"/>
    <n v="270"/>
    <m/>
  </r>
  <r>
    <n v="70"/>
    <n v="66"/>
    <x v="1"/>
    <x v="1"/>
    <x v="63"/>
    <x v="43"/>
    <x v="8"/>
    <x v="5"/>
    <x v="39"/>
    <x v="22"/>
    <x v="21"/>
    <x v="0"/>
    <n v="29"/>
    <n v="29"/>
    <n v="5423"/>
    <n v="29"/>
    <n v="5220"/>
    <n v="29"/>
    <n v="5220"/>
    <n v="0"/>
    <n v="0"/>
    <m/>
  </r>
  <r>
    <n v="65"/>
    <n v="23"/>
    <x v="2"/>
    <x v="1"/>
    <x v="64"/>
    <x v="3"/>
    <x v="9"/>
    <x v="8"/>
    <x v="20"/>
    <x v="18"/>
    <x v="17"/>
    <x v="0"/>
    <n v="19"/>
    <n v="19"/>
    <n v="4370"/>
    <n v="19"/>
    <n v="4218"/>
    <n v="19"/>
    <n v="4218"/>
    <n v="0"/>
    <n v="0"/>
    <m/>
  </r>
  <r>
    <n v="65"/>
    <n v="36"/>
    <x v="2"/>
    <x v="1"/>
    <x v="64"/>
    <x v="29"/>
    <x v="3"/>
    <x v="13"/>
    <x v="32"/>
    <x v="32"/>
    <x v="31"/>
    <x v="0"/>
    <n v="19"/>
    <n v="19"/>
    <n v="2755"/>
    <n v="19"/>
    <n v="2660"/>
    <n v="19"/>
    <n v="2660"/>
    <n v="0"/>
    <n v="0"/>
    <m/>
  </r>
  <r>
    <n v="66"/>
    <n v="23"/>
    <x v="2"/>
    <x v="1"/>
    <x v="65"/>
    <x v="3"/>
    <x v="9"/>
    <x v="8"/>
    <x v="20"/>
    <x v="18"/>
    <x v="17"/>
    <x v="0"/>
    <n v="21"/>
    <n v="21"/>
    <n v="4830"/>
    <n v="21"/>
    <n v="4662"/>
    <n v="21"/>
    <n v="4662"/>
    <n v="0"/>
    <n v="0"/>
    <m/>
  </r>
  <r>
    <n v="66"/>
    <n v="36"/>
    <x v="2"/>
    <x v="1"/>
    <x v="65"/>
    <x v="29"/>
    <x v="3"/>
    <x v="13"/>
    <x v="32"/>
    <x v="32"/>
    <x v="31"/>
    <x v="0"/>
    <n v="21"/>
    <n v="21"/>
    <n v="3045"/>
    <n v="21"/>
    <n v="2940"/>
    <n v="21"/>
    <n v="2940"/>
    <n v="0"/>
    <n v="0"/>
    <m/>
  </r>
  <r>
    <n v="67"/>
    <n v="23"/>
    <x v="2"/>
    <x v="1"/>
    <x v="66"/>
    <x v="3"/>
    <x v="9"/>
    <x v="8"/>
    <x v="20"/>
    <x v="18"/>
    <x v="17"/>
    <x v="0"/>
    <n v="17"/>
    <n v="17"/>
    <n v="3910"/>
    <n v="17"/>
    <n v="3774"/>
    <n v="17"/>
    <n v="3774"/>
    <n v="0"/>
    <n v="0"/>
    <m/>
  </r>
  <r>
    <n v="67"/>
    <n v="36"/>
    <x v="2"/>
    <x v="1"/>
    <x v="66"/>
    <x v="29"/>
    <x v="3"/>
    <x v="13"/>
    <x v="32"/>
    <x v="32"/>
    <x v="31"/>
    <x v="0"/>
    <n v="17"/>
    <n v="17"/>
    <n v="2465"/>
    <n v="17"/>
    <n v="2380"/>
    <n v="17"/>
    <n v="2380"/>
    <n v="0"/>
    <n v="0"/>
    <m/>
  </r>
  <r>
    <n v="68"/>
    <n v="23"/>
    <x v="2"/>
    <x v="1"/>
    <x v="67"/>
    <x v="3"/>
    <x v="9"/>
    <x v="8"/>
    <x v="20"/>
    <x v="18"/>
    <x v="17"/>
    <x v="0"/>
    <n v="21"/>
    <n v="21"/>
    <n v="4830"/>
    <n v="21"/>
    <n v="4662"/>
    <n v="21"/>
    <n v="4662"/>
    <n v="0"/>
    <n v="0"/>
    <m/>
  </r>
  <r>
    <n v="68"/>
    <n v="36"/>
    <x v="2"/>
    <x v="1"/>
    <x v="67"/>
    <x v="29"/>
    <x v="3"/>
    <x v="13"/>
    <x v="32"/>
    <x v="32"/>
    <x v="31"/>
    <x v="0"/>
    <n v="21"/>
    <n v="21"/>
    <n v="3045"/>
    <n v="21"/>
    <n v="2940"/>
    <n v="21"/>
    <n v="2940"/>
    <n v="0"/>
    <n v="0"/>
    <m/>
  </r>
  <r>
    <n v="71"/>
    <n v="23"/>
    <x v="2"/>
    <x v="1"/>
    <x v="68"/>
    <x v="3"/>
    <x v="9"/>
    <x v="8"/>
    <x v="20"/>
    <x v="18"/>
    <x v="17"/>
    <x v="0"/>
    <n v="15"/>
    <n v="15"/>
    <n v="3450"/>
    <n v="15"/>
    <n v="3330"/>
    <n v="15"/>
    <n v="3330"/>
    <n v="0"/>
    <n v="0"/>
    <m/>
  </r>
  <r>
    <n v="71"/>
    <n v="36"/>
    <x v="2"/>
    <x v="1"/>
    <x v="68"/>
    <x v="29"/>
    <x v="3"/>
    <x v="13"/>
    <x v="32"/>
    <x v="32"/>
    <x v="31"/>
    <x v="0"/>
    <n v="15"/>
    <n v="15"/>
    <n v="2175"/>
    <n v="15"/>
    <n v="2100"/>
    <n v="15"/>
    <n v="2100"/>
    <n v="0"/>
    <n v="0"/>
    <m/>
  </r>
  <r>
    <n v="71"/>
    <n v="63"/>
    <x v="2"/>
    <x v="1"/>
    <x v="68"/>
    <x v="39"/>
    <x v="3"/>
    <x v="15"/>
    <x v="40"/>
    <x v="23"/>
    <x v="25"/>
    <x v="1"/>
    <n v="15"/>
    <n v="15"/>
    <n v="1875"/>
    <n v="15"/>
    <n v="1815"/>
    <n v="15"/>
    <n v="1815"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各班書目" cacheId="13" applyNumberFormats="0" applyBorderFormats="0" applyFontFormats="0" applyPatternFormats="0" applyAlignmentFormats="0" applyWidthHeightFormats="0" dataCaption="" updatedVersion="4">
  <location ref="A3:F599" firstHeaderRow="1" firstDataRow="1" firstDataCol="5"/>
  <pivotFields count="22">
    <pivotField name="班級代碼" outline="0" multipleItemSelectionAllowed="1" showAll="0"/>
    <pivotField name="書籍編號" outline="0" multipleItemSelectionAllowed="1" showAll="0"/>
    <pivotField name="年級" outline="0" multipleItemSelectionAllowed="1" showAll="0"/>
    <pivotField name="部別" axis="axisRow" outline="0" multipleItemSelectionAllowed="1" showAll="0" defaultSubtotal="0">
      <items count="2">
        <item x="0"/>
        <item x="1"/>
      </items>
    </pivotField>
    <pivotField name="班別" axis="axisRow" outline="0" multipleItemSelectionAllowed="1" showAll="0">
      <items count="70">
        <item x="2"/>
        <item x="3"/>
        <item x="4"/>
        <item x="5"/>
        <item x="0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48"/>
        <item x="49"/>
        <item x="50"/>
        <item x="51"/>
        <item x="53"/>
        <item x="54"/>
        <item x="20"/>
        <item x="21"/>
        <item x="22"/>
        <item x="2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9"/>
        <item x="40"/>
        <item x="41"/>
        <item x="36"/>
        <item x="37"/>
        <item x="42"/>
        <item x="43"/>
        <item x="44"/>
        <item x="45"/>
        <item x="46"/>
        <item x="47"/>
        <item x="52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書 名" axis="axisRow" outline="0" multipleItemSelectionAllowed="1" showAll="0" defaultSubtotal="0">
      <items count="44">
        <item x="11"/>
        <item x="2"/>
        <item x="12"/>
        <item x="13"/>
        <item x="10"/>
        <item x="9"/>
        <item x="15"/>
        <item x="14"/>
        <item x="3"/>
        <item x="7"/>
        <item x="16"/>
        <item x="17"/>
        <item x="5"/>
        <item x="1"/>
        <item x="6"/>
        <item x="18"/>
        <item x="19"/>
        <item x="20"/>
        <item x="21"/>
        <item x="0"/>
        <item x="4"/>
        <item x="8"/>
        <item x="23"/>
        <item x="25"/>
        <item x="24"/>
        <item x="26"/>
        <item x="28"/>
        <item x="27"/>
        <item x="22"/>
        <item x="31"/>
        <item x="32"/>
        <item x="33"/>
        <item x="30"/>
        <item x="34"/>
        <item x="36"/>
        <item x="35"/>
        <item x="29"/>
        <item x="37"/>
        <item x="38"/>
        <item x="39"/>
        <item x="41"/>
        <item x="43"/>
        <item x="42"/>
        <item x="40"/>
      </items>
    </pivotField>
    <pivotField name="冊次" axis="axisRow" outline="0" multipleItemSelectionAllowed="1" showAll="0" defaultSubtotal="0">
      <items count="10">
        <item x="1"/>
        <item x="2"/>
        <item x="5"/>
        <item x="4"/>
        <item x="0"/>
        <item x="3"/>
        <item x="9"/>
        <item x="8"/>
        <item x="7"/>
        <item x="6"/>
      </items>
    </pivotField>
    <pivotField name="廠商" axis="axisRow" outline="0" multipleItemSelectionAllowed="1" showAll="0">
      <items count="18">
        <item x="3"/>
        <item x="2"/>
        <item x="6"/>
        <item x="7"/>
        <item x="5"/>
        <item x="4"/>
        <item x="8"/>
        <item x="9"/>
        <item x="1"/>
        <item x="10"/>
        <item x="0"/>
        <item x="12"/>
        <item x="11"/>
        <item x="13"/>
        <item x="14"/>
        <item x="15"/>
        <item x="16"/>
        <item t="default"/>
      </items>
    </pivotField>
    <pivotField name="作者" outline="0" multipleItemSelectionAllowed="1" showAll="0"/>
    <pivotField name="學生價" outline="0" multipleItemSelectionAllowed="1" showAll="0"/>
    <pivotField name="議價後單價" dataField="1" outline="0" multipleItemSelectionAllowed="1" showAll="0"/>
    <pivotField name="採購方式" outline="0" multipleItemSelectionAllowed="1" showAll="0"/>
    <pivotField name="班級人數" outline="0" multipleItemSelectionAllowed="1" showAll="0"/>
    <pivotField name="訂購數量" outline="0" multipleItemSelectionAllowed="1" showAll="0"/>
    <pivotField name="訂購金額" numFmtId="176" outline="0" multipleItemSelectionAllowed="1" showAll="0"/>
    <pivotField name="契約數量" outline="0" multipleItemSelectionAllowed="1" showAll="0"/>
    <pivotField name="契約金額" numFmtId="176" outline="0" multipleItemSelectionAllowed="1" showAll="0"/>
    <pivotField name="交貨數量" outline="0" multipleItemSelectionAllowed="1" showAll="0"/>
    <pivotField name="交貨金額" outline="0" multipleItemSelectionAllowed="1" showAll="0"/>
    <pivotField name="退貨數量" outline="0" multipleItemSelectionAllowed="1" showAll="0"/>
    <pivotField name="退貨金額" outline="0" multipleItemSelectionAllowed="1" showAll="0"/>
    <pivotField name="備註" outline="0" multipleItemSelectionAllowed="1" showAll="0"/>
  </pivotFields>
  <rowFields count="5">
    <field x="3"/>
    <field x="4"/>
    <field x="5"/>
    <field x="6"/>
    <field x="7"/>
  </rowFields>
  <rowItems count="596">
    <i>
      <x/>
      <x/>
      <x/>
      <x/>
      <x/>
    </i>
    <i r="2">
      <x v="1"/>
      <x/>
      <x v="1"/>
    </i>
    <i r="3">
      <x v="1"/>
      <x v="1"/>
    </i>
    <i r="2">
      <x v="2"/>
      <x/>
      <x v="2"/>
    </i>
    <i r="2">
      <x v="3"/>
      <x/>
      <x v="1"/>
    </i>
    <i r="2">
      <x v="4"/>
      <x/>
      <x/>
    </i>
    <i r="2">
      <x v="5"/>
      <x/>
      <x/>
    </i>
    <i r="2">
      <x v="6"/>
      <x v="2"/>
      <x v="3"/>
    </i>
    <i r="2">
      <x v="7"/>
      <x v="3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/>
    </i>
    <i r="1">
      <x v="1"/>
      <x/>
      <x/>
      <x/>
    </i>
    <i r="2">
      <x v="1"/>
      <x/>
      <x v="1"/>
    </i>
    <i r="3">
      <x v="1"/>
      <x v="1"/>
    </i>
    <i r="2">
      <x v="2"/>
      <x/>
      <x v="2"/>
    </i>
    <i r="2">
      <x v="3"/>
      <x/>
      <x v="1"/>
    </i>
    <i r="2">
      <x v="4"/>
      <x/>
      <x/>
    </i>
    <i r="2">
      <x v="5"/>
      <x/>
      <x/>
    </i>
    <i r="2">
      <x v="6"/>
      <x v="2"/>
      <x v="3"/>
    </i>
    <i r="2">
      <x v="7"/>
      <x v="3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1"/>
    </i>
    <i r="1">
      <x v="2"/>
      <x/>
      <x/>
      <x/>
    </i>
    <i r="2">
      <x v="1"/>
      <x/>
      <x v="1"/>
    </i>
    <i r="3">
      <x v="1"/>
      <x v="1"/>
    </i>
    <i r="2">
      <x v="2"/>
      <x/>
      <x v="2"/>
    </i>
    <i r="2">
      <x v="3"/>
      <x/>
      <x v="1"/>
    </i>
    <i r="2">
      <x v="4"/>
      <x/>
      <x/>
    </i>
    <i r="2">
      <x v="5"/>
      <x/>
      <x/>
    </i>
    <i r="2">
      <x v="6"/>
      <x v="2"/>
      <x v="3"/>
    </i>
    <i r="2">
      <x v="19"/>
      <x v="4"/>
      <x v="10"/>
    </i>
    <i r="2">
      <x v="20"/>
      <x/>
      <x v="10"/>
    </i>
    <i r="2">
      <x v="21"/>
      <x/>
      <x v="10"/>
    </i>
    <i t="default" r="1">
      <x v="2"/>
    </i>
    <i r="1">
      <x v="3"/>
      <x/>
      <x/>
      <x/>
    </i>
    <i r="2">
      <x v="1"/>
      <x/>
      <x v="1"/>
    </i>
    <i r="3">
      <x v="1"/>
      <x v="1"/>
    </i>
    <i r="2">
      <x v="2"/>
      <x/>
      <x v="2"/>
    </i>
    <i r="2">
      <x v="3"/>
      <x/>
      <x v="1"/>
    </i>
    <i r="2">
      <x v="4"/>
      <x/>
      <x/>
    </i>
    <i r="2">
      <x v="5"/>
      <x/>
      <x/>
    </i>
    <i r="2">
      <x v="6"/>
      <x v="2"/>
      <x v="3"/>
    </i>
    <i r="2">
      <x v="19"/>
      <x v="4"/>
      <x v="10"/>
    </i>
    <i r="2">
      <x v="20"/>
      <x/>
      <x v="10"/>
    </i>
    <i r="2">
      <x v="21"/>
      <x/>
      <x v="10"/>
    </i>
    <i t="default" r="1">
      <x v="3"/>
    </i>
    <i r="1">
      <x v="4"/>
      <x v="1"/>
      <x/>
      <x v="1"/>
    </i>
    <i r="3">
      <x v="1"/>
      <x v="1"/>
    </i>
    <i r="2">
      <x v="8"/>
      <x/>
      <x/>
    </i>
    <i r="2">
      <x v="9"/>
      <x/>
      <x v="5"/>
    </i>
    <i r="2">
      <x v="12"/>
      <x/>
      <x v="5"/>
    </i>
    <i r="2">
      <x v="13"/>
      <x v="4"/>
      <x v="8"/>
    </i>
    <i r="2">
      <x v="14"/>
      <x v="5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4"/>
    </i>
    <i r="1">
      <x v="5"/>
      <x v="1"/>
      <x/>
      <x v="1"/>
    </i>
    <i r="3">
      <x v="1"/>
      <x v="1"/>
    </i>
    <i r="2">
      <x v="8"/>
      <x/>
      <x/>
    </i>
    <i r="2">
      <x v="9"/>
      <x/>
      <x v="5"/>
    </i>
    <i r="2">
      <x v="12"/>
      <x/>
      <x v="5"/>
    </i>
    <i r="2">
      <x v="13"/>
      <x v="4"/>
      <x v="8"/>
    </i>
    <i r="2">
      <x v="14"/>
      <x v="5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5"/>
    </i>
    <i r="1">
      <x v="6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5"/>
      <x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6"/>
    </i>
    <i r="1">
      <x v="7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5"/>
      <x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7"/>
    </i>
    <i r="1">
      <x v="8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5"/>
      <x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8"/>
    </i>
    <i r="1">
      <x v="9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5"/>
      <x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9"/>
    </i>
    <i r="1">
      <x v="10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6"/>
      <x v="1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10"/>
    </i>
    <i r="1">
      <x v="11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6"/>
      <x v="1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11"/>
    </i>
    <i r="1">
      <x v="12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6"/>
      <x v="1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12"/>
    </i>
    <i r="1">
      <x v="13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6"/>
      <x v="1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13"/>
    </i>
    <i r="1">
      <x v="14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9"/>
      <x v="4"/>
      <x v="10"/>
    </i>
    <i r="2">
      <x v="20"/>
      <x/>
      <x v="10"/>
    </i>
    <i r="2">
      <x v="21"/>
      <x/>
      <x v="10"/>
    </i>
    <i t="default" r="1">
      <x v="14"/>
    </i>
    <i r="1">
      <x v="15"/>
      <x v="8"/>
      <x/>
      <x/>
    </i>
    <i r="2">
      <x v="9"/>
      <x/>
      <x v="5"/>
    </i>
    <i r="2">
      <x v="10"/>
      <x/>
      <x v="6"/>
    </i>
    <i r="2">
      <x v="11"/>
      <x/>
      <x v="7"/>
    </i>
    <i r="3">
      <x v="1"/>
      <x v="7"/>
    </i>
    <i r="2">
      <x v="12"/>
      <x/>
      <x v="5"/>
    </i>
    <i r="2">
      <x v="13"/>
      <x v="4"/>
      <x v="8"/>
    </i>
    <i r="2">
      <x v="19"/>
      <x v="4"/>
      <x v="10"/>
    </i>
    <i r="2">
      <x v="20"/>
      <x/>
      <x v="10"/>
    </i>
    <i r="2">
      <x v="21"/>
      <x/>
      <x v="10"/>
    </i>
    <i t="default" r="1">
      <x v="15"/>
    </i>
    <i r="1">
      <x v="16"/>
      <x v="8"/>
      <x/>
      <x/>
    </i>
    <i r="2">
      <x v="9"/>
      <x/>
      <x v="5"/>
    </i>
    <i r="2">
      <x v="10"/>
      <x/>
      <x v="6"/>
    </i>
    <i r="2">
      <x v="17"/>
      <x v="4"/>
      <x v="9"/>
    </i>
    <i r="2">
      <x v="18"/>
      <x v="4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16"/>
    </i>
    <i r="1">
      <x v="17"/>
      <x v="8"/>
      <x/>
      <x/>
    </i>
    <i r="2">
      <x v="9"/>
      <x/>
      <x v="5"/>
    </i>
    <i r="2">
      <x v="10"/>
      <x/>
      <x v="6"/>
    </i>
    <i r="2">
      <x v="17"/>
      <x v="4"/>
      <x v="9"/>
    </i>
    <i r="2">
      <x v="18"/>
      <x v="4"/>
      <x v="4"/>
    </i>
    <i r="2">
      <x v="19"/>
      <x v="4"/>
      <x v="10"/>
    </i>
    <i r="2">
      <x v="20"/>
      <x/>
      <x v="10"/>
    </i>
    <i r="2">
      <x v="21"/>
      <x/>
      <x v="10"/>
    </i>
    <i t="default" r="1">
      <x v="17"/>
    </i>
    <i r="1">
      <x v="18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18"/>
    </i>
    <i r="1">
      <x v="19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19"/>
    </i>
    <i r="1">
      <x v="20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20"/>
    </i>
    <i r="1">
      <x v="21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21"/>
    </i>
    <i r="1">
      <x v="22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22"/>
    </i>
    <i r="1">
      <x v="23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23"/>
    </i>
    <i r="1">
      <x v="24"/>
      <x/>
      <x v="7"/>
      <x/>
    </i>
    <i r="3">
      <x v="8"/>
      <x/>
    </i>
    <i r="2">
      <x v="1"/>
      <x v="7"/>
      <x v="1"/>
    </i>
    <i r="3">
      <x v="8"/>
      <x v="1"/>
    </i>
    <i r="2">
      <x v="2"/>
      <x v="7"/>
      <x v="1"/>
    </i>
    <i r="2">
      <x v="3"/>
      <x v="7"/>
      <x v="1"/>
    </i>
    <i r="2">
      <x v="4"/>
      <x v="7"/>
      <x v="4"/>
    </i>
    <i r="2">
      <x v="5"/>
      <x v="7"/>
      <x v="4"/>
    </i>
    <i r="2">
      <x v="21"/>
      <x v="7"/>
      <x v="10"/>
    </i>
    <i r="2">
      <x v="22"/>
      <x v="1"/>
      <x v="11"/>
    </i>
    <i t="default" r="1">
      <x v="24"/>
    </i>
    <i r="1">
      <x v="25"/>
      <x/>
      <x v="7"/>
      <x/>
    </i>
    <i r="3">
      <x v="8"/>
      <x/>
    </i>
    <i r="2">
      <x v="1"/>
      <x v="7"/>
      <x v="1"/>
    </i>
    <i r="3">
      <x v="8"/>
      <x v="1"/>
    </i>
    <i r="2">
      <x v="2"/>
      <x v="7"/>
      <x v="1"/>
    </i>
    <i r="2">
      <x v="3"/>
      <x v="7"/>
      <x v="1"/>
    </i>
    <i r="2">
      <x v="4"/>
      <x v="7"/>
      <x v="4"/>
    </i>
    <i r="2">
      <x v="5"/>
      <x v="7"/>
      <x v="4"/>
    </i>
    <i r="2">
      <x v="21"/>
      <x v="7"/>
      <x v="10"/>
    </i>
    <i r="2">
      <x v="22"/>
      <x v="1"/>
      <x v="11"/>
    </i>
    <i t="default" r="1">
      <x v="25"/>
    </i>
    <i r="1">
      <x v="26"/>
      <x/>
      <x v="7"/>
      <x/>
    </i>
    <i r="3">
      <x v="8"/>
      <x/>
    </i>
    <i r="2">
      <x v="1"/>
      <x v="7"/>
      <x v="1"/>
    </i>
    <i r="3">
      <x v="8"/>
      <x v="1"/>
    </i>
    <i r="2">
      <x v="2"/>
      <x v="7"/>
      <x v="1"/>
    </i>
    <i r="2">
      <x v="21"/>
      <x v="7"/>
      <x v="10"/>
    </i>
    <i r="2">
      <x v="22"/>
      <x v="1"/>
      <x v="11"/>
    </i>
    <i r="2">
      <x v="23"/>
      <x v="3"/>
      <x v="4"/>
    </i>
    <i r="2">
      <x v="24"/>
      <x v="2"/>
      <x v="2"/>
    </i>
    <i t="default" r="1">
      <x v="26"/>
    </i>
    <i r="1">
      <x v="27"/>
      <x/>
      <x v="7"/>
      <x/>
    </i>
    <i r="3">
      <x v="8"/>
      <x/>
    </i>
    <i r="2">
      <x v="1"/>
      <x v="7"/>
      <x v="1"/>
    </i>
    <i r="3">
      <x v="8"/>
      <x v="1"/>
    </i>
    <i r="2">
      <x v="2"/>
      <x v="7"/>
      <x v="1"/>
    </i>
    <i r="2">
      <x v="21"/>
      <x v="7"/>
      <x v="10"/>
    </i>
    <i r="2">
      <x v="22"/>
      <x v="1"/>
      <x v="11"/>
    </i>
    <i r="2">
      <x v="23"/>
      <x v="3"/>
      <x v="4"/>
    </i>
    <i r="2">
      <x v="24"/>
      <x v="2"/>
      <x v="2"/>
    </i>
    <i t="default" r="1">
      <x v="27"/>
    </i>
    <i r="1">
      <x v="28"/>
      <x v="1"/>
      <x v="7"/>
      <x v="1"/>
    </i>
    <i r="3">
      <x v="8"/>
      <x v="1"/>
    </i>
    <i r="2">
      <x v="8"/>
      <x v="7"/>
      <x v="6"/>
    </i>
    <i r="2">
      <x v="9"/>
      <x v="7"/>
      <x v="4"/>
    </i>
    <i r="2">
      <x v="13"/>
      <x v="9"/>
      <x v="8"/>
    </i>
    <i r="2">
      <x v="21"/>
      <x v="7"/>
      <x v="10"/>
    </i>
    <i r="2">
      <x v="28"/>
      <x v="5"/>
      <x v="12"/>
    </i>
    <i t="default" r="1">
      <x v="28"/>
    </i>
    <i r="1">
      <x v="29"/>
      <x v="1"/>
      <x v="7"/>
      <x v="1"/>
    </i>
    <i r="3">
      <x v="8"/>
      <x v="1"/>
    </i>
    <i r="2">
      <x v="8"/>
      <x v="7"/>
      <x v="6"/>
    </i>
    <i r="2">
      <x v="9"/>
      <x v="7"/>
      <x v="4"/>
    </i>
    <i r="2">
      <x v="13"/>
      <x v="9"/>
      <x v="8"/>
    </i>
    <i r="2">
      <x v="21"/>
      <x v="7"/>
      <x v="10"/>
    </i>
    <i r="2">
      <x v="28"/>
      <x v="5"/>
      <x v="12"/>
    </i>
    <i t="default" r="1">
      <x v="29"/>
    </i>
    <i r="1">
      <x v="30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5"/>
      <x/>
      <x v="7"/>
    </i>
    <i r="2">
      <x v="26"/>
      <x v="5"/>
      <x v="7"/>
    </i>
    <i r="2">
      <x v="27"/>
      <x v="4"/>
      <x v="8"/>
    </i>
    <i r="2">
      <x v="28"/>
      <x v="5"/>
      <x v="12"/>
    </i>
    <i t="default" r="1">
      <x v="30"/>
    </i>
    <i r="1">
      <x v="31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5"/>
      <x/>
      <x v="7"/>
    </i>
    <i r="2">
      <x v="26"/>
      <x v="5"/>
      <x v="7"/>
    </i>
    <i r="2">
      <x v="27"/>
      <x v="4"/>
      <x v="8"/>
    </i>
    <i r="2">
      <x v="28"/>
      <x v="5"/>
      <x v="12"/>
    </i>
    <i t="default" r="1">
      <x v="31"/>
    </i>
    <i r="1">
      <x v="32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5"/>
      <x/>
      <x v="7"/>
    </i>
    <i r="2">
      <x v="26"/>
      <x v="5"/>
      <x v="7"/>
    </i>
    <i r="2">
      <x v="27"/>
      <x v="4"/>
      <x v="8"/>
    </i>
    <i r="2">
      <x v="28"/>
      <x v="5"/>
      <x v="12"/>
    </i>
    <i t="default" r="1">
      <x v="32"/>
    </i>
    <i r="1">
      <x v="33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5"/>
      <x/>
      <x v="7"/>
    </i>
    <i r="2">
      <x v="26"/>
      <x v="5"/>
      <x v="7"/>
    </i>
    <i r="2">
      <x v="27"/>
      <x v="4"/>
      <x v="8"/>
    </i>
    <i r="2">
      <x v="28"/>
      <x v="5"/>
      <x v="12"/>
    </i>
    <i t="default" r="1">
      <x v="33"/>
    </i>
    <i r="1">
      <x v="34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6"/>
      <x v="5"/>
      <x v="7"/>
    </i>
    <i r="2">
      <x v="27"/>
      <x v="4"/>
      <x v="8"/>
    </i>
    <i r="2">
      <x v="28"/>
      <x v="5"/>
      <x v="12"/>
    </i>
    <i t="default" r="1">
      <x v="34"/>
    </i>
    <i r="1">
      <x v="35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6"/>
      <x v="5"/>
      <x v="7"/>
    </i>
    <i r="2">
      <x v="27"/>
      <x v="4"/>
      <x v="8"/>
    </i>
    <i r="2">
      <x v="28"/>
      <x v="5"/>
      <x v="12"/>
    </i>
    <i t="default" r="1">
      <x v="35"/>
    </i>
    <i r="1">
      <x v="36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6"/>
      <x v="5"/>
      <x v="7"/>
    </i>
    <i r="2">
      <x v="27"/>
      <x v="4"/>
      <x v="8"/>
    </i>
    <i r="2">
      <x v="28"/>
      <x v="5"/>
      <x v="12"/>
    </i>
    <i t="default" r="1">
      <x v="36"/>
    </i>
    <i r="1">
      <x v="37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6"/>
      <x v="5"/>
      <x v="7"/>
    </i>
    <i r="2">
      <x v="27"/>
      <x v="4"/>
      <x v="8"/>
    </i>
    <i r="2">
      <x v="28"/>
      <x v="5"/>
      <x v="12"/>
    </i>
    <i t="default" r="1">
      <x v="37"/>
    </i>
    <i r="1">
      <x v="38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7"/>
      <x v="4"/>
      <x v="8"/>
    </i>
    <i r="2">
      <x v="28"/>
      <x v="5"/>
      <x v="12"/>
    </i>
    <i t="default" r="1">
      <x v="38"/>
    </i>
    <i r="1">
      <x v="39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13"/>
      <x v="9"/>
      <x v="8"/>
    </i>
    <i r="2">
      <x v="21"/>
      <x v="7"/>
      <x v="10"/>
    </i>
    <i r="2">
      <x v="27"/>
      <x v="4"/>
      <x v="8"/>
    </i>
    <i r="2">
      <x v="28"/>
      <x v="5"/>
      <x v="12"/>
    </i>
    <i t="default" r="1">
      <x v="39"/>
    </i>
    <i r="1">
      <x v="40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21"/>
      <x v="7"/>
      <x v="10"/>
    </i>
    <i r="2">
      <x v="28"/>
      <x v="5"/>
      <x v="12"/>
    </i>
    <i t="default" r="1">
      <x v="40"/>
    </i>
    <i r="1">
      <x v="41"/>
      <x v="8"/>
      <x v="7"/>
      <x v="6"/>
    </i>
    <i r="2">
      <x v="9"/>
      <x v="7"/>
      <x v="4"/>
    </i>
    <i r="2">
      <x v="10"/>
      <x v="7"/>
      <x v="6"/>
    </i>
    <i r="3">
      <x v="8"/>
      <x v="6"/>
    </i>
    <i r="2">
      <x v="21"/>
      <x v="7"/>
      <x v="10"/>
    </i>
    <i r="2">
      <x v="28"/>
      <x v="5"/>
      <x v="12"/>
    </i>
    <i t="default" r="1">
      <x v="41"/>
    </i>
    <i r="1">
      <x v="42"/>
      <x/>
      <x v="6"/>
      <x/>
    </i>
    <i r="2">
      <x v="1"/>
      <x v="6"/>
      <x v="1"/>
    </i>
    <i r="2">
      <x v="21"/>
      <x v="6"/>
      <x v="14"/>
    </i>
    <i r="2">
      <x v="29"/>
      <x v="6"/>
      <x v="2"/>
    </i>
    <i r="2">
      <x v="30"/>
      <x v="2"/>
      <x v="1"/>
    </i>
    <i r="2">
      <x v="31"/>
      <x v="2"/>
      <x v="4"/>
    </i>
    <i r="2">
      <x v="32"/>
      <x v="2"/>
      <x v="1"/>
    </i>
    <i r="2">
      <x v="36"/>
      <x v="5"/>
      <x v="13"/>
    </i>
    <i t="default" r="1">
      <x v="42"/>
    </i>
    <i r="1">
      <x v="43"/>
      <x/>
      <x v="6"/>
      <x/>
    </i>
    <i r="2">
      <x v="1"/>
      <x v="6"/>
      <x v="1"/>
    </i>
    <i r="2">
      <x v="21"/>
      <x v="6"/>
      <x v="14"/>
    </i>
    <i r="2">
      <x v="29"/>
      <x v="6"/>
      <x v="2"/>
    </i>
    <i r="2">
      <x v="30"/>
      <x v="2"/>
      <x v="1"/>
    </i>
    <i r="2">
      <x v="31"/>
      <x v="2"/>
      <x v="4"/>
    </i>
    <i r="2">
      <x v="32"/>
      <x v="2"/>
      <x v="1"/>
    </i>
    <i r="2">
      <x v="36"/>
      <x v="5"/>
      <x v="13"/>
    </i>
    <i t="default" r="1">
      <x v="43"/>
    </i>
    <i r="1">
      <x v="44"/>
      <x/>
      <x v="6"/>
      <x/>
    </i>
    <i r="2">
      <x v="1"/>
      <x v="6"/>
      <x v="1"/>
    </i>
    <i r="2">
      <x v="21"/>
      <x v="6"/>
      <x v="14"/>
    </i>
    <i r="2">
      <x v="33"/>
      <x v="6"/>
      <x v="2"/>
    </i>
    <i r="2">
      <x v="34"/>
      <x v="2"/>
      <x v="4"/>
    </i>
    <i r="2">
      <x v="35"/>
      <x v="2"/>
      <x v="11"/>
    </i>
    <i r="2">
      <x v="36"/>
      <x v="5"/>
      <x v="13"/>
    </i>
    <i t="default" r="1">
      <x v="44"/>
    </i>
    <i r="1">
      <x v="45"/>
      <x/>
      <x v="6"/>
      <x/>
    </i>
    <i r="2">
      <x v="1"/>
      <x v="6"/>
      <x v="1"/>
    </i>
    <i r="2">
      <x v="21"/>
      <x v="6"/>
      <x v="14"/>
    </i>
    <i r="2">
      <x v="33"/>
      <x v="6"/>
      <x v="2"/>
    </i>
    <i r="2">
      <x v="34"/>
      <x v="2"/>
      <x v="4"/>
    </i>
    <i r="2">
      <x v="35"/>
      <x v="2"/>
      <x v="11"/>
    </i>
    <i r="2">
      <x v="36"/>
      <x v="5"/>
      <x v="13"/>
    </i>
    <i t="default" r="1">
      <x v="45"/>
    </i>
    <i r="1">
      <x v="46"/>
      <x v="1"/>
      <x v="6"/>
      <x v="1"/>
    </i>
    <i r="2">
      <x v="8"/>
      <x v="6"/>
      <x v="6"/>
    </i>
    <i r="2">
      <x v="21"/>
      <x v="6"/>
      <x v="14"/>
    </i>
    <i r="2">
      <x v="36"/>
      <x v="5"/>
      <x v="13"/>
    </i>
    <i t="default" r="1">
      <x v="46"/>
    </i>
    <i r="1">
      <x v="47"/>
      <x v="1"/>
      <x v="6"/>
      <x v="1"/>
    </i>
    <i r="2">
      <x v="8"/>
      <x v="6"/>
      <x v="6"/>
    </i>
    <i r="2">
      <x v="21"/>
      <x v="6"/>
      <x v="14"/>
    </i>
    <i r="2">
      <x v="36"/>
      <x v="5"/>
      <x v="13"/>
    </i>
    <i t="default" r="1">
      <x v="47"/>
    </i>
    <i r="1">
      <x v="48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48"/>
    </i>
    <i r="1">
      <x v="49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49"/>
    </i>
    <i r="1">
      <x v="50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50"/>
    </i>
    <i r="1">
      <x v="51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51"/>
    </i>
    <i r="1">
      <x v="52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52"/>
    </i>
    <i r="1">
      <x v="53"/>
      <x v="8"/>
      <x v="6"/>
      <x v="6"/>
    </i>
    <i r="2">
      <x v="10"/>
      <x v="6"/>
      <x v="6"/>
    </i>
    <i r="2">
      <x v="21"/>
      <x v="6"/>
      <x v="14"/>
    </i>
    <i r="2">
      <x v="36"/>
      <x v="5"/>
      <x v="13"/>
    </i>
    <i t="default" r="1">
      <x v="53"/>
    </i>
    <i r="1">
      <x v="54"/>
      <x v="21"/>
      <x v="6"/>
      <x v="14"/>
    </i>
    <i r="2">
      <x v="36"/>
      <x v="5"/>
      <x v="13"/>
    </i>
    <i t="default" r="1">
      <x v="54"/>
    </i>
    <i>
      <x v="1"/>
      <x v="55"/>
      <x v="8"/>
      <x/>
      <x v="4"/>
    </i>
    <i r="2">
      <x v="11"/>
      <x/>
      <x v="7"/>
    </i>
    <i r="2">
      <x v="12"/>
      <x/>
      <x v="5"/>
    </i>
    <i r="2">
      <x v="13"/>
      <x v="4"/>
      <x v="8"/>
    </i>
    <i r="2">
      <x v="19"/>
      <x v="4"/>
      <x v="10"/>
    </i>
    <i r="2">
      <x v="20"/>
      <x/>
      <x v="12"/>
    </i>
    <i r="2">
      <x v="37"/>
      <x/>
      <x v="4"/>
    </i>
    <i r="2">
      <x v="38"/>
      <x/>
      <x v="4"/>
    </i>
    <i r="2">
      <x v="39"/>
      <x v="5"/>
      <x v="15"/>
    </i>
    <i t="default" r="1">
      <x v="55"/>
    </i>
    <i r="1">
      <x v="56"/>
      <x v="8"/>
      <x/>
      <x v="4"/>
    </i>
    <i r="2">
      <x v="11"/>
      <x/>
      <x v="7"/>
    </i>
    <i r="2">
      <x v="12"/>
      <x/>
      <x v="5"/>
    </i>
    <i r="2">
      <x v="13"/>
      <x v="4"/>
      <x v="8"/>
    </i>
    <i r="2">
      <x v="19"/>
      <x v="4"/>
      <x v="10"/>
    </i>
    <i r="2">
      <x v="20"/>
      <x/>
      <x v="12"/>
    </i>
    <i r="2">
      <x v="37"/>
      <x/>
      <x v="4"/>
    </i>
    <i r="2">
      <x v="38"/>
      <x/>
      <x v="4"/>
    </i>
    <i r="2">
      <x v="39"/>
      <x v="5"/>
      <x v="15"/>
    </i>
    <i t="default" r="1">
      <x v="56"/>
    </i>
    <i r="1">
      <x v="57"/>
      <x v="8"/>
      <x/>
      <x v="4"/>
    </i>
    <i r="2">
      <x v="11"/>
      <x/>
      <x v="7"/>
    </i>
    <i r="2">
      <x v="12"/>
      <x/>
      <x v="5"/>
    </i>
    <i r="2">
      <x v="13"/>
      <x v="4"/>
      <x v="8"/>
    </i>
    <i r="2">
      <x v="19"/>
      <x v="4"/>
      <x v="10"/>
    </i>
    <i r="2">
      <x v="20"/>
      <x/>
      <x v="12"/>
    </i>
    <i r="2">
      <x v="37"/>
      <x/>
      <x v="4"/>
    </i>
    <i r="2">
      <x v="38"/>
      <x/>
      <x v="4"/>
    </i>
    <i r="2">
      <x v="39"/>
      <x v="5"/>
      <x v="15"/>
    </i>
    <i t="default" r="1">
      <x v="57"/>
    </i>
    <i r="1">
      <x v="58"/>
      <x v="8"/>
      <x/>
      <x v="4"/>
    </i>
    <i r="2">
      <x v="11"/>
      <x/>
      <x v="7"/>
    </i>
    <i r="2">
      <x v="12"/>
      <x/>
      <x v="5"/>
    </i>
    <i r="2">
      <x v="13"/>
      <x v="4"/>
      <x v="8"/>
    </i>
    <i r="2">
      <x v="19"/>
      <x v="4"/>
      <x v="10"/>
    </i>
    <i r="2">
      <x v="20"/>
      <x/>
      <x v="12"/>
    </i>
    <i r="2">
      <x v="37"/>
      <x/>
      <x v="4"/>
    </i>
    <i r="2">
      <x v="38"/>
      <x/>
      <x v="4"/>
    </i>
    <i r="2">
      <x v="39"/>
      <x v="5"/>
      <x v="15"/>
    </i>
    <i t="default" r="1">
      <x v="58"/>
    </i>
    <i r="1">
      <x v="59"/>
      <x v="8"/>
      <x/>
      <x v="4"/>
    </i>
    <i r="2">
      <x v="11"/>
      <x/>
      <x v="7"/>
    </i>
    <i r="2">
      <x v="12"/>
      <x/>
      <x v="5"/>
    </i>
    <i r="2">
      <x v="13"/>
      <x v="4"/>
      <x v="8"/>
    </i>
    <i r="2">
      <x v="16"/>
      <x/>
      <x v="4"/>
    </i>
    <i r="2">
      <x v="19"/>
      <x v="4"/>
      <x v="10"/>
    </i>
    <i r="2">
      <x v="20"/>
      <x/>
      <x v="12"/>
    </i>
    <i r="2">
      <x v="37"/>
      <x/>
      <x v="4"/>
    </i>
    <i r="2">
      <x v="38"/>
      <x/>
      <x v="4"/>
    </i>
    <i t="default" r="1">
      <x v="59"/>
    </i>
    <i r="1">
      <x v="60"/>
      <x v="8"/>
      <x v="7"/>
      <x v="4"/>
    </i>
    <i r="2">
      <x v="11"/>
      <x v="7"/>
      <x v="7"/>
    </i>
    <i r="2">
      <x v="13"/>
      <x v="9"/>
      <x v="8"/>
    </i>
    <i r="2">
      <x v="27"/>
      <x v="4"/>
      <x v="8"/>
    </i>
    <i r="2">
      <x v="28"/>
      <x v="5"/>
      <x v="12"/>
    </i>
    <i r="2">
      <x v="40"/>
      <x v="7"/>
      <x v="4"/>
    </i>
    <i r="2">
      <x v="41"/>
      <x v="7"/>
      <x v="4"/>
    </i>
    <i r="2">
      <x v="42"/>
      <x v="5"/>
      <x v="12"/>
    </i>
    <i r="2">
      <x v="43"/>
      <x/>
      <x v="16"/>
    </i>
    <i t="default" r="1">
      <x v="60"/>
    </i>
    <i r="1">
      <x v="61"/>
      <x v="8"/>
      <x v="7"/>
      <x v="4"/>
    </i>
    <i r="2">
      <x v="11"/>
      <x v="7"/>
      <x v="7"/>
    </i>
    <i r="2">
      <x v="13"/>
      <x v="9"/>
      <x v="8"/>
    </i>
    <i r="2">
      <x v="27"/>
      <x v="4"/>
      <x v="8"/>
    </i>
    <i r="2">
      <x v="28"/>
      <x v="5"/>
      <x v="12"/>
    </i>
    <i r="2">
      <x v="40"/>
      <x v="7"/>
      <x v="4"/>
    </i>
    <i r="2">
      <x v="41"/>
      <x v="7"/>
      <x v="4"/>
    </i>
    <i r="2">
      <x v="42"/>
      <x v="5"/>
      <x v="12"/>
    </i>
    <i r="2">
      <x v="43"/>
      <x/>
      <x v="16"/>
    </i>
    <i t="default" r="1">
      <x v="61"/>
    </i>
    <i r="1">
      <x v="62"/>
      <x v="8"/>
      <x v="7"/>
      <x v="4"/>
    </i>
    <i r="2">
      <x v="11"/>
      <x v="7"/>
      <x v="7"/>
    </i>
    <i r="2">
      <x v="13"/>
      <x v="9"/>
      <x v="8"/>
    </i>
    <i r="2">
      <x v="27"/>
      <x v="4"/>
      <x v="8"/>
    </i>
    <i r="2">
      <x v="28"/>
      <x v="5"/>
      <x v="12"/>
    </i>
    <i r="2">
      <x v="40"/>
      <x v="7"/>
      <x v="4"/>
    </i>
    <i r="2">
      <x v="41"/>
      <x v="7"/>
      <x v="4"/>
    </i>
    <i r="2">
      <x v="42"/>
      <x v="5"/>
      <x v="12"/>
    </i>
    <i r="2">
      <x v="43"/>
      <x/>
      <x v="16"/>
    </i>
    <i t="default" r="1">
      <x v="62"/>
    </i>
    <i r="1">
      <x v="63"/>
      <x v="8"/>
      <x v="7"/>
      <x v="4"/>
    </i>
    <i r="2">
      <x v="11"/>
      <x v="7"/>
      <x v="7"/>
    </i>
    <i r="2">
      <x v="13"/>
      <x v="9"/>
      <x v="8"/>
    </i>
    <i r="2">
      <x v="16"/>
      <x v="7"/>
      <x v="4"/>
    </i>
    <i r="2">
      <x v="27"/>
      <x v="4"/>
      <x v="8"/>
    </i>
    <i r="2">
      <x v="28"/>
      <x v="5"/>
      <x v="12"/>
    </i>
    <i r="2">
      <x v="40"/>
      <x v="7"/>
      <x v="4"/>
    </i>
    <i r="2">
      <x v="41"/>
      <x v="7"/>
      <x v="4"/>
    </i>
    <i r="2">
      <x v="42"/>
      <x v="5"/>
      <x v="12"/>
    </i>
    <i t="default" r="1">
      <x v="63"/>
    </i>
    <i r="1">
      <x v="64"/>
      <x v="8"/>
      <x v="6"/>
      <x v="6"/>
    </i>
    <i r="2">
      <x v="36"/>
      <x v="5"/>
      <x v="13"/>
    </i>
    <i t="default" r="1">
      <x v="64"/>
    </i>
    <i r="1">
      <x v="65"/>
      <x v="8"/>
      <x v="6"/>
      <x v="6"/>
    </i>
    <i r="2">
      <x v="36"/>
      <x v="5"/>
      <x v="13"/>
    </i>
    <i t="default" r="1">
      <x v="65"/>
    </i>
    <i r="1">
      <x v="66"/>
      <x v="8"/>
      <x v="6"/>
      <x v="6"/>
    </i>
    <i r="2">
      <x v="36"/>
      <x v="5"/>
      <x v="13"/>
    </i>
    <i t="default" r="1">
      <x v="66"/>
    </i>
    <i r="1">
      <x v="67"/>
      <x v="8"/>
      <x v="6"/>
      <x v="6"/>
    </i>
    <i r="2">
      <x v="36"/>
      <x v="5"/>
      <x v="13"/>
    </i>
    <i t="default" r="1">
      <x v="67"/>
    </i>
    <i r="1">
      <x v="68"/>
      <x v="8"/>
      <x v="6"/>
      <x v="6"/>
    </i>
    <i r="2">
      <x v="36"/>
      <x v="5"/>
      <x v="13"/>
    </i>
    <i r="2">
      <x v="39"/>
      <x v="5"/>
      <x v="15"/>
    </i>
    <i t="default" r="1">
      <x v="68"/>
    </i>
    <i t="grand">
      <x/>
    </i>
  </rowItems>
  <colItems count="1">
    <i/>
  </colItems>
  <dataFields count="1">
    <dataField name="加總 - 議價後單價" fld="10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訂購數量統計" cacheId="13" applyNumberFormats="0" applyBorderFormats="0" applyFontFormats="0" applyPatternFormats="0" applyAlignmentFormats="0" applyWidthHeightFormats="0" dataCaption="" updatedVersion="4">
  <location ref="A4:V27" firstHeaderRow="1" firstDataRow="2" firstDataCol="3" rowPageCount="2" colPageCount="1"/>
  <pivotFields count="22">
    <pivotField name="班級代碼" outline="0" multipleItemSelectionAllowed="1" showAll="0"/>
    <pivotField name="書籍編號" outline="0" multipleItemSelectionAllowed="1" showAll="0"/>
    <pivotField name="年級" axis="axisPage" outline="0" multipleItemSelectionAllowed="1" showAll="0">
      <items count="4">
        <item h="1" x="0"/>
        <item h="1" x="2"/>
        <item x="1"/>
        <item t="default"/>
      </items>
    </pivotField>
    <pivotField name="部別" axis="axisPage" outline="0" multipleItemSelectionAllowed="1" showAll="0">
      <items count="3">
        <item x="0"/>
        <item h="1" x="1"/>
        <item t="default"/>
      </items>
    </pivotField>
    <pivotField name="班別" axis="axisCol" outline="0" multipleItemSelectionAllowed="1" showAll="0">
      <items count="70">
        <item x="2"/>
        <item x="3"/>
        <item x="4"/>
        <item x="5"/>
        <item x="0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48"/>
        <item x="49"/>
        <item x="50"/>
        <item x="51"/>
        <item x="53"/>
        <item x="54"/>
        <item x="20"/>
        <item x="21"/>
        <item x="22"/>
        <item x="2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9"/>
        <item x="40"/>
        <item x="41"/>
        <item x="36"/>
        <item x="37"/>
        <item x="42"/>
        <item x="43"/>
        <item x="44"/>
        <item x="45"/>
        <item x="46"/>
        <item x="47"/>
        <item x="52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書 名" axis="axisRow" outline="0" multipleItemSelectionAllowed="1" showAll="0" defaultSubtotal="0">
      <items count="44">
        <item x="11"/>
        <item x="2"/>
        <item x="12"/>
        <item x="13"/>
        <item x="10"/>
        <item x="9"/>
        <item x="15"/>
        <item x="14"/>
        <item x="3"/>
        <item x="7"/>
        <item x="16"/>
        <item x="17"/>
        <item x="5"/>
        <item x="1"/>
        <item x="6"/>
        <item x="18"/>
        <item x="19"/>
        <item x="20"/>
        <item x="21"/>
        <item x="0"/>
        <item x="4"/>
        <item x="8"/>
        <item x="23"/>
        <item x="25"/>
        <item x="24"/>
        <item x="26"/>
        <item x="28"/>
        <item x="27"/>
        <item x="22"/>
        <item x="31"/>
        <item x="32"/>
        <item x="33"/>
        <item x="30"/>
        <item x="34"/>
        <item x="36"/>
        <item x="35"/>
        <item x="29"/>
        <item x="37"/>
        <item x="38"/>
        <item x="39"/>
        <item x="41"/>
        <item x="43"/>
        <item x="42"/>
        <item x="40"/>
      </items>
    </pivotField>
    <pivotField name="冊次" axis="axisRow" outline="0" multipleItemSelectionAllowed="1" showAll="0" defaultSubtotal="0">
      <items count="10">
        <item x="1"/>
        <item x="2"/>
        <item x="5"/>
        <item x="4"/>
        <item x="0"/>
        <item x="3"/>
        <item x="9"/>
        <item x="8"/>
        <item x="7"/>
        <item x="6"/>
      </items>
    </pivotField>
    <pivotField name="廠商" axis="axisRow" outline="0" multipleItemSelectionAllowed="1" showAll="0">
      <items count="18">
        <item x="3"/>
        <item x="2"/>
        <item x="6"/>
        <item x="7"/>
        <item x="5"/>
        <item x="4"/>
        <item x="8"/>
        <item x="9"/>
        <item x="1"/>
        <item x="10"/>
        <item x="0"/>
        <item x="12"/>
        <item x="11"/>
        <item x="13"/>
        <item x="14"/>
        <item x="15"/>
        <item x="16"/>
        <item t="default"/>
      </items>
    </pivotField>
    <pivotField name="作者" outline="0" multipleItemSelectionAllowed="1" showAll="0"/>
    <pivotField name="學生價" outline="0" multipleItemSelectionAllowed="1" showAll="0"/>
    <pivotField name="議價後單價" outline="0" multipleItemSelectionAllowed="1" showAll="0"/>
    <pivotField name="採購方式" outline="0" multipleItemSelectionAllowed="1" showAll="0"/>
    <pivotField name="班級人數" outline="0" multipleItemSelectionAllowed="1" showAll="0"/>
    <pivotField name="訂購數量" dataField="1" outline="0" multipleItemSelectionAllowed="1" showAll="0"/>
    <pivotField name="訂購金額" numFmtId="176" outline="0" multipleItemSelectionAllowed="1" showAll="0"/>
    <pivotField name="契約數量" outline="0" multipleItemSelectionAllowed="1" showAll="0"/>
    <pivotField name="契約金額" numFmtId="176" outline="0" multipleItemSelectionAllowed="1" showAll="0"/>
    <pivotField name="交貨數量" outline="0" multipleItemSelectionAllowed="1" showAll="0"/>
    <pivotField name="交貨金額" outline="0" multipleItemSelectionAllowed="1" showAll="0"/>
    <pivotField name="退貨數量" outline="0" multipleItemSelectionAllowed="1" showAll="0"/>
    <pivotField name="退貨金額" outline="0" multipleItemSelectionAllowed="1" showAll="0"/>
    <pivotField name="備註" outline="0" multipleItemSelectionAllowed="1" showAll="0"/>
  </pivotFields>
  <rowFields count="3">
    <field x="5"/>
    <field x="6"/>
    <field x="7"/>
  </rowFields>
  <rowItems count="22">
    <i>
      <x/>
      <x v="7"/>
      <x/>
    </i>
    <i r="1">
      <x v="8"/>
      <x/>
    </i>
    <i>
      <x v="1"/>
      <x v="7"/>
      <x v="1"/>
    </i>
    <i r="1">
      <x v="8"/>
      <x v="1"/>
    </i>
    <i>
      <x v="2"/>
      <x v="7"/>
      <x v="1"/>
    </i>
    <i>
      <x v="3"/>
      <x v="7"/>
      <x v="1"/>
    </i>
    <i>
      <x v="4"/>
      <x v="7"/>
      <x v="4"/>
    </i>
    <i>
      <x v="5"/>
      <x v="7"/>
      <x v="4"/>
    </i>
    <i>
      <x v="8"/>
      <x v="7"/>
      <x v="6"/>
    </i>
    <i>
      <x v="9"/>
      <x v="7"/>
      <x v="4"/>
    </i>
    <i>
      <x v="10"/>
      <x v="7"/>
      <x v="6"/>
    </i>
    <i r="1">
      <x v="8"/>
      <x v="6"/>
    </i>
    <i>
      <x v="13"/>
      <x v="9"/>
      <x v="8"/>
    </i>
    <i>
      <x v="21"/>
      <x v="7"/>
      <x v="10"/>
    </i>
    <i>
      <x v="22"/>
      <x v="1"/>
      <x v="11"/>
    </i>
    <i>
      <x v="23"/>
      <x v="3"/>
      <x v="4"/>
    </i>
    <i>
      <x v="24"/>
      <x v="2"/>
      <x v="2"/>
    </i>
    <i>
      <x v="25"/>
      <x/>
      <x v="7"/>
    </i>
    <i>
      <x v="26"/>
      <x v="5"/>
      <x v="7"/>
    </i>
    <i>
      <x v="27"/>
      <x v="4"/>
      <x v="8"/>
    </i>
    <i>
      <x v="28"/>
      <x v="5"/>
      <x v="12"/>
    </i>
    <i t="grand">
      <x/>
    </i>
  </rowItems>
  <colFields count="1">
    <field x="4"/>
  </colFields>
  <colItems count="19"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pageFields count="2">
    <pageField fld="2" hier="0"/>
    <pageField fld="3" hier="0"/>
  </pageFields>
  <dataFields count="1">
    <dataField name="SUM of 訂購數量" fld="13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訂購金額明細表" cacheId="13" applyNumberFormats="0" applyBorderFormats="0" applyFontFormats="0" applyPatternFormats="0" applyAlignmentFormats="0" applyWidthHeightFormats="0" dataCaption="" updatedVersion="4" showHeaders="0">
  <location ref="A3:F92" firstHeaderRow="0" firstDataRow="1" firstDataCol="4"/>
  <pivotFields count="22">
    <pivotField name="班級代碼" outline="0" multipleItemSelectionAllowed="1" showAll="0"/>
    <pivotField name="書籍編號" outline="0" multipleItemSelectionAllowed="1" showAll="0"/>
    <pivotField name="年級" outline="0" multipleItemSelectionAllowed="1" showAll="0"/>
    <pivotField name="部別" outline="0" multipleItemSelectionAllowed="1" showAll="0"/>
    <pivotField name="班別" outline="0" multipleItemSelectionAllowed="1" showAll="0"/>
    <pivotField name="書 名" axis="axisRow" outline="0" multipleItemSelectionAllowed="1" showAll="0" defaultSubtotal="0">
      <items count="44">
        <item x="11"/>
        <item x="2"/>
        <item x="12"/>
        <item x="13"/>
        <item x="10"/>
        <item x="9"/>
        <item x="15"/>
        <item x="14"/>
        <item x="3"/>
        <item x="7"/>
        <item x="16"/>
        <item x="17"/>
        <item x="5"/>
        <item x="1"/>
        <item x="6"/>
        <item x="18"/>
        <item x="19"/>
        <item x="20"/>
        <item x="21"/>
        <item x="0"/>
        <item x="4"/>
        <item x="8"/>
        <item x="23"/>
        <item x="25"/>
        <item x="24"/>
        <item x="26"/>
        <item x="28"/>
        <item x="27"/>
        <item x="22"/>
        <item x="31"/>
        <item x="32"/>
        <item x="33"/>
        <item x="30"/>
        <item x="34"/>
        <item x="36"/>
        <item x="35"/>
        <item x="29"/>
        <item x="37"/>
        <item x="38"/>
        <item x="39"/>
        <item x="41"/>
        <item x="43"/>
        <item x="42"/>
        <item x="40"/>
      </items>
    </pivotField>
    <pivotField name="冊次" axis="axisRow" outline="0" multipleItemSelectionAllowed="1" showAll="0" defaultSubtotal="0">
      <items count="10">
        <item x="1"/>
        <item x="2"/>
        <item x="5"/>
        <item x="4"/>
        <item x="0"/>
        <item x="3"/>
        <item x="9"/>
        <item x="8"/>
        <item x="7"/>
        <item x="6"/>
      </items>
    </pivotField>
    <pivotField name="廠商" axis="axisRow" outline="0" multipleItemSelectionAllowed="1" showAll="0">
      <items count="18">
        <item x="3"/>
        <item x="2"/>
        <item x="6"/>
        <item x="7"/>
        <item x="5"/>
        <item x="4"/>
        <item x="8"/>
        <item x="9"/>
        <item x="1"/>
        <item x="10"/>
        <item x="0"/>
        <item x="12"/>
        <item x="11"/>
        <item x="13"/>
        <item x="14"/>
        <item x="15"/>
        <item x="16"/>
        <item t="default"/>
      </items>
    </pivotField>
    <pivotField name="作者" outline="0" multipleItemSelectionAllowed="1" showAll="0"/>
    <pivotField name="學生價" axis="axisRow" outline="0" multipleItemSelectionAllowed="1" showAll="0">
      <items count="43">
        <item x="12"/>
        <item x="2"/>
        <item x="3"/>
        <item x="13"/>
        <item x="14"/>
        <item x="11"/>
        <item x="10"/>
        <item x="16"/>
        <item x="15"/>
        <item x="4"/>
        <item x="8"/>
        <item x="17"/>
        <item x="18"/>
        <item x="6"/>
        <item x="1"/>
        <item x="7"/>
        <item x="19"/>
        <item x="20"/>
        <item x="21"/>
        <item x="0"/>
        <item x="5"/>
        <item x="9"/>
        <item x="25"/>
        <item x="26"/>
        <item x="24"/>
        <item x="23"/>
        <item x="28"/>
        <item x="27"/>
        <item x="22"/>
        <item x="30"/>
        <item x="29"/>
        <item x="34"/>
        <item x="31"/>
        <item x="35"/>
        <item x="36"/>
        <item x="37"/>
        <item x="32"/>
        <item x="33"/>
        <item x="38"/>
        <item x="39"/>
        <item x="40"/>
        <item x="41"/>
        <item t="default"/>
      </items>
    </pivotField>
    <pivotField name="議價後單價" outline="0" multipleItemSelectionAllowed="1" showAll="0"/>
    <pivotField name="採購方式" outline="0" multipleItemSelectionAllowed="1" showAll="0"/>
    <pivotField name="班級人數" outline="0" multipleItemSelectionAllowed="1" showAll="0"/>
    <pivotField name="訂購數量" dataField="1" outline="0" multipleItemSelectionAllowed="1" showAll="0"/>
    <pivotField name="訂購金額" dataField="1" numFmtId="176" outline="0" multipleItemSelectionAllowed="1" showAll="0"/>
    <pivotField name="契約數量" outline="0" multipleItemSelectionAllowed="1" showAll="0"/>
    <pivotField name="契約金額" numFmtId="176" outline="0" multipleItemSelectionAllowed="1" showAll="0"/>
    <pivotField name="交貨數量" outline="0" multipleItemSelectionAllowed="1" showAll="0"/>
    <pivotField name="交貨金額" outline="0" multipleItemSelectionAllowed="1" showAll="0"/>
    <pivotField name="退貨數量" outline="0" multipleItemSelectionAllowed="1" showAll="0"/>
    <pivotField name="退貨金額" outline="0" multipleItemSelectionAllowed="1" showAll="0"/>
    <pivotField name="備註" outline="0" multipleItemSelectionAllowed="1" showAll="0"/>
  </pivotFields>
  <rowFields count="4">
    <field x="7"/>
    <field x="5"/>
    <field x="6"/>
    <field x="9"/>
  </rowFields>
  <rowItems count="89">
    <i>
      <x/>
      <x/>
      <x/>
      <x/>
    </i>
    <i r="2">
      <x v="6"/>
      <x v="31"/>
    </i>
    <i r="2">
      <x v="7"/>
      <x v="5"/>
    </i>
    <i r="2">
      <x v="8"/>
      <x v="23"/>
    </i>
    <i r="1">
      <x v="4"/>
      <x/>
      <x v="5"/>
    </i>
    <i r="1">
      <x v="5"/>
      <x/>
      <x v="6"/>
    </i>
    <i r="1">
      <x v="8"/>
      <x/>
      <x v="9"/>
    </i>
    <i t="default">
      <x/>
    </i>
    <i>
      <x v="1"/>
      <x v="1"/>
      <x/>
      <x v="1"/>
    </i>
    <i r="2">
      <x v="1"/>
      <x v="2"/>
    </i>
    <i r="2">
      <x v="6"/>
      <x v="32"/>
    </i>
    <i r="2">
      <x v="7"/>
      <x v="2"/>
    </i>
    <i r="2">
      <x v="8"/>
      <x v="2"/>
    </i>
    <i r="1">
      <x v="2"/>
      <x v="7"/>
      <x v="24"/>
    </i>
    <i r="1">
      <x v="3"/>
      <x/>
      <x v="4"/>
    </i>
    <i r="2">
      <x v="7"/>
      <x v="24"/>
    </i>
    <i r="1">
      <x v="30"/>
      <x v="2"/>
      <x v="11"/>
    </i>
    <i r="1">
      <x v="32"/>
      <x v="2"/>
      <x v="15"/>
    </i>
    <i t="default">
      <x v="1"/>
    </i>
    <i>
      <x v="2"/>
      <x v="2"/>
      <x/>
      <x v="3"/>
    </i>
    <i r="1">
      <x v="24"/>
      <x v="2"/>
      <x v="27"/>
    </i>
    <i r="1">
      <x v="29"/>
      <x v="6"/>
      <x v="33"/>
    </i>
    <i r="1">
      <x v="33"/>
      <x v="6"/>
      <x v="35"/>
    </i>
    <i t="default">
      <x v="2"/>
    </i>
    <i>
      <x v="3"/>
      <x v="6"/>
      <x v="2"/>
      <x v="7"/>
    </i>
    <i t="default">
      <x v="3"/>
    </i>
    <i>
      <x v="4"/>
      <x v="4"/>
      <x v="7"/>
      <x v="22"/>
    </i>
    <i r="1">
      <x v="5"/>
      <x v="7"/>
      <x v="24"/>
    </i>
    <i r="1">
      <x v="7"/>
      <x v="3"/>
      <x v="8"/>
    </i>
    <i r="1">
      <x v="8"/>
      <x/>
      <x v="6"/>
    </i>
    <i r="2">
      <x v="7"/>
      <x v="6"/>
    </i>
    <i r="1">
      <x v="9"/>
      <x v="7"/>
      <x v="28"/>
    </i>
    <i r="1">
      <x v="14"/>
      <x v="5"/>
      <x v="15"/>
    </i>
    <i r="1">
      <x v="15"/>
      <x/>
      <x v="4"/>
    </i>
    <i r="1">
      <x v="16"/>
      <x/>
      <x v="39"/>
    </i>
    <i r="2">
      <x v="1"/>
      <x v="16"/>
    </i>
    <i r="2">
      <x v="7"/>
      <x v="41"/>
    </i>
    <i r="1">
      <x v="18"/>
      <x v="4"/>
      <x v="18"/>
    </i>
    <i r="1">
      <x v="23"/>
      <x v="3"/>
      <x v="26"/>
    </i>
    <i r="1">
      <x v="31"/>
      <x v="2"/>
      <x v="34"/>
    </i>
    <i r="1">
      <x v="34"/>
      <x v="2"/>
      <x v="1"/>
    </i>
    <i r="1">
      <x v="37"/>
      <x/>
      <x v="38"/>
    </i>
    <i r="1">
      <x v="38"/>
      <x/>
      <x v="28"/>
    </i>
    <i r="1">
      <x v="40"/>
      <x v="7"/>
      <x v="15"/>
    </i>
    <i r="1">
      <x v="41"/>
      <x v="7"/>
      <x v="28"/>
    </i>
    <i t="default">
      <x v="4"/>
    </i>
    <i>
      <x v="5"/>
      <x v="9"/>
      <x/>
      <x v="10"/>
    </i>
    <i r="1">
      <x v="12"/>
      <x/>
      <x v="13"/>
    </i>
    <i t="default">
      <x v="5"/>
    </i>
    <i>
      <x v="6"/>
      <x v="8"/>
      <x v="6"/>
      <x v="12"/>
    </i>
    <i r="2">
      <x v="7"/>
      <x v="12"/>
    </i>
    <i r="1">
      <x v="10"/>
      <x/>
      <x v="11"/>
    </i>
    <i r="2">
      <x v="6"/>
      <x v="22"/>
    </i>
    <i r="2">
      <x v="7"/>
      <x v="12"/>
    </i>
    <i r="2">
      <x v="8"/>
      <x v="22"/>
    </i>
    <i t="default">
      <x v="6"/>
    </i>
    <i>
      <x v="7"/>
      <x v="11"/>
      <x/>
      <x v="12"/>
    </i>
    <i r="2">
      <x v="1"/>
      <x v="12"/>
    </i>
    <i r="2">
      <x v="7"/>
      <x v="12"/>
    </i>
    <i r="1">
      <x v="25"/>
      <x/>
      <x v="24"/>
    </i>
    <i r="1">
      <x v="26"/>
      <x v="5"/>
      <x v="29"/>
    </i>
    <i t="default">
      <x v="7"/>
    </i>
    <i>
      <x v="8"/>
      <x v="13"/>
      <x v="4"/>
      <x v="14"/>
    </i>
    <i r="2">
      <x v="9"/>
      <x v="14"/>
    </i>
    <i r="1">
      <x v="27"/>
      <x v="4"/>
      <x v="30"/>
    </i>
    <i t="default">
      <x v="8"/>
    </i>
    <i>
      <x v="9"/>
      <x v="17"/>
      <x v="4"/>
      <x v="17"/>
    </i>
    <i t="default">
      <x v="9"/>
    </i>
    <i>
      <x v="10"/>
      <x v="19"/>
      <x v="4"/>
      <x v="19"/>
    </i>
    <i r="1">
      <x v="20"/>
      <x/>
      <x v="20"/>
    </i>
    <i r="1">
      <x v="21"/>
      <x/>
      <x v="21"/>
    </i>
    <i r="2">
      <x v="7"/>
      <x v="25"/>
    </i>
    <i t="default">
      <x v="10"/>
    </i>
    <i>
      <x v="11"/>
      <x v="22"/>
      <x v="1"/>
      <x v="25"/>
    </i>
    <i r="1">
      <x v="35"/>
      <x v="2"/>
      <x v="25"/>
    </i>
    <i t="default">
      <x v="11"/>
    </i>
    <i>
      <x v="12"/>
      <x v="20"/>
      <x/>
      <x v="19"/>
    </i>
    <i r="1">
      <x v="28"/>
      <x v="5"/>
      <x v="20"/>
    </i>
    <i r="1">
      <x v="42"/>
      <x v="5"/>
      <x v="21"/>
    </i>
    <i t="default">
      <x v="12"/>
    </i>
    <i>
      <x v="13"/>
      <x v="36"/>
      <x v="5"/>
      <x v="36"/>
    </i>
    <i t="default">
      <x v="13"/>
    </i>
    <i>
      <x v="14"/>
      <x v="21"/>
      <x v="6"/>
      <x v="37"/>
    </i>
    <i t="default">
      <x v="14"/>
    </i>
    <i>
      <x v="15"/>
      <x v="39"/>
      <x v="5"/>
      <x v="25"/>
    </i>
    <i t="default">
      <x v="15"/>
    </i>
    <i>
      <x v="16"/>
      <x v="43"/>
      <x/>
      <x v="40"/>
    </i>
    <i t="default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訂購數量" fld="13" baseField="0"/>
    <dataField name="SUM of 訂購金額" fld="14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契約金額明細表" cacheId="13" applyNumberFormats="0" applyBorderFormats="0" applyFontFormats="0" applyPatternFormats="0" applyAlignmentFormats="0" applyWidthHeightFormats="0" dataCaption="" updatedVersion="4" showHeaders="0">
  <location ref="A3:F92" firstHeaderRow="0" firstDataRow="1" firstDataCol="4"/>
  <pivotFields count="22">
    <pivotField name="班級代碼" outline="0" multipleItemSelectionAllowed="1" showAll="0"/>
    <pivotField name="書籍編號" outline="0" multipleItemSelectionAllowed="1" showAll="0"/>
    <pivotField name="年級" outline="0" multipleItemSelectionAllowed="1" showAll="0"/>
    <pivotField name="部別" outline="0" multipleItemSelectionAllowed="1" showAll="0"/>
    <pivotField name="班別" outline="0" multipleItemSelectionAllowed="1" showAll="0"/>
    <pivotField name="書 名" axis="axisRow" outline="0" multipleItemSelectionAllowed="1" showAll="0" defaultSubtotal="0">
      <items count="44">
        <item x="11"/>
        <item x="2"/>
        <item x="12"/>
        <item x="13"/>
        <item x="10"/>
        <item x="9"/>
        <item x="15"/>
        <item x="14"/>
        <item x="3"/>
        <item x="7"/>
        <item x="16"/>
        <item x="17"/>
        <item x="5"/>
        <item x="1"/>
        <item x="6"/>
        <item x="18"/>
        <item x="19"/>
        <item x="20"/>
        <item x="21"/>
        <item x="0"/>
        <item x="4"/>
        <item x="8"/>
        <item x="23"/>
        <item x="25"/>
        <item x="24"/>
        <item x="26"/>
        <item x="28"/>
        <item x="27"/>
        <item x="22"/>
        <item x="31"/>
        <item x="32"/>
        <item x="33"/>
        <item x="30"/>
        <item x="34"/>
        <item x="36"/>
        <item x="35"/>
        <item x="29"/>
        <item x="37"/>
        <item x="38"/>
        <item x="39"/>
        <item x="41"/>
        <item x="43"/>
        <item x="42"/>
        <item x="40"/>
      </items>
    </pivotField>
    <pivotField name="冊次" axis="axisRow" outline="0" multipleItemSelectionAllowed="1" showAll="0" defaultSubtotal="0">
      <items count="10">
        <item x="1"/>
        <item x="2"/>
        <item x="5"/>
        <item x="4"/>
        <item x="0"/>
        <item x="3"/>
        <item x="9"/>
        <item x="8"/>
        <item x="7"/>
        <item x="6"/>
      </items>
    </pivotField>
    <pivotField name="廠商" axis="axisRow" outline="0" multipleItemSelectionAllowed="1" showAll="0">
      <items count="18">
        <item x="3"/>
        <item x="2"/>
        <item x="6"/>
        <item x="7"/>
        <item x="5"/>
        <item x="4"/>
        <item x="8"/>
        <item x="9"/>
        <item x="1"/>
        <item x="10"/>
        <item x="0"/>
        <item x="12"/>
        <item x="11"/>
        <item x="13"/>
        <item x="14"/>
        <item x="15"/>
        <item x="16"/>
        <item t="default"/>
      </items>
    </pivotField>
    <pivotField name="作者" outline="0" multipleItemSelectionAllowed="1" showAll="0"/>
    <pivotField name="學生價" outline="0" multipleItemSelectionAllowed="1" showAll="0"/>
    <pivotField name="議價後單價" axis="axisRow" outline="0" multipleItemSelectionAllowed="1" showAll="0">
      <items count="41">
        <item x="11"/>
        <item x="2"/>
        <item x="3"/>
        <item x="12"/>
        <item x="13"/>
        <item x="10"/>
        <item x="9"/>
        <item x="15"/>
        <item x="14"/>
        <item x="4"/>
        <item x="7"/>
        <item x="16"/>
        <item x="17"/>
        <item x="1"/>
        <item x="6"/>
        <item x="18"/>
        <item x="19"/>
        <item x="20"/>
        <item x="0"/>
        <item x="5"/>
        <item x="8"/>
        <item x="24"/>
        <item x="23"/>
        <item x="25"/>
        <item x="27"/>
        <item x="26"/>
        <item x="21"/>
        <item x="29"/>
        <item x="28"/>
        <item x="22"/>
        <item x="33"/>
        <item x="30"/>
        <item x="34"/>
        <item x="35"/>
        <item x="31"/>
        <item x="32"/>
        <item x="36"/>
        <item x="37"/>
        <item x="38"/>
        <item x="39"/>
        <item t="default"/>
      </items>
    </pivotField>
    <pivotField name="採購方式" outline="0" multipleItemSelectionAllowed="1" showAll="0"/>
    <pivotField name="班級人數" outline="0" multipleItemSelectionAllowed="1" showAll="0"/>
    <pivotField name="訂購數量" outline="0" multipleItemSelectionAllowed="1" showAll="0"/>
    <pivotField name="訂購金額" numFmtId="176" outline="0" multipleItemSelectionAllowed="1" showAll="0"/>
    <pivotField name="契約數量" dataField="1" outline="0" multipleItemSelectionAllowed="1" showAll="0"/>
    <pivotField name="契約金額" dataField="1" numFmtId="176" outline="0" multipleItemSelectionAllowed="1" showAll="0"/>
    <pivotField name="交貨數量" outline="0" multipleItemSelectionAllowed="1" showAll="0"/>
    <pivotField name="交貨金額" outline="0" multipleItemSelectionAllowed="1" showAll="0"/>
    <pivotField name="退貨數量" outline="0" multipleItemSelectionAllowed="1" showAll="0"/>
    <pivotField name="退貨金額" outline="0" multipleItemSelectionAllowed="1" showAll="0"/>
    <pivotField name="備註" outline="0" multipleItemSelectionAllowed="1" showAll="0"/>
  </pivotFields>
  <rowFields count="4">
    <field x="7"/>
    <field x="5"/>
    <field x="6"/>
    <field x="10"/>
  </rowFields>
  <rowItems count="89">
    <i>
      <x/>
      <x/>
      <x/>
      <x/>
    </i>
    <i r="2">
      <x v="6"/>
      <x v="30"/>
    </i>
    <i r="2">
      <x v="7"/>
      <x v="5"/>
    </i>
    <i r="2">
      <x v="8"/>
      <x v="9"/>
    </i>
    <i r="1">
      <x v="4"/>
      <x/>
      <x v="5"/>
    </i>
    <i r="1">
      <x v="5"/>
      <x/>
      <x v="6"/>
    </i>
    <i r="1">
      <x v="8"/>
      <x/>
      <x v="9"/>
    </i>
    <i t="default">
      <x/>
    </i>
    <i>
      <x v="1"/>
      <x v="1"/>
      <x/>
      <x v="1"/>
    </i>
    <i r="2">
      <x v="1"/>
      <x v="2"/>
    </i>
    <i r="2">
      <x v="6"/>
      <x v="31"/>
    </i>
    <i r="2">
      <x v="7"/>
      <x v="2"/>
    </i>
    <i r="2">
      <x v="8"/>
      <x v="2"/>
    </i>
    <i r="1">
      <x v="2"/>
      <x v="7"/>
      <x v="22"/>
    </i>
    <i r="1">
      <x v="3"/>
      <x/>
      <x v="4"/>
    </i>
    <i r="2">
      <x v="7"/>
      <x v="22"/>
    </i>
    <i r="1">
      <x v="30"/>
      <x v="2"/>
      <x v="11"/>
    </i>
    <i r="1">
      <x v="32"/>
      <x v="2"/>
      <x v="14"/>
    </i>
    <i t="default">
      <x v="1"/>
    </i>
    <i>
      <x v="2"/>
      <x v="2"/>
      <x/>
      <x v="3"/>
    </i>
    <i r="1">
      <x v="24"/>
      <x v="2"/>
      <x v="25"/>
    </i>
    <i r="1">
      <x v="29"/>
      <x v="6"/>
      <x v="20"/>
    </i>
    <i r="1">
      <x v="33"/>
      <x v="6"/>
      <x v="33"/>
    </i>
    <i t="default">
      <x v="2"/>
    </i>
    <i>
      <x v="3"/>
      <x v="6"/>
      <x v="2"/>
      <x v="7"/>
    </i>
    <i t="default">
      <x v="3"/>
    </i>
    <i>
      <x v="4"/>
      <x v="4"/>
      <x v="7"/>
      <x v="21"/>
    </i>
    <i r="1">
      <x v="5"/>
      <x v="7"/>
      <x v="22"/>
    </i>
    <i r="1">
      <x v="7"/>
      <x v="3"/>
      <x v="8"/>
    </i>
    <i r="1">
      <x v="8"/>
      <x/>
      <x v="6"/>
    </i>
    <i r="2">
      <x v="7"/>
      <x v="6"/>
    </i>
    <i r="1">
      <x v="9"/>
      <x v="7"/>
      <x v="26"/>
    </i>
    <i r="1">
      <x v="14"/>
      <x v="5"/>
      <x v="14"/>
    </i>
    <i r="1">
      <x v="15"/>
      <x/>
      <x v="4"/>
    </i>
    <i r="1">
      <x v="16"/>
      <x/>
      <x v="37"/>
    </i>
    <i r="2">
      <x v="1"/>
      <x v="15"/>
    </i>
    <i r="2">
      <x v="7"/>
      <x v="39"/>
    </i>
    <i r="1">
      <x v="18"/>
      <x v="4"/>
      <x v="17"/>
    </i>
    <i r="1">
      <x v="23"/>
      <x v="3"/>
      <x v="24"/>
    </i>
    <i r="1">
      <x v="31"/>
      <x v="2"/>
      <x v="32"/>
    </i>
    <i r="1">
      <x v="34"/>
      <x v="2"/>
      <x v="1"/>
    </i>
    <i r="1">
      <x v="37"/>
      <x/>
      <x v="36"/>
    </i>
    <i r="1">
      <x v="38"/>
      <x/>
      <x v="26"/>
    </i>
    <i r="1">
      <x v="40"/>
      <x v="7"/>
      <x v="14"/>
    </i>
    <i r="1">
      <x v="41"/>
      <x v="7"/>
      <x v="26"/>
    </i>
    <i t="default">
      <x v="4"/>
    </i>
    <i>
      <x v="5"/>
      <x v="9"/>
      <x/>
      <x v="10"/>
    </i>
    <i r="1">
      <x v="12"/>
      <x/>
      <x v="9"/>
    </i>
    <i t="default">
      <x v="5"/>
    </i>
    <i>
      <x v="6"/>
      <x v="8"/>
      <x v="6"/>
      <x v="12"/>
    </i>
    <i r="2">
      <x v="7"/>
      <x v="12"/>
    </i>
    <i r="1">
      <x v="10"/>
      <x/>
      <x v="11"/>
    </i>
    <i r="2">
      <x v="6"/>
      <x v="21"/>
    </i>
    <i r="2">
      <x v="7"/>
      <x v="12"/>
    </i>
    <i r="2">
      <x v="8"/>
      <x v="21"/>
    </i>
    <i t="default">
      <x v="6"/>
    </i>
    <i>
      <x v="7"/>
      <x v="11"/>
      <x/>
      <x v="12"/>
    </i>
    <i r="2">
      <x v="1"/>
      <x v="12"/>
    </i>
    <i r="2">
      <x v="7"/>
      <x v="12"/>
    </i>
    <i r="1">
      <x v="25"/>
      <x/>
      <x v="22"/>
    </i>
    <i r="1">
      <x v="26"/>
      <x v="5"/>
      <x v="27"/>
    </i>
    <i t="default">
      <x v="7"/>
    </i>
    <i>
      <x v="8"/>
      <x v="13"/>
      <x v="4"/>
      <x v="13"/>
    </i>
    <i r="2">
      <x v="9"/>
      <x v="13"/>
    </i>
    <i r="1">
      <x v="27"/>
      <x v="4"/>
      <x v="28"/>
    </i>
    <i t="default">
      <x v="8"/>
    </i>
    <i>
      <x v="9"/>
      <x v="17"/>
      <x v="4"/>
      <x v="16"/>
    </i>
    <i t="default">
      <x v="9"/>
    </i>
    <i>
      <x v="10"/>
      <x v="19"/>
      <x v="4"/>
      <x v="18"/>
    </i>
    <i r="1">
      <x v="20"/>
      <x/>
      <x v="19"/>
    </i>
    <i r="1">
      <x v="21"/>
      <x/>
      <x v="20"/>
    </i>
    <i r="2">
      <x v="7"/>
      <x v="29"/>
    </i>
    <i t="default">
      <x v="10"/>
    </i>
    <i>
      <x v="11"/>
      <x v="22"/>
      <x v="1"/>
      <x v="23"/>
    </i>
    <i r="1">
      <x v="35"/>
      <x v="2"/>
      <x v="23"/>
    </i>
    <i t="default">
      <x v="11"/>
    </i>
    <i>
      <x v="12"/>
      <x v="20"/>
      <x/>
      <x v="18"/>
    </i>
    <i r="1">
      <x v="28"/>
      <x v="5"/>
      <x v="19"/>
    </i>
    <i r="1">
      <x v="42"/>
      <x v="5"/>
      <x v="20"/>
    </i>
    <i t="default">
      <x v="12"/>
    </i>
    <i>
      <x v="13"/>
      <x v="36"/>
      <x v="5"/>
      <x v="34"/>
    </i>
    <i t="default">
      <x v="13"/>
    </i>
    <i>
      <x v="14"/>
      <x v="21"/>
      <x v="6"/>
      <x v="35"/>
    </i>
    <i t="default">
      <x v="14"/>
    </i>
    <i>
      <x v="15"/>
      <x v="39"/>
      <x v="5"/>
      <x v="23"/>
    </i>
    <i t="default">
      <x v="15"/>
    </i>
    <i>
      <x v="16"/>
      <x v="43"/>
      <x/>
      <x v="38"/>
    </i>
    <i t="default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契約數量" fld="15" baseField="0"/>
    <dataField name="SUM of 契約金額" fld="16" baseField="0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訂購金額統計表" cacheId="13" applyNumberFormats="0" applyBorderFormats="0" applyFontFormats="0" applyPatternFormats="0" applyAlignmentFormats="0" applyWidthHeightFormats="0" dataCaption="" updatedVersion="4">
  <location ref="A3:E22" firstHeaderRow="1" firstDataRow="2" firstDataCol="2"/>
  <pivotFields count="22">
    <pivotField name="班級代碼" outline="0" multipleItemSelectionAllowed="1" showAll="0"/>
    <pivotField name="書籍編號" outline="0" multipleItemSelectionAllowed="1" showAll="0"/>
    <pivotField name="年級" outline="0" multipleItemSelectionAllowed="1" showAll="0"/>
    <pivotField name="部別" axis="axisCol" outline="0" multipleItemSelectionAllowed="1" showAll="0">
      <items count="3">
        <item x="0"/>
        <item x="1"/>
        <item t="default"/>
      </items>
    </pivotField>
    <pivotField name="班別" outline="0" multipleItemSelectionAllowed="1" showAll="0"/>
    <pivotField name="書 名" outline="0" multipleItemSelectionAllowed="1" showAll="0"/>
    <pivotField name="冊次" outline="0" multipleItemSelectionAllowed="1" showAll="0"/>
    <pivotField name="廠商" axis="axisRow" outline="0" multipleItemSelectionAllowed="1" showAll="0">
      <items count="18">
        <item x="3"/>
        <item x="2"/>
        <item x="6"/>
        <item x="7"/>
        <item x="5"/>
        <item x="4"/>
        <item x="8"/>
        <item x="9"/>
        <item x="1"/>
        <item x="10"/>
        <item x="0"/>
        <item x="12"/>
        <item x="11"/>
        <item x="13"/>
        <item x="14"/>
        <item x="15"/>
        <item x="16"/>
        <item t="default"/>
      </items>
    </pivotField>
    <pivotField name="作者" outline="0" multipleItemSelectionAllowed="1" showAll="0"/>
    <pivotField name="學生價" outline="0" multipleItemSelectionAllowed="1" showAll="0"/>
    <pivotField name="議價後單價" outline="0" multipleItemSelectionAllowed="1" showAll="0"/>
    <pivotField name="採購方式" axis="axisRow" outline="0" multipleItemSelectionAllowed="1" showAll="0" sortType="descending" defaultSubtotal="0">
      <items count="2">
        <item x="0"/>
        <item x="1"/>
      </items>
    </pivotField>
    <pivotField name="班級人數" outline="0" multipleItemSelectionAllowed="1" showAll="0"/>
    <pivotField name="訂購數量" outline="0" multipleItemSelectionAllowed="1" showAll="0"/>
    <pivotField name="訂購金額" dataField="1" numFmtId="176" outline="0" multipleItemSelectionAllowed="1" showAll="0"/>
    <pivotField name="契約數量" outline="0" multipleItemSelectionAllowed="1" showAll="0"/>
    <pivotField name="契約金額" numFmtId="176" outline="0" multipleItemSelectionAllowed="1" showAll="0"/>
    <pivotField name="交貨數量" outline="0" multipleItemSelectionAllowed="1" showAll="0"/>
    <pivotField name="交貨金額" outline="0" multipleItemSelectionAllowed="1" showAll="0"/>
    <pivotField name="退貨數量" outline="0" multipleItemSelectionAllowed="1" showAll="0"/>
    <pivotField name="退貨金額" outline="0" multipleItemSelectionAllowed="1" showAll="0"/>
    <pivotField name="備註" outline="0" multipleItemSelectionAllowed="1" showAll="0"/>
  </pivotFields>
  <rowFields count="2">
    <field x="11"/>
    <field x="7"/>
  </rowFields>
  <rowItems count="18">
    <i>
      <x/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>
      <x v="1"/>
      <x v="2"/>
    </i>
    <i r="1">
      <x v="3"/>
    </i>
    <i r="1">
      <x v="9"/>
    </i>
    <i r="1">
      <x v="11"/>
    </i>
    <i r="1">
      <x v="14"/>
    </i>
    <i r="1">
      <x v="15"/>
    </i>
    <i r="1">
      <x v="1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訂購金額" fld="14" baseField="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底價參考資料" cacheId="13" applyNumberFormats="0" applyBorderFormats="0" applyFontFormats="0" applyPatternFormats="0" applyAlignmentFormats="0" applyWidthHeightFormats="0" dataCaption="" updatedVersion="4" showHeaders="0">
  <location ref="A3:G92" firstHeaderRow="0" firstDataRow="1" firstDataCol="5"/>
  <pivotFields count="22">
    <pivotField name="班級代碼" outline="0" multipleItemSelectionAllowed="1" showAll="0"/>
    <pivotField name="書籍編號" outline="0" multipleItemSelectionAllowed="1" showAll="0"/>
    <pivotField name="年級" outline="0" multipleItemSelectionAllowed="1" showAll="0"/>
    <pivotField name="部別" outline="0" multipleItemSelectionAllowed="1" showAll="0"/>
    <pivotField name="班別" outline="0" multipleItemSelectionAllowed="1" showAll="0"/>
    <pivotField name="書 名" axis="axisRow" outline="0" multipleItemSelectionAllowed="1" showAll="0" defaultSubtotal="0">
      <items count="44">
        <item x="11"/>
        <item x="2"/>
        <item x="12"/>
        <item x="13"/>
        <item x="10"/>
        <item x="9"/>
        <item x="15"/>
        <item x="14"/>
        <item x="3"/>
        <item x="7"/>
        <item x="16"/>
        <item x="17"/>
        <item x="5"/>
        <item x="1"/>
        <item x="6"/>
        <item x="18"/>
        <item x="19"/>
        <item x="20"/>
        <item x="21"/>
        <item x="0"/>
        <item x="4"/>
        <item x="8"/>
        <item x="23"/>
        <item x="25"/>
        <item x="24"/>
        <item x="26"/>
        <item x="28"/>
        <item x="27"/>
        <item x="22"/>
        <item x="31"/>
        <item x="32"/>
        <item x="33"/>
        <item x="30"/>
        <item x="34"/>
        <item x="36"/>
        <item x="35"/>
        <item x="29"/>
        <item x="37"/>
        <item x="38"/>
        <item x="39"/>
        <item x="41"/>
        <item x="43"/>
        <item x="42"/>
        <item x="40"/>
      </items>
    </pivotField>
    <pivotField name="冊次" axis="axisRow" outline="0" multipleItemSelectionAllowed="1" showAll="0" defaultSubtotal="0">
      <items count="10">
        <item x="1"/>
        <item x="2"/>
        <item x="5"/>
        <item x="4"/>
        <item x="0"/>
        <item x="3"/>
        <item x="9"/>
        <item x="8"/>
        <item x="7"/>
        <item x="6"/>
      </items>
    </pivotField>
    <pivotField name="廠商" axis="axisRow" outline="0" multipleItemSelectionAllowed="1" showAll="0">
      <items count="18">
        <item x="3"/>
        <item x="2"/>
        <item x="6"/>
        <item x="7"/>
        <item x="5"/>
        <item x="4"/>
        <item x="8"/>
        <item x="9"/>
        <item x="1"/>
        <item x="10"/>
        <item x="0"/>
        <item x="12"/>
        <item x="11"/>
        <item x="13"/>
        <item x="14"/>
        <item x="15"/>
        <item x="16"/>
        <item t="default"/>
      </items>
    </pivotField>
    <pivotField name="作者" axis="axisRow" outline="0" multipleItemSelectionAllowed="1" showAll="0" defaultSubtotal="0">
      <items count="44">
        <item x="3"/>
        <item x="2"/>
        <item x="11"/>
        <item x="12"/>
        <item x="10"/>
        <item x="9"/>
        <item x="14"/>
        <item x="13"/>
        <item x="7"/>
        <item x="15"/>
        <item x="5"/>
        <item x="1"/>
        <item x="6"/>
        <item x="16"/>
        <item x="17"/>
        <item x="18"/>
        <item x="19"/>
        <item x="0"/>
        <item x="4"/>
        <item x="8"/>
        <item x="25"/>
        <item x="27"/>
        <item x="28"/>
        <item x="22"/>
        <item x="20"/>
        <item x="29"/>
        <item x="31"/>
        <item x="30"/>
        <item x="21"/>
        <item x="26"/>
        <item x="24"/>
        <item x="34"/>
        <item x="35"/>
        <item x="23"/>
        <item x="32"/>
        <item x="33"/>
        <item x="37"/>
        <item x="36"/>
        <item x="39"/>
        <item x="38"/>
        <item x="40"/>
        <item x="43"/>
        <item x="42"/>
        <item x="41"/>
      </items>
    </pivotField>
    <pivotField name="學生價" axis="axisRow" outline="0" multipleItemSelectionAllowed="1" showAll="0">
      <items count="43">
        <item x="12"/>
        <item x="2"/>
        <item x="3"/>
        <item x="13"/>
        <item x="14"/>
        <item x="11"/>
        <item x="10"/>
        <item x="16"/>
        <item x="15"/>
        <item x="4"/>
        <item x="8"/>
        <item x="17"/>
        <item x="18"/>
        <item x="6"/>
        <item x="1"/>
        <item x="7"/>
        <item x="19"/>
        <item x="20"/>
        <item x="21"/>
        <item x="0"/>
        <item x="5"/>
        <item x="9"/>
        <item x="25"/>
        <item x="26"/>
        <item x="24"/>
        <item x="23"/>
        <item x="28"/>
        <item x="27"/>
        <item x="22"/>
        <item x="30"/>
        <item x="29"/>
        <item x="34"/>
        <item x="31"/>
        <item x="35"/>
        <item x="36"/>
        <item x="37"/>
        <item x="32"/>
        <item x="33"/>
        <item x="38"/>
        <item x="39"/>
        <item x="40"/>
        <item x="41"/>
        <item t="default"/>
      </items>
    </pivotField>
    <pivotField name="議價後單價" outline="0" multipleItemSelectionAllowed="1" showAll="0"/>
    <pivotField name="採購方式" outline="0" multipleItemSelectionAllowed="1" showAll="0"/>
    <pivotField name="班級人數" outline="0" multipleItemSelectionAllowed="1" showAll="0"/>
    <pivotField name="訂購數量" dataField="1" outline="0" multipleItemSelectionAllowed="1" showAll="0"/>
    <pivotField name="訂購金額" dataField="1" numFmtId="176" outline="0" multipleItemSelectionAllowed="1" showAll="0"/>
    <pivotField name="契約數量" outline="0" multipleItemSelectionAllowed="1" showAll="0"/>
    <pivotField name="契約金額" numFmtId="176" outline="0" multipleItemSelectionAllowed="1" showAll="0"/>
    <pivotField name="交貨數量" outline="0" multipleItemSelectionAllowed="1" showAll="0"/>
    <pivotField name="交貨金額" outline="0" multipleItemSelectionAllowed="1" showAll="0"/>
    <pivotField name="退貨數量" outline="0" multipleItemSelectionAllowed="1" showAll="0"/>
    <pivotField name="退貨金額" outline="0" multipleItemSelectionAllowed="1" showAll="0"/>
    <pivotField name="備註" outline="0" multipleItemSelectionAllowed="1" showAll="0"/>
  </pivotFields>
  <rowFields count="5">
    <field x="7"/>
    <field x="5"/>
    <field x="6"/>
    <field x="8"/>
    <field x="9"/>
  </rowFields>
  <rowItems count="89">
    <i>
      <x/>
      <x/>
      <x/>
      <x/>
      <x/>
    </i>
    <i r="2">
      <x v="6"/>
      <x/>
      <x v="31"/>
    </i>
    <i r="2">
      <x v="7"/>
      <x/>
      <x v="5"/>
    </i>
    <i r="2">
      <x v="8"/>
      <x/>
      <x v="23"/>
    </i>
    <i r="1">
      <x v="4"/>
      <x/>
      <x v="4"/>
      <x v="5"/>
    </i>
    <i r="1">
      <x v="5"/>
      <x/>
      <x v="5"/>
      <x v="6"/>
    </i>
    <i r="1">
      <x v="8"/>
      <x/>
      <x/>
      <x v="9"/>
    </i>
    <i t="default">
      <x/>
    </i>
    <i>
      <x v="1"/>
      <x v="1"/>
      <x/>
      <x v="1"/>
      <x v="1"/>
    </i>
    <i r="2">
      <x v="1"/>
      <x v="1"/>
      <x v="2"/>
    </i>
    <i r="2">
      <x v="6"/>
      <x v="1"/>
      <x v="32"/>
    </i>
    <i r="2">
      <x v="7"/>
      <x v="1"/>
      <x v="2"/>
    </i>
    <i r="2">
      <x v="8"/>
      <x v="1"/>
      <x v="2"/>
    </i>
    <i r="1">
      <x v="2"/>
      <x v="7"/>
      <x v="20"/>
      <x v="24"/>
    </i>
    <i r="1">
      <x v="3"/>
      <x/>
      <x v="3"/>
      <x v="4"/>
    </i>
    <i r="2">
      <x v="7"/>
      <x v="29"/>
      <x v="24"/>
    </i>
    <i r="1">
      <x v="30"/>
      <x v="2"/>
      <x v="29"/>
      <x v="11"/>
    </i>
    <i r="1">
      <x v="32"/>
      <x v="2"/>
      <x v="31"/>
      <x v="15"/>
    </i>
    <i t="default">
      <x v="1"/>
    </i>
    <i>
      <x v="2"/>
      <x v="2"/>
      <x/>
      <x v="2"/>
      <x v="3"/>
    </i>
    <i r="1">
      <x v="24"/>
      <x v="2"/>
      <x v="22"/>
      <x v="27"/>
    </i>
    <i r="1">
      <x v="29"/>
      <x v="6"/>
      <x v="2"/>
      <x v="33"/>
    </i>
    <i r="1">
      <x v="33"/>
      <x v="6"/>
      <x v="2"/>
      <x v="35"/>
    </i>
    <i t="default">
      <x v="2"/>
    </i>
    <i>
      <x v="3"/>
      <x v="6"/>
      <x v="2"/>
      <x v="6"/>
      <x v="7"/>
    </i>
    <i t="default">
      <x v="3"/>
    </i>
    <i>
      <x v="4"/>
      <x v="4"/>
      <x v="7"/>
      <x v="30"/>
      <x v="22"/>
    </i>
    <i r="1">
      <x v="5"/>
      <x v="7"/>
      <x v="33"/>
      <x v="24"/>
    </i>
    <i r="1">
      <x v="7"/>
      <x v="3"/>
      <x v="7"/>
      <x v="8"/>
    </i>
    <i r="1">
      <x v="8"/>
      <x/>
      <x v="36"/>
      <x v="6"/>
    </i>
    <i r="2">
      <x v="7"/>
      <x v="36"/>
      <x v="6"/>
    </i>
    <i r="1">
      <x v="9"/>
      <x v="7"/>
      <x v="23"/>
      <x v="28"/>
    </i>
    <i r="1">
      <x v="14"/>
      <x v="5"/>
      <x v="12"/>
      <x v="15"/>
    </i>
    <i r="1">
      <x v="15"/>
      <x/>
      <x v="13"/>
      <x v="4"/>
    </i>
    <i r="1">
      <x v="16"/>
      <x/>
      <x v="14"/>
      <x v="39"/>
    </i>
    <i r="2">
      <x v="1"/>
      <x v="14"/>
      <x v="16"/>
    </i>
    <i r="2">
      <x v="7"/>
      <x v="14"/>
      <x v="41"/>
    </i>
    <i r="1">
      <x v="18"/>
      <x v="4"/>
      <x v="16"/>
      <x v="18"/>
    </i>
    <i r="1">
      <x v="23"/>
      <x v="3"/>
      <x v="7"/>
      <x v="26"/>
    </i>
    <i r="1">
      <x v="31"/>
      <x v="2"/>
      <x v="30"/>
      <x v="34"/>
    </i>
    <i r="1">
      <x v="34"/>
      <x v="2"/>
      <x v="32"/>
      <x v="1"/>
    </i>
    <i r="1">
      <x v="37"/>
      <x/>
      <x v="37"/>
      <x v="38"/>
    </i>
    <i r="1">
      <x v="38"/>
      <x/>
      <x v="38"/>
      <x v="28"/>
    </i>
    <i r="1">
      <x v="40"/>
      <x v="7"/>
      <x v="37"/>
      <x v="15"/>
    </i>
    <i r="1">
      <x v="41"/>
      <x v="7"/>
      <x v="38"/>
      <x v="28"/>
    </i>
    <i t="default">
      <x v="4"/>
    </i>
    <i>
      <x v="5"/>
      <x v="9"/>
      <x/>
      <x v="8"/>
      <x v="10"/>
    </i>
    <i r="1">
      <x v="12"/>
      <x/>
      <x v="10"/>
      <x v="13"/>
    </i>
    <i t="default">
      <x v="5"/>
    </i>
    <i>
      <x v="6"/>
      <x v="8"/>
      <x v="6"/>
      <x v="24"/>
      <x v="12"/>
    </i>
    <i r="2">
      <x v="7"/>
      <x v="24"/>
      <x v="12"/>
    </i>
    <i r="1">
      <x v="10"/>
      <x/>
      <x v="1"/>
      <x v="11"/>
    </i>
    <i r="2">
      <x v="6"/>
      <x v="1"/>
      <x v="22"/>
    </i>
    <i r="2">
      <x v="7"/>
      <x v="1"/>
      <x v="12"/>
    </i>
    <i r="2">
      <x v="8"/>
      <x v="1"/>
      <x v="22"/>
    </i>
    <i t="default">
      <x v="6"/>
    </i>
    <i>
      <x v="7"/>
      <x v="11"/>
      <x/>
      <x v="9"/>
      <x v="12"/>
    </i>
    <i r="2">
      <x v="1"/>
      <x v="9"/>
      <x v="12"/>
    </i>
    <i r="2">
      <x v="7"/>
      <x v="41"/>
      <x v="12"/>
    </i>
    <i r="1">
      <x v="25"/>
      <x/>
      <x v="25"/>
      <x v="24"/>
    </i>
    <i r="1">
      <x v="26"/>
      <x v="5"/>
      <x v="26"/>
      <x v="29"/>
    </i>
    <i t="default">
      <x v="7"/>
    </i>
    <i>
      <x v="8"/>
      <x v="13"/>
      <x v="4"/>
      <x v="11"/>
      <x v="14"/>
    </i>
    <i r="2">
      <x v="9"/>
      <x v="11"/>
      <x v="14"/>
    </i>
    <i r="1">
      <x v="27"/>
      <x v="4"/>
      <x v="27"/>
      <x v="30"/>
    </i>
    <i t="default">
      <x v="8"/>
    </i>
    <i>
      <x v="9"/>
      <x v="17"/>
      <x v="4"/>
      <x v="15"/>
      <x v="17"/>
    </i>
    <i t="default">
      <x v="9"/>
    </i>
    <i>
      <x v="10"/>
      <x v="19"/>
      <x v="4"/>
      <x v="17"/>
      <x v="19"/>
    </i>
    <i r="1">
      <x v="20"/>
      <x/>
      <x v="18"/>
      <x v="20"/>
    </i>
    <i r="1">
      <x v="21"/>
      <x/>
      <x v="19"/>
      <x v="21"/>
    </i>
    <i r="2">
      <x v="7"/>
      <x v="19"/>
      <x v="25"/>
    </i>
    <i t="default">
      <x v="10"/>
    </i>
    <i>
      <x v="11"/>
      <x v="22"/>
      <x v="1"/>
      <x v="21"/>
      <x v="25"/>
    </i>
    <i r="1">
      <x v="35"/>
      <x v="2"/>
      <x v="21"/>
      <x v="25"/>
    </i>
    <i t="default">
      <x v="11"/>
    </i>
    <i>
      <x v="12"/>
      <x v="20"/>
      <x/>
      <x v="39"/>
      <x v="19"/>
    </i>
    <i r="1">
      <x v="28"/>
      <x v="5"/>
      <x v="28"/>
      <x v="20"/>
    </i>
    <i r="1">
      <x v="42"/>
      <x v="5"/>
      <x v="42"/>
      <x v="21"/>
    </i>
    <i t="default">
      <x v="12"/>
    </i>
    <i>
      <x v="13"/>
      <x v="36"/>
      <x v="5"/>
      <x v="34"/>
      <x v="36"/>
    </i>
    <i t="default">
      <x v="13"/>
    </i>
    <i>
      <x v="14"/>
      <x v="21"/>
      <x v="6"/>
      <x v="35"/>
      <x v="37"/>
    </i>
    <i t="default">
      <x v="14"/>
    </i>
    <i>
      <x v="15"/>
      <x v="39"/>
      <x v="5"/>
      <x v="40"/>
      <x v="25"/>
    </i>
    <i t="default">
      <x v="15"/>
    </i>
    <i>
      <x v="16"/>
      <x v="43"/>
      <x/>
      <x v="43"/>
      <x v="40"/>
    </i>
    <i t="default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訂購數量" fld="13" baseField="0"/>
    <dataField name="SUM of 訂購金額" fld="14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Z1000"/>
  <sheetViews>
    <sheetView workbookViewId="0">
      <selection activeCell="C23" sqref="C23:C24"/>
    </sheetView>
  </sheetViews>
  <sheetFormatPr defaultColWidth="13.5" defaultRowHeight="15" customHeight="1"/>
  <cols>
    <col min="1" max="1" width="7.125" customWidth="1"/>
    <col min="2" max="2" width="10.125" customWidth="1"/>
    <col min="3" max="3" width="23.75" customWidth="1"/>
    <col min="4" max="4" width="10.125" customWidth="1"/>
    <col min="5" max="5" width="7.375" customWidth="1"/>
    <col min="6" max="6" width="14.875" customWidth="1"/>
    <col min="7" max="7" width="12.125" customWidth="1"/>
    <col min="8" max="8" width="32.25" customWidth="1"/>
    <col min="9" max="9" width="8.125" customWidth="1"/>
    <col min="10" max="10" width="30.5" customWidth="1"/>
    <col min="11" max="11" width="10.875" customWidth="1"/>
    <col min="12" max="26" width="7" customWidth="1"/>
  </cols>
  <sheetData>
    <row r="1" spans="1:26" ht="25.5" customHeight="1">
      <c r="A1" s="1" t="s">
        <v>2</v>
      </c>
      <c r="B1" s="1" t="s">
        <v>21</v>
      </c>
      <c r="C1" s="1" t="s">
        <v>22</v>
      </c>
      <c r="D1" s="10" t="s">
        <v>23</v>
      </c>
      <c r="E1" s="1" t="s">
        <v>36</v>
      </c>
      <c r="F1" s="1" t="s">
        <v>37</v>
      </c>
      <c r="G1" s="1" t="s">
        <v>38</v>
      </c>
      <c r="H1" s="1" t="s">
        <v>40</v>
      </c>
      <c r="I1" s="1" t="s">
        <v>41</v>
      </c>
      <c r="J1" s="1" t="s">
        <v>42</v>
      </c>
      <c r="K1" s="1" t="s">
        <v>43</v>
      </c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9.5" customHeight="1">
      <c r="A2" s="11">
        <v>1</v>
      </c>
      <c r="B2" s="13" t="s">
        <v>17</v>
      </c>
      <c r="C2" s="14" t="s">
        <v>61</v>
      </c>
      <c r="D2" s="15" t="s">
        <v>67</v>
      </c>
      <c r="E2" s="13" t="s">
        <v>72</v>
      </c>
      <c r="F2" s="13" t="s">
        <v>73</v>
      </c>
      <c r="G2" s="13" t="s">
        <v>74</v>
      </c>
      <c r="H2" s="14" t="s">
        <v>75</v>
      </c>
      <c r="I2" s="13">
        <v>104</v>
      </c>
      <c r="J2" s="14" t="s">
        <v>76</v>
      </c>
      <c r="K2" s="1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9.5" customHeight="1">
      <c r="A3" s="11">
        <v>2</v>
      </c>
      <c r="B3" s="11" t="s">
        <v>78</v>
      </c>
      <c r="C3" s="5" t="s">
        <v>79</v>
      </c>
      <c r="D3" s="17" t="s">
        <v>80</v>
      </c>
      <c r="E3" s="11" t="s">
        <v>88</v>
      </c>
      <c r="F3" s="11" t="s">
        <v>89</v>
      </c>
      <c r="G3" s="11" t="s">
        <v>90</v>
      </c>
      <c r="H3" s="5" t="s">
        <v>91</v>
      </c>
      <c r="I3" s="11">
        <v>106</v>
      </c>
      <c r="J3" s="19" t="s">
        <v>92</v>
      </c>
      <c r="K3" s="20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9.5" customHeight="1">
      <c r="A4" s="11">
        <v>3</v>
      </c>
      <c r="B4" s="11" t="s">
        <v>85</v>
      </c>
      <c r="C4" s="5" t="s">
        <v>101</v>
      </c>
      <c r="D4" s="17" t="s">
        <v>80</v>
      </c>
      <c r="E4" s="11" t="s">
        <v>102</v>
      </c>
      <c r="F4" s="11" t="s">
        <v>103</v>
      </c>
      <c r="G4" s="11" t="s">
        <v>105</v>
      </c>
      <c r="H4" s="5" t="s">
        <v>106</v>
      </c>
      <c r="I4" s="11">
        <v>243</v>
      </c>
      <c r="J4" s="19"/>
      <c r="K4" s="20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9.5" customHeight="1">
      <c r="A5" s="11">
        <v>4</v>
      </c>
      <c r="B5" s="13" t="s">
        <v>108</v>
      </c>
      <c r="C5" s="14" t="s">
        <v>109</v>
      </c>
      <c r="D5" s="15" t="s">
        <v>67</v>
      </c>
      <c r="E5" s="11" t="s">
        <v>110</v>
      </c>
      <c r="F5" s="11" t="s">
        <v>111</v>
      </c>
      <c r="G5" s="11" t="s">
        <v>112</v>
      </c>
      <c r="H5" s="5" t="s">
        <v>113</v>
      </c>
      <c r="I5" s="11">
        <v>100</v>
      </c>
      <c r="J5" s="19" t="s">
        <v>114</v>
      </c>
      <c r="K5" s="20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9.5" customHeight="1">
      <c r="A6" s="11">
        <v>5</v>
      </c>
      <c r="B6" s="11" t="s">
        <v>115</v>
      </c>
      <c r="C6" s="5" t="s">
        <v>117</v>
      </c>
      <c r="D6" s="17" t="s">
        <v>80</v>
      </c>
      <c r="E6" s="11" t="s">
        <v>118</v>
      </c>
      <c r="F6" s="11" t="s">
        <v>119</v>
      </c>
      <c r="G6" s="11" t="s">
        <v>120</v>
      </c>
      <c r="H6" s="5" t="s">
        <v>121</v>
      </c>
      <c r="I6" s="11">
        <v>236</v>
      </c>
      <c r="J6" s="19" t="s">
        <v>122</v>
      </c>
      <c r="K6" s="20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9.5" customHeight="1">
      <c r="A7" s="11">
        <v>6</v>
      </c>
      <c r="B7" s="13" t="s">
        <v>132</v>
      </c>
      <c r="C7" s="14" t="s">
        <v>133</v>
      </c>
      <c r="D7" s="15" t="s">
        <v>67</v>
      </c>
      <c r="E7" s="11" t="s">
        <v>134</v>
      </c>
      <c r="F7" s="11" t="s">
        <v>135</v>
      </c>
      <c r="G7" s="11" t="s">
        <v>136</v>
      </c>
      <c r="H7" s="5" t="s">
        <v>137</v>
      </c>
      <c r="I7" s="11">
        <v>407</v>
      </c>
      <c r="J7" s="19" t="s">
        <v>138</v>
      </c>
      <c r="K7" s="20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1.75" customHeight="1">
      <c r="A8" s="11">
        <v>7</v>
      </c>
      <c r="B8" s="13" t="s">
        <v>141</v>
      </c>
      <c r="C8" s="14" t="s">
        <v>143</v>
      </c>
      <c r="D8" s="15" t="s">
        <v>67</v>
      </c>
      <c r="E8" s="13" t="s">
        <v>72</v>
      </c>
      <c r="F8" s="13" t="s">
        <v>73</v>
      </c>
      <c r="G8" s="13" t="s">
        <v>74</v>
      </c>
      <c r="H8" s="14" t="s">
        <v>75</v>
      </c>
      <c r="I8" s="11">
        <v>104</v>
      </c>
      <c r="J8" s="19" t="s">
        <v>76</v>
      </c>
      <c r="K8" s="20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9.5" customHeight="1">
      <c r="A9" s="11">
        <v>8</v>
      </c>
      <c r="B9" s="11" t="s">
        <v>148</v>
      </c>
      <c r="C9" s="5" t="s">
        <v>150</v>
      </c>
      <c r="D9" s="17" t="s">
        <v>80</v>
      </c>
      <c r="E9" s="11" t="s">
        <v>151</v>
      </c>
      <c r="F9" s="11" t="s">
        <v>153</v>
      </c>
      <c r="G9" s="11" t="s">
        <v>154</v>
      </c>
      <c r="H9" s="5" t="s">
        <v>155</v>
      </c>
      <c r="I9" s="11">
        <v>220</v>
      </c>
      <c r="J9" s="19"/>
      <c r="K9" s="20" t="s">
        <v>156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9.5" customHeight="1">
      <c r="A10" s="11">
        <v>9</v>
      </c>
      <c r="B10" s="13" t="s">
        <v>160</v>
      </c>
      <c r="C10" s="14" t="s">
        <v>161</v>
      </c>
      <c r="D10" s="15" t="s">
        <v>67</v>
      </c>
      <c r="E10" s="13" t="s">
        <v>72</v>
      </c>
      <c r="F10" s="13" t="s">
        <v>163</v>
      </c>
      <c r="G10" s="13" t="s">
        <v>164</v>
      </c>
      <c r="H10" s="14" t="s">
        <v>165</v>
      </c>
      <c r="I10" s="11">
        <v>406</v>
      </c>
      <c r="J10" s="19" t="s">
        <v>166</v>
      </c>
      <c r="K10" s="20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9.5" customHeight="1">
      <c r="A11" s="11">
        <v>10</v>
      </c>
      <c r="B11" s="11" t="s">
        <v>169</v>
      </c>
      <c r="C11" s="5" t="s">
        <v>170</v>
      </c>
      <c r="D11" s="17" t="s">
        <v>80</v>
      </c>
      <c r="E11" s="11" t="s">
        <v>171</v>
      </c>
      <c r="F11" s="11" t="s">
        <v>172</v>
      </c>
      <c r="G11" s="11" t="s">
        <v>173</v>
      </c>
      <c r="H11" s="5" t="s">
        <v>174</v>
      </c>
      <c r="I11" s="11">
        <v>428</v>
      </c>
      <c r="J11" s="19" t="s">
        <v>176</v>
      </c>
      <c r="K11" s="20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19.5" customHeight="1">
      <c r="A12" s="11">
        <v>11</v>
      </c>
      <c r="B12" s="11" t="s">
        <v>179</v>
      </c>
      <c r="C12" s="5" t="s">
        <v>180</v>
      </c>
      <c r="D12" s="17" t="s">
        <v>80</v>
      </c>
      <c r="E12" s="11" t="s">
        <v>181</v>
      </c>
      <c r="F12" s="11" t="s">
        <v>182</v>
      </c>
      <c r="G12" s="11" t="s">
        <v>183</v>
      </c>
      <c r="H12" s="5" t="s">
        <v>184</v>
      </c>
      <c r="I12" s="11">
        <v>241</v>
      </c>
      <c r="J12" s="19" t="s">
        <v>185</v>
      </c>
      <c r="K12" s="20" t="s">
        <v>187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9.5" customHeight="1">
      <c r="A13" s="11">
        <v>12</v>
      </c>
      <c r="B13" s="13" t="s">
        <v>189</v>
      </c>
      <c r="C13" s="14" t="s">
        <v>190</v>
      </c>
      <c r="D13" s="15" t="s">
        <v>67</v>
      </c>
      <c r="E13" s="11" t="s">
        <v>191</v>
      </c>
      <c r="F13" s="11" t="s">
        <v>192</v>
      </c>
      <c r="G13" s="11" t="s">
        <v>194</v>
      </c>
      <c r="H13" s="5" t="s">
        <v>195</v>
      </c>
      <c r="I13" s="11">
        <v>106</v>
      </c>
      <c r="J13" s="19" t="s">
        <v>197</v>
      </c>
      <c r="K13" s="20" t="s">
        <v>198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9.5" customHeight="1">
      <c r="A14" s="11">
        <v>13</v>
      </c>
      <c r="B14" s="11" t="s">
        <v>200</v>
      </c>
      <c r="C14" s="5" t="s">
        <v>201</v>
      </c>
      <c r="D14" s="17" t="s">
        <v>80</v>
      </c>
      <c r="E14" s="11" t="s">
        <v>151</v>
      </c>
      <c r="F14" s="11" t="s">
        <v>202</v>
      </c>
      <c r="G14" s="11" t="s">
        <v>203</v>
      </c>
      <c r="H14" s="5" t="s">
        <v>205</v>
      </c>
      <c r="I14" s="11">
        <v>248</v>
      </c>
      <c r="J14" s="19"/>
      <c r="K14" s="20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9.5" customHeight="1">
      <c r="A15" s="11">
        <v>14</v>
      </c>
      <c r="B15" s="11" t="s">
        <v>208</v>
      </c>
      <c r="C15" s="5" t="s">
        <v>210</v>
      </c>
      <c r="D15" s="17" t="s">
        <v>80</v>
      </c>
      <c r="E15" s="13" t="s">
        <v>72</v>
      </c>
      <c r="F15" s="13" t="s">
        <v>163</v>
      </c>
      <c r="G15" s="13" t="s">
        <v>164</v>
      </c>
      <c r="H15" s="14" t="s">
        <v>165</v>
      </c>
      <c r="I15" s="13">
        <v>406</v>
      </c>
      <c r="J15" s="14" t="s">
        <v>166</v>
      </c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9.5" customHeight="1">
      <c r="A16" s="11">
        <v>15</v>
      </c>
      <c r="B16" s="11" t="s">
        <v>214</v>
      </c>
      <c r="C16" s="5" t="s">
        <v>215</v>
      </c>
      <c r="D16" s="17" t="s">
        <v>80</v>
      </c>
      <c r="E16" s="11" t="s">
        <v>151</v>
      </c>
      <c r="F16" s="11" t="s">
        <v>216</v>
      </c>
      <c r="G16" s="11" t="s">
        <v>218</v>
      </c>
      <c r="H16" s="5" t="s">
        <v>219</v>
      </c>
      <c r="I16" s="11">
        <v>104</v>
      </c>
      <c r="J16" s="19" t="s">
        <v>220</v>
      </c>
      <c r="K16" s="11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9.5" customHeight="1">
      <c r="A17" s="11">
        <v>16</v>
      </c>
      <c r="B17" s="11" t="s">
        <v>224</v>
      </c>
      <c r="C17" s="5" t="s">
        <v>225</v>
      </c>
      <c r="D17" s="17" t="s">
        <v>80</v>
      </c>
      <c r="E17" s="11" t="s">
        <v>227</v>
      </c>
      <c r="F17" s="11" t="s">
        <v>228</v>
      </c>
      <c r="G17" s="11" t="s">
        <v>229</v>
      </c>
      <c r="H17" s="5" t="s">
        <v>230</v>
      </c>
      <c r="I17" s="11">
        <v>106</v>
      </c>
      <c r="J17" s="19" t="s">
        <v>233</v>
      </c>
      <c r="K17" s="2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9.5" customHeight="1">
      <c r="A18" s="11">
        <v>17</v>
      </c>
      <c r="B18" s="11" t="s">
        <v>236</v>
      </c>
      <c r="C18" s="5" t="s">
        <v>237</v>
      </c>
      <c r="D18" s="17" t="s">
        <v>80</v>
      </c>
      <c r="E18" s="11"/>
      <c r="F18" s="11" t="s">
        <v>238</v>
      </c>
      <c r="G18" s="11"/>
      <c r="H18" s="5"/>
      <c r="I18" s="11"/>
      <c r="J18" s="5"/>
      <c r="K18" s="20" t="s">
        <v>239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9.5" customHeight="1">
      <c r="A19" s="11">
        <v>18</v>
      </c>
      <c r="B19" s="11" t="s">
        <v>241</v>
      </c>
      <c r="C19" s="5" t="s">
        <v>242</v>
      </c>
      <c r="D19" s="17" t="s">
        <v>80</v>
      </c>
      <c r="E19" s="11"/>
      <c r="F19" s="11" t="s">
        <v>244</v>
      </c>
      <c r="G19" s="11" t="s">
        <v>245</v>
      </c>
      <c r="H19" s="5" t="s">
        <v>246</v>
      </c>
      <c r="I19" s="11">
        <v>407</v>
      </c>
      <c r="J19" s="5"/>
      <c r="K19" s="11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9.5" customHeight="1">
      <c r="A20" s="11">
        <v>19</v>
      </c>
      <c r="B20" s="13" t="s">
        <v>248</v>
      </c>
      <c r="C20" s="14" t="s">
        <v>249</v>
      </c>
      <c r="D20" s="15" t="s">
        <v>67</v>
      </c>
      <c r="E20" s="11" t="s">
        <v>151</v>
      </c>
      <c r="F20" s="11" t="s">
        <v>251</v>
      </c>
      <c r="G20" s="11" t="s">
        <v>252</v>
      </c>
      <c r="H20" s="5" t="s">
        <v>253</v>
      </c>
      <c r="I20" s="11">
        <v>100</v>
      </c>
      <c r="J20" s="19" t="s">
        <v>254</v>
      </c>
      <c r="K20" s="20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9.5" customHeight="1">
      <c r="A21" s="11">
        <v>20</v>
      </c>
      <c r="B21" s="11" t="s">
        <v>258</v>
      </c>
      <c r="C21" s="5" t="s">
        <v>259</v>
      </c>
      <c r="D21" s="17" t="s">
        <v>80</v>
      </c>
      <c r="E21" s="11" t="s">
        <v>260</v>
      </c>
      <c r="F21" s="11" t="s">
        <v>261</v>
      </c>
      <c r="G21" s="11" t="s">
        <v>262</v>
      </c>
      <c r="H21" s="5" t="s">
        <v>263</v>
      </c>
      <c r="I21" s="11">
        <v>100</v>
      </c>
      <c r="J21" s="19" t="s">
        <v>265</v>
      </c>
      <c r="K21" s="20" t="s">
        <v>266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9.5" customHeight="1">
      <c r="A22" s="11">
        <v>21</v>
      </c>
      <c r="B22" s="11" t="s">
        <v>269</v>
      </c>
      <c r="C22" s="5" t="s">
        <v>270</v>
      </c>
      <c r="D22" s="17" t="s">
        <v>80</v>
      </c>
      <c r="E22" s="11" t="s">
        <v>151</v>
      </c>
      <c r="F22" s="11" t="s">
        <v>271</v>
      </c>
      <c r="G22" s="11" t="s">
        <v>273</v>
      </c>
      <c r="H22" s="5" t="s">
        <v>274</v>
      </c>
      <c r="I22" s="11">
        <v>406</v>
      </c>
      <c r="J22" s="19" t="s">
        <v>276</v>
      </c>
      <c r="K22" s="20" t="s">
        <v>277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9.5" customHeight="1">
      <c r="A23" s="11">
        <v>22</v>
      </c>
      <c r="B23" s="13" t="s">
        <v>278</v>
      </c>
      <c r="C23" s="14" t="s">
        <v>279</v>
      </c>
      <c r="D23" s="15" t="s">
        <v>67</v>
      </c>
      <c r="E23" s="11" t="s">
        <v>280</v>
      </c>
      <c r="F23" s="11" t="s">
        <v>281</v>
      </c>
      <c r="G23" s="11" t="s">
        <v>283</v>
      </c>
      <c r="H23" s="5" t="s">
        <v>284</v>
      </c>
      <c r="I23" s="11">
        <v>702</v>
      </c>
      <c r="J23" s="19" t="s">
        <v>285</v>
      </c>
      <c r="K23" s="20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9.5" customHeight="1">
      <c r="A24" s="11">
        <v>23</v>
      </c>
      <c r="B24" s="13" t="s">
        <v>287</v>
      </c>
      <c r="C24" s="14" t="s">
        <v>290</v>
      </c>
      <c r="D24" s="15" t="s">
        <v>67</v>
      </c>
      <c r="E24" s="11" t="s">
        <v>291</v>
      </c>
      <c r="F24" s="11" t="s">
        <v>293</v>
      </c>
      <c r="G24" s="11" t="s">
        <v>294</v>
      </c>
      <c r="H24" s="5" t="s">
        <v>295</v>
      </c>
      <c r="I24" s="11">
        <v>248</v>
      </c>
      <c r="J24" s="19" t="s">
        <v>297</v>
      </c>
      <c r="K24" s="20" t="s">
        <v>298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9.5" customHeight="1">
      <c r="A25" s="11">
        <v>24</v>
      </c>
      <c r="B25" s="11" t="s">
        <v>300</v>
      </c>
      <c r="C25" s="5" t="s">
        <v>301</v>
      </c>
      <c r="D25" s="17" t="s">
        <v>80</v>
      </c>
      <c r="E25" s="11" t="s">
        <v>72</v>
      </c>
      <c r="F25" s="11" t="s">
        <v>163</v>
      </c>
      <c r="G25" s="11" t="s">
        <v>164</v>
      </c>
      <c r="H25" s="5" t="s">
        <v>165</v>
      </c>
      <c r="I25" s="11">
        <v>406</v>
      </c>
      <c r="J25" s="5" t="s">
        <v>166</v>
      </c>
      <c r="K25" s="1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9.5" customHeight="1">
      <c r="A26" s="11">
        <v>25</v>
      </c>
      <c r="B26" s="13" t="s">
        <v>307</v>
      </c>
      <c r="C26" s="14" t="s">
        <v>308</v>
      </c>
      <c r="D26" s="15" t="s">
        <v>67</v>
      </c>
      <c r="E26" s="11" t="s">
        <v>181</v>
      </c>
      <c r="F26" s="11" t="s">
        <v>182</v>
      </c>
      <c r="G26" s="11" t="s">
        <v>183</v>
      </c>
      <c r="H26" s="5" t="s">
        <v>310</v>
      </c>
      <c r="I26" s="11">
        <v>241</v>
      </c>
      <c r="J26" s="5" t="s">
        <v>185</v>
      </c>
      <c r="K26" s="11" t="s">
        <v>187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9.5" customHeight="1">
      <c r="A27" s="12"/>
      <c r="B27" s="12"/>
      <c r="C27" s="4"/>
      <c r="D27" s="12"/>
      <c r="E27" s="12"/>
      <c r="F27" s="12"/>
      <c r="G27" s="12"/>
      <c r="H27" s="4"/>
      <c r="I27" s="12"/>
      <c r="J27" s="4"/>
      <c r="K27" s="1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9.5" customHeight="1">
      <c r="A28" s="12"/>
      <c r="B28" s="12"/>
      <c r="C28" s="4"/>
      <c r="D28" s="12"/>
      <c r="E28" s="12"/>
      <c r="F28" s="12"/>
      <c r="G28" s="12"/>
      <c r="H28" s="4"/>
      <c r="I28" s="12"/>
      <c r="J28" s="4"/>
      <c r="K28" s="12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9.5" customHeight="1">
      <c r="A29" s="12"/>
      <c r="B29" s="12"/>
      <c r="C29" s="4"/>
      <c r="D29" s="12"/>
      <c r="E29" s="12"/>
      <c r="F29" s="12"/>
      <c r="G29" s="12"/>
      <c r="H29" s="4"/>
      <c r="I29" s="12"/>
      <c r="J29" s="4"/>
      <c r="K29" s="12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9.5" customHeight="1">
      <c r="A30" s="12"/>
      <c r="B30" s="12"/>
      <c r="C30" s="4"/>
      <c r="D30" s="12"/>
      <c r="E30" s="12"/>
      <c r="F30" s="12"/>
      <c r="G30" s="12"/>
      <c r="H30" s="4"/>
      <c r="I30" s="12"/>
      <c r="J30" s="4"/>
      <c r="K30" s="12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9.5" customHeight="1">
      <c r="A31" s="12"/>
      <c r="B31" s="12"/>
      <c r="C31" s="4"/>
      <c r="D31" s="12"/>
      <c r="E31" s="12"/>
      <c r="F31" s="12"/>
      <c r="G31" s="12"/>
      <c r="H31" s="4"/>
      <c r="I31" s="12"/>
      <c r="J31" s="4"/>
      <c r="K31" s="12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9.5" customHeight="1">
      <c r="A32" s="12"/>
      <c r="B32" s="12"/>
      <c r="C32" s="4"/>
      <c r="D32" s="12"/>
      <c r="E32" s="12"/>
      <c r="F32" s="12"/>
      <c r="G32" s="12"/>
      <c r="H32" s="4"/>
      <c r="I32" s="12"/>
      <c r="J32" s="4"/>
      <c r="K32" s="12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9.5" customHeight="1">
      <c r="A33" s="12"/>
      <c r="B33" s="12"/>
      <c r="C33" s="4"/>
      <c r="D33" s="12"/>
      <c r="E33" s="12"/>
      <c r="F33" s="12"/>
      <c r="G33" s="12"/>
      <c r="H33" s="4"/>
      <c r="I33" s="12"/>
      <c r="J33" s="4"/>
      <c r="K33" s="12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9.5" customHeight="1">
      <c r="A34" s="12"/>
      <c r="B34" s="12"/>
      <c r="C34" s="4"/>
      <c r="D34" s="12"/>
      <c r="E34" s="12"/>
      <c r="F34" s="12"/>
      <c r="G34" s="12"/>
      <c r="H34" s="4"/>
      <c r="I34" s="12"/>
      <c r="J34" s="4"/>
      <c r="K34" s="12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9.5" customHeight="1">
      <c r="A35" s="12"/>
      <c r="B35" s="12"/>
      <c r="C35" s="4"/>
      <c r="D35" s="12"/>
      <c r="E35" s="12"/>
      <c r="F35" s="12"/>
      <c r="G35" s="12"/>
      <c r="H35" s="4"/>
      <c r="I35" s="12"/>
      <c r="J35" s="4"/>
      <c r="K35" s="12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9.5" customHeight="1">
      <c r="A36" s="12"/>
      <c r="B36" s="12"/>
      <c r="C36" s="4"/>
      <c r="D36" s="12"/>
      <c r="E36" s="12"/>
      <c r="F36" s="12"/>
      <c r="G36" s="12"/>
      <c r="H36" s="4"/>
      <c r="I36" s="12"/>
      <c r="J36" s="4"/>
      <c r="K36" s="12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9.5" customHeight="1">
      <c r="A37" s="12"/>
      <c r="B37" s="12"/>
      <c r="C37" s="4"/>
      <c r="D37" s="12"/>
      <c r="E37" s="12"/>
      <c r="F37" s="12"/>
      <c r="G37" s="12"/>
      <c r="H37" s="4"/>
      <c r="I37" s="12"/>
      <c r="J37" s="4"/>
      <c r="K37" s="12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9.5" customHeight="1">
      <c r="A38" s="12"/>
      <c r="B38" s="12"/>
      <c r="C38" s="4"/>
      <c r="D38" s="12"/>
      <c r="E38" s="12"/>
      <c r="F38" s="12"/>
      <c r="G38" s="12"/>
      <c r="H38" s="4"/>
      <c r="I38" s="12"/>
      <c r="J38" s="4"/>
      <c r="K38" s="12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9.5" customHeight="1">
      <c r="A39" s="12"/>
      <c r="B39" s="12"/>
      <c r="C39" s="4"/>
      <c r="D39" s="12"/>
      <c r="E39" s="12"/>
      <c r="F39" s="12"/>
      <c r="G39" s="12"/>
      <c r="H39" s="4"/>
      <c r="I39" s="12"/>
      <c r="J39" s="4"/>
      <c r="K39" s="12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9.5" customHeight="1">
      <c r="A40" s="12"/>
      <c r="B40" s="12"/>
      <c r="C40" s="4"/>
      <c r="D40" s="12"/>
      <c r="E40" s="12"/>
      <c r="F40" s="12"/>
      <c r="G40" s="12"/>
      <c r="H40" s="4"/>
      <c r="I40" s="12"/>
      <c r="J40" s="4"/>
      <c r="K40" s="12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9.5" customHeight="1">
      <c r="A41" s="12"/>
      <c r="B41" s="12"/>
      <c r="C41" s="4"/>
      <c r="D41" s="12"/>
      <c r="E41" s="12"/>
      <c r="F41" s="12"/>
      <c r="G41" s="12"/>
      <c r="H41" s="4"/>
      <c r="I41" s="12"/>
      <c r="J41" s="4"/>
      <c r="K41" s="12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9.5" customHeight="1">
      <c r="A42" s="12"/>
      <c r="B42" s="12"/>
      <c r="C42" s="4"/>
      <c r="D42" s="12"/>
      <c r="E42" s="12"/>
      <c r="F42" s="12"/>
      <c r="G42" s="12"/>
      <c r="H42" s="4"/>
      <c r="I42" s="12"/>
      <c r="J42" s="4"/>
      <c r="K42" s="12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9.5" customHeight="1">
      <c r="A43" s="12"/>
      <c r="B43" s="12"/>
      <c r="C43" s="4"/>
      <c r="D43" s="12"/>
      <c r="E43" s="12"/>
      <c r="F43" s="12"/>
      <c r="G43" s="12"/>
      <c r="H43" s="4"/>
      <c r="I43" s="12"/>
      <c r="J43" s="4"/>
      <c r="K43" s="1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9.5" customHeight="1">
      <c r="A44" s="12"/>
      <c r="B44" s="12"/>
      <c r="C44" s="4"/>
      <c r="D44" s="12"/>
      <c r="E44" s="12"/>
      <c r="F44" s="12"/>
      <c r="G44" s="12"/>
      <c r="H44" s="4"/>
      <c r="I44" s="12"/>
      <c r="J44" s="4"/>
      <c r="K44" s="12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9.5" customHeight="1">
      <c r="A45" s="12"/>
      <c r="B45" s="12"/>
      <c r="C45" s="4"/>
      <c r="D45" s="12"/>
      <c r="E45" s="12"/>
      <c r="F45" s="12"/>
      <c r="G45" s="12"/>
      <c r="H45" s="4"/>
      <c r="I45" s="12"/>
      <c r="J45" s="4"/>
      <c r="K45" s="1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9.5" customHeight="1">
      <c r="A46" s="12"/>
      <c r="B46" s="12"/>
      <c r="C46" s="4"/>
      <c r="D46" s="12"/>
      <c r="E46" s="12"/>
      <c r="F46" s="12"/>
      <c r="G46" s="12"/>
      <c r="H46" s="4"/>
      <c r="I46" s="12"/>
      <c r="J46" s="4"/>
      <c r="K46" s="12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9.5" customHeight="1">
      <c r="A47" s="12"/>
      <c r="B47" s="12"/>
      <c r="C47" s="4"/>
      <c r="D47" s="12"/>
      <c r="E47" s="12"/>
      <c r="F47" s="12"/>
      <c r="G47" s="12"/>
      <c r="H47" s="4"/>
      <c r="I47" s="12"/>
      <c r="J47" s="4"/>
      <c r="K47" s="12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9.5" customHeight="1">
      <c r="A48" s="12"/>
      <c r="B48" s="12"/>
      <c r="C48" s="4"/>
      <c r="D48" s="12"/>
      <c r="E48" s="12"/>
      <c r="F48" s="12"/>
      <c r="G48" s="12"/>
      <c r="H48" s="4"/>
      <c r="I48" s="12"/>
      <c r="J48" s="4"/>
      <c r="K48" s="1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9.5" customHeight="1">
      <c r="A49" s="12"/>
      <c r="B49" s="12"/>
      <c r="C49" s="4"/>
      <c r="D49" s="12"/>
      <c r="E49" s="12"/>
      <c r="F49" s="12"/>
      <c r="G49" s="12"/>
      <c r="H49" s="4"/>
      <c r="I49" s="12"/>
      <c r="J49" s="4"/>
      <c r="K49" s="1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9.5" customHeight="1">
      <c r="A50" s="12"/>
      <c r="B50" s="12"/>
      <c r="C50" s="4"/>
      <c r="D50" s="12"/>
      <c r="E50" s="12"/>
      <c r="F50" s="12"/>
      <c r="G50" s="12"/>
      <c r="H50" s="4"/>
      <c r="I50" s="12"/>
      <c r="J50" s="4"/>
      <c r="K50" s="12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9.5" customHeight="1">
      <c r="A51" s="12"/>
      <c r="B51" s="12"/>
      <c r="C51" s="4"/>
      <c r="D51" s="12"/>
      <c r="E51" s="12"/>
      <c r="F51" s="12"/>
      <c r="G51" s="12"/>
      <c r="H51" s="4"/>
      <c r="I51" s="12"/>
      <c r="J51" s="4"/>
      <c r="K51" s="1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9.5" customHeight="1">
      <c r="A52" s="12"/>
      <c r="B52" s="12"/>
      <c r="C52" s="4"/>
      <c r="D52" s="12"/>
      <c r="E52" s="12"/>
      <c r="F52" s="12"/>
      <c r="G52" s="12"/>
      <c r="H52" s="4"/>
      <c r="I52" s="12"/>
      <c r="J52" s="4"/>
      <c r="K52" s="1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9.5" customHeight="1">
      <c r="A53" s="12"/>
      <c r="B53" s="12"/>
      <c r="C53" s="4"/>
      <c r="D53" s="12"/>
      <c r="E53" s="12"/>
      <c r="F53" s="12"/>
      <c r="G53" s="12"/>
      <c r="H53" s="4"/>
      <c r="I53" s="12"/>
      <c r="J53" s="4"/>
      <c r="K53" s="1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9.5" customHeight="1">
      <c r="A54" s="12"/>
      <c r="B54" s="12"/>
      <c r="C54" s="4"/>
      <c r="D54" s="12"/>
      <c r="E54" s="12"/>
      <c r="F54" s="12"/>
      <c r="G54" s="12"/>
      <c r="H54" s="4"/>
      <c r="I54" s="12"/>
      <c r="J54" s="4"/>
      <c r="K54" s="1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9.5" customHeight="1">
      <c r="A55" s="12"/>
      <c r="B55" s="12"/>
      <c r="C55" s="4"/>
      <c r="D55" s="12"/>
      <c r="E55" s="12"/>
      <c r="F55" s="12"/>
      <c r="G55" s="12"/>
      <c r="H55" s="4"/>
      <c r="I55" s="12"/>
      <c r="J55" s="4"/>
      <c r="K55" s="1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9.5" customHeight="1">
      <c r="A56" s="12"/>
      <c r="B56" s="12"/>
      <c r="C56" s="4"/>
      <c r="D56" s="12"/>
      <c r="E56" s="12"/>
      <c r="F56" s="12"/>
      <c r="G56" s="12"/>
      <c r="H56" s="4"/>
      <c r="I56" s="12"/>
      <c r="J56" s="4"/>
      <c r="K56" s="1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9.5" customHeight="1">
      <c r="A57" s="12"/>
      <c r="B57" s="12"/>
      <c r="C57" s="4"/>
      <c r="D57" s="12"/>
      <c r="E57" s="12"/>
      <c r="F57" s="12"/>
      <c r="G57" s="12"/>
      <c r="H57" s="4"/>
      <c r="I57" s="12"/>
      <c r="J57" s="4"/>
      <c r="K57" s="1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9.5" customHeight="1">
      <c r="A58" s="12"/>
      <c r="B58" s="12"/>
      <c r="C58" s="4"/>
      <c r="D58" s="12"/>
      <c r="E58" s="12"/>
      <c r="F58" s="12"/>
      <c r="G58" s="12"/>
      <c r="H58" s="4"/>
      <c r="I58" s="12"/>
      <c r="J58" s="4"/>
      <c r="K58" s="1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9.5" customHeight="1">
      <c r="A59" s="12"/>
      <c r="B59" s="12"/>
      <c r="C59" s="4"/>
      <c r="D59" s="12"/>
      <c r="E59" s="12"/>
      <c r="F59" s="12"/>
      <c r="G59" s="12"/>
      <c r="H59" s="4"/>
      <c r="I59" s="12"/>
      <c r="J59" s="4"/>
      <c r="K59" s="1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9.5" customHeight="1">
      <c r="A60" s="12"/>
      <c r="B60" s="12"/>
      <c r="C60" s="4"/>
      <c r="D60" s="12"/>
      <c r="E60" s="12"/>
      <c r="F60" s="12"/>
      <c r="G60" s="12"/>
      <c r="H60" s="4"/>
      <c r="I60" s="12"/>
      <c r="J60" s="4"/>
      <c r="K60" s="1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9.5" customHeight="1">
      <c r="A61" s="12"/>
      <c r="B61" s="12"/>
      <c r="C61" s="4"/>
      <c r="D61" s="12"/>
      <c r="E61" s="12"/>
      <c r="F61" s="12"/>
      <c r="G61" s="12"/>
      <c r="H61" s="4"/>
      <c r="I61" s="12"/>
      <c r="J61" s="4"/>
      <c r="K61" s="1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9.5" customHeight="1">
      <c r="A62" s="12"/>
      <c r="B62" s="12"/>
      <c r="C62" s="4"/>
      <c r="D62" s="12"/>
      <c r="E62" s="12"/>
      <c r="F62" s="12"/>
      <c r="G62" s="12"/>
      <c r="H62" s="4"/>
      <c r="I62" s="12"/>
      <c r="J62" s="4"/>
      <c r="K62" s="1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9.5" customHeight="1">
      <c r="A63" s="12"/>
      <c r="B63" s="12"/>
      <c r="C63" s="4"/>
      <c r="D63" s="12"/>
      <c r="E63" s="12"/>
      <c r="F63" s="12"/>
      <c r="G63" s="12"/>
      <c r="H63" s="4"/>
      <c r="I63" s="12"/>
      <c r="J63" s="4"/>
      <c r="K63" s="1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9.5" customHeight="1">
      <c r="A64" s="12"/>
      <c r="B64" s="12"/>
      <c r="C64" s="4"/>
      <c r="D64" s="12"/>
      <c r="E64" s="12"/>
      <c r="F64" s="12"/>
      <c r="G64" s="12"/>
      <c r="H64" s="4"/>
      <c r="I64" s="12"/>
      <c r="J64" s="4"/>
      <c r="K64" s="1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9.5" customHeight="1">
      <c r="A65" s="12"/>
      <c r="B65" s="12"/>
      <c r="C65" s="4"/>
      <c r="D65" s="12"/>
      <c r="E65" s="12"/>
      <c r="F65" s="12"/>
      <c r="G65" s="12"/>
      <c r="H65" s="4"/>
      <c r="I65" s="12"/>
      <c r="J65" s="4"/>
      <c r="K65" s="1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9.5" customHeight="1">
      <c r="A66" s="12"/>
      <c r="B66" s="12"/>
      <c r="C66" s="4"/>
      <c r="D66" s="12"/>
      <c r="E66" s="12"/>
      <c r="F66" s="12"/>
      <c r="G66" s="12"/>
      <c r="H66" s="4"/>
      <c r="I66" s="12"/>
      <c r="J66" s="4"/>
      <c r="K66" s="12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9.5" customHeight="1">
      <c r="A67" s="12"/>
      <c r="B67" s="12"/>
      <c r="C67" s="4"/>
      <c r="D67" s="12"/>
      <c r="E67" s="12"/>
      <c r="F67" s="12"/>
      <c r="G67" s="12"/>
      <c r="H67" s="4"/>
      <c r="I67" s="12"/>
      <c r="J67" s="4"/>
      <c r="K67" s="1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9.5" customHeight="1">
      <c r="A68" s="12"/>
      <c r="B68" s="12"/>
      <c r="C68" s="4"/>
      <c r="D68" s="12"/>
      <c r="E68" s="12"/>
      <c r="F68" s="12"/>
      <c r="G68" s="12"/>
      <c r="H68" s="4"/>
      <c r="I68" s="12"/>
      <c r="J68" s="4"/>
      <c r="K68" s="12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9.5" customHeight="1">
      <c r="A69" s="12"/>
      <c r="B69" s="12"/>
      <c r="C69" s="4"/>
      <c r="D69" s="12"/>
      <c r="E69" s="12"/>
      <c r="F69" s="12"/>
      <c r="G69" s="12"/>
      <c r="H69" s="4"/>
      <c r="I69" s="12"/>
      <c r="J69" s="4"/>
      <c r="K69" s="12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9.5" customHeight="1">
      <c r="A70" s="12"/>
      <c r="B70" s="12"/>
      <c r="C70" s="4"/>
      <c r="D70" s="12"/>
      <c r="E70" s="12"/>
      <c r="F70" s="12"/>
      <c r="G70" s="12"/>
      <c r="H70" s="4"/>
      <c r="I70" s="12"/>
      <c r="J70" s="4"/>
      <c r="K70" s="12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9.5" customHeight="1">
      <c r="A71" s="12"/>
      <c r="B71" s="12"/>
      <c r="C71" s="4"/>
      <c r="D71" s="12"/>
      <c r="E71" s="12"/>
      <c r="F71" s="12"/>
      <c r="G71" s="12"/>
      <c r="H71" s="4"/>
      <c r="I71" s="12"/>
      <c r="J71" s="4"/>
      <c r="K71" s="12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9.5" customHeight="1">
      <c r="A72" s="12"/>
      <c r="B72" s="12"/>
      <c r="C72" s="4"/>
      <c r="D72" s="12"/>
      <c r="E72" s="12"/>
      <c r="F72" s="12"/>
      <c r="G72" s="12"/>
      <c r="H72" s="4"/>
      <c r="I72" s="12"/>
      <c r="J72" s="4"/>
      <c r="K72" s="12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9.5" customHeight="1">
      <c r="A73" s="12"/>
      <c r="B73" s="12"/>
      <c r="C73" s="4"/>
      <c r="D73" s="12"/>
      <c r="E73" s="12"/>
      <c r="F73" s="12"/>
      <c r="G73" s="12"/>
      <c r="H73" s="4"/>
      <c r="I73" s="12"/>
      <c r="J73" s="4"/>
      <c r="K73" s="12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9.5" customHeight="1">
      <c r="A74" s="12"/>
      <c r="B74" s="12"/>
      <c r="C74" s="4"/>
      <c r="D74" s="12"/>
      <c r="E74" s="12"/>
      <c r="F74" s="12"/>
      <c r="G74" s="12"/>
      <c r="H74" s="4"/>
      <c r="I74" s="12"/>
      <c r="J74" s="4"/>
      <c r="K74" s="12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9.5" customHeight="1">
      <c r="A75" s="12"/>
      <c r="B75" s="12"/>
      <c r="C75" s="4"/>
      <c r="D75" s="12"/>
      <c r="E75" s="12"/>
      <c r="F75" s="12"/>
      <c r="G75" s="12"/>
      <c r="H75" s="4"/>
      <c r="I75" s="12"/>
      <c r="J75" s="4"/>
      <c r="K75" s="12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9.5" customHeight="1">
      <c r="A76" s="12"/>
      <c r="B76" s="12"/>
      <c r="C76" s="4"/>
      <c r="D76" s="12"/>
      <c r="E76" s="12"/>
      <c r="F76" s="12"/>
      <c r="G76" s="12"/>
      <c r="H76" s="4"/>
      <c r="I76" s="12"/>
      <c r="J76" s="4"/>
      <c r="K76" s="12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9.5" customHeight="1">
      <c r="A77" s="12"/>
      <c r="B77" s="12"/>
      <c r="C77" s="4"/>
      <c r="D77" s="12"/>
      <c r="E77" s="12"/>
      <c r="F77" s="12"/>
      <c r="G77" s="12"/>
      <c r="H77" s="4"/>
      <c r="I77" s="12"/>
      <c r="J77" s="4"/>
      <c r="K77" s="12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9.5" customHeight="1">
      <c r="A78" s="12"/>
      <c r="B78" s="12"/>
      <c r="C78" s="4"/>
      <c r="D78" s="12"/>
      <c r="E78" s="12"/>
      <c r="F78" s="12"/>
      <c r="G78" s="12"/>
      <c r="H78" s="4"/>
      <c r="I78" s="12"/>
      <c r="J78" s="4"/>
      <c r="K78" s="12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9.5" customHeight="1">
      <c r="A79" s="12"/>
      <c r="B79" s="12"/>
      <c r="C79" s="4"/>
      <c r="D79" s="12"/>
      <c r="E79" s="12"/>
      <c r="F79" s="12"/>
      <c r="G79" s="12"/>
      <c r="H79" s="4"/>
      <c r="I79" s="12"/>
      <c r="J79" s="4"/>
      <c r="K79" s="12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9.5" customHeight="1">
      <c r="A80" s="12"/>
      <c r="B80" s="12"/>
      <c r="C80" s="4"/>
      <c r="D80" s="12"/>
      <c r="E80" s="12"/>
      <c r="F80" s="12"/>
      <c r="G80" s="12"/>
      <c r="H80" s="4"/>
      <c r="I80" s="12"/>
      <c r="J80" s="4"/>
      <c r="K80" s="12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9.5" customHeight="1">
      <c r="A81" s="12"/>
      <c r="B81" s="12"/>
      <c r="C81" s="4"/>
      <c r="D81" s="12"/>
      <c r="E81" s="12"/>
      <c r="F81" s="12"/>
      <c r="G81" s="12"/>
      <c r="H81" s="4"/>
      <c r="I81" s="12"/>
      <c r="J81" s="4"/>
      <c r="K81" s="12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9.5" customHeight="1">
      <c r="A82" s="12"/>
      <c r="B82" s="12"/>
      <c r="C82" s="4"/>
      <c r="D82" s="12"/>
      <c r="E82" s="12"/>
      <c r="F82" s="12"/>
      <c r="G82" s="12"/>
      <c r="H82" s="4"/>
      <c r="I82" s="12"/>
      <c r="J82" s="4"/>
      <c r="K82" s="12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9.5" customHeight="1">
      <c r="A83" s="12"/>
      <c r="B83" s="12"/>
      <c r="C83" s="4"/>
      <c r="D83" s="12"/>
      <c r="E83" s="12"/>
      <c r="F83" s="12"/>
      <c r="G83" s="12"/>
      <c r="H83" s="4"/>
      <c r="I83" s="12"/>
      <c r="J83" s="4"/>
      <c r="K83" s="12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9.5" customHeight="1">
      <c r="A84" s="12"/>
      <c r="B84" s="12"/>
      <c r="C84" s="4"/>
      <c r="D84" s="12"/>
      <c r="E84" s="12"/>
      <c r="F84" s="12"/>
      <c r="G84" s="12"/>
      <c r="H84" s="4"/>
      <c r="I84" s="12"/>
      <c r="J84" s="4"/>
      <c r="K84" s="12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9.5" customHeight="1">
      <c r="A85" s="12"/>
      <c r="B85" s="12"/>
      <c r="C85" s="4"/>
      <c r="D85" s="12"/>
      <c r="E85" s="12"/>
      <c r="F85" s="12"/>
      <c r="G85" s="12"/>
      <c r="H85" s="4"/>
      <c r="I85" s="12"/>
      <c r="J85" s="4"/>
      <c r="K85" s="12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9.5" customHeight="1">
      <c r="A86" s="12"/>
      <c r="B86" s="12"/>
      <c r="C86" s="4"/>
      <c r="D86" s="12"/>
      <c r="E86" s="12"/>
      <c r="F86" s="12"/>
      <c r="G86" s="12"/>
      <c r="H86" s="4"/>
      <c r="I86" s="12"/>
      <c r="J86" s="4"/>
      <c r="K86" s="12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9.5" customHeight="1">
      <c r="A87" s="12"/>
      <c r="B87" s="12"/>
      <c r="C87" s="4"/>
      <c r="D87" s="12"/>
      <c r="E87" s="12"/>
      <c r="F87" s="12"/>
      <c r="G87" s="12"/>
      <c r="H87" s="4"/>
      <c r="I87" s="12"/>
      <c r="J87" s="4"/>
      <c r="K87" s="12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9.5" customHeight="1">
      <c r="A88" s="12"/>
      <c r="B88" s="12"/>
      <c r="C88" s="4"/>
      <c r="D88" s="12"/>
      <c r="E88" s="12"/>
      <c r="F88" s="12"/>
      <c r="G88" s="12"/>
      <c r="H88" s="4"/>
      <c r="I88" s="12"/>
      <c r="J88" s="4"/>
      <c r="K88" s="12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9.5" customHeight="1">
      <c r="A89" s="12"/>
      <c r="B89" s="12"/>
      <c r="C89" s="4"/>
      <c r="D89" s="12"/>
      <c r="E89" s="12"/>
      <c r="F89" s="12"/>
      <c r="G89" s="12"/>
      <c r="H89" s="4"/>
      <c r="I89" s="12"/>
      <c r="J89" s="4"/>
      <c r="K89" s="12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9.5" customHeight="1">
      <c r="A90" s="12"/>
      <c r="B90" s="12"/>
      <c r="C90" s="4"/>
      <c r="D90" s="12"/>
      <c r="E90" s="12"/>
      <c r="F90" s="12"/>
      <c r="G90" s="12"/>
      <c r="H90" s="4"/>
      <c r="I90" s="12"/>
      <c r="J90" s="4"/>
      <c r="K90" s="12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9.5" customHeight="1">
      <c r="A91" s="12"/>
      <c r="B91" s="12"/>
      <c r="C91" s="4"/>
      <c r="D91" s="12"/>
      <c r="E91" s="12"/>
      <c r="F91" s="12"/>
      <c r="G91" s="12"/>
      <c r="H91" s="4"/>
      <c r="I91" s="12"/>
      <c r="J91" s="4"/>
      <c r="K91" s="12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9.5" customHeight="1">
      <c r="A92" s="12"/>
      <c r="B92" s="12"/>
      <c r="C92" s="4"/>
      <c r="D92" s="12"/>
      <c r="E92" s="12"/>
      <c r="F92" s="12"/>
      <c r="G92" s="12"/>
      <c r="H92" s="4"/>
      <c r="I92" s="12"/>
      <c r="J92" s="4"/>
      <c r="K92" s="12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9.5" customHeight="1">
      <c r="A93" s="12"/>
      <c r="B93" s="12"/>
      <c r="C93" s="4"/>
      <c r="D93" s="12"/>
      <c r="E93" s="12"/>
      <c r="F93" s="12"/>
      <c r="G93" s="12"/>
      <c r="H93" s="4"/>
      <c r="I93" s="12"/>
      <c r="J93" s="4"/>
      <c r="K93" s="12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9.5" customHeight="1">
      <c r="A94" s="12"/>
      <c r="B94" s="12"/>
      <c r="C94" s="4"/>
      <c r="D94" s="12"/>
      <c r="E94" s="12"/>
      <c r="F94" s="12"/>
      <c r="G94" s="12"/>
      <c r="H94" s="4"/>
      <c r="I94" s="12"/>
      <c r="J94" s="4"/>
      <c r="K94" s="12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9.5" customHeight="1">
      <c r="A95" s="12"/>
      <c r="B95" s="12"/>
      <c r="C95" s="4"/>
      <c r="D95" s="12"/>
      <c r="E95" s="12"/>
      <c r="F95" s="12"/>
      <c r="G95" s="12"/>
      <c r="H95" s="4"/>
      <c r="I95" s="12"/>
      <c r="J95" s="4"/>
      <c r="K95" s="12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9.5" customHeight="1">
      <c r="A96" s="12"/>
      <c r="B96" s="12"/>
      <c r="C96" s="4"/>
      <c r="D96" s="12"/>
      <c r="E96" s="12"/>
      <c r="F96" s="12"/>
      <c r="G96" s="12"/>
      <c r="H96" s="4"/>
      <c r="I96" s="12"/>
      <c r="J96" s="4"/>
      <c r="K96" s="12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9.5" customHeight="1">
      <c r="A97" s="12"/>
      <c r="B97" s="12"/>
      <c r="C97" s="4"/>
      <c r="D97" s="12"/>
      <c r="E97" s="12"/>
      <c r="F97" s="12"/>
      <c r="G97" s="12"/>
      <c r="H97" s="4"/>
      <c r="I97" s="12"/>
      <c r="J97" s="4"/>
      <c r="K97" s="12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9.5" customHeight="1">
      <c r="A98" s="12"/>
      <c r="B98" s="12"/>
      <c r="C98" s="4"/>
      <c r="D98" s="12"/>
      <c r="E98" s="12"/>
      <c r="F98" s="12"/>
      <c r="G98" s="12"/>
      <c r="H98" s="4"/>
      <c r="I98" s="12"/>
      <c r="J98" s="4"/>
      <c r="K98" s="12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9.5" customHeight="1">
      <c r="A99" s="12"/>
      <c r="B99" s="12"/>
      <c r="C99" s="4"/>
      <c r="D99" s="12"/>
      <c r="E99" s="12"/>
      <c r="F99" s="12"/>
      <c r="G99" s="12"/>
      <c r="H99" s="4"/>
      <c r="I99" s="12"/>
      <c r="J99" s="4"/>
      <c r="K99" s="12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9.5" customHeight="1">
      <c r="A100" s="12"/>
      <c r="B100" s="12"/>
      <c r="C100" s="4"/>
      <c r="D100" s="12"/>
      <c r="E100" s="12"/>
      <c r="F100" s="12"/>
      <c r="G100" s="12"/>
      <c r="H100" s="4"/>
      <c r="I100" s="12"/>
      <c r="J100" s="4"/>
      <c r="K100" s="12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9.5" customHeight="1">
      <c r="A101" s="12"/>
      <c r="B101" s="12"/>
      <c r="C101" s="4"/>
      <c r="D101" s="12"/>
      <c r="E101" s="12"/>
      <c r="F101" s="12"/>
      <c r="G101" s="12"/>
      <c r="H101" s="4"/>
      <c r="I101" s="12"/>
      <c r="J101" s="4"/>
      <c r="K101" s="12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9.5" customHeight="1">
      <c r="A102" s="12"/>
      <c r="B102" s="12"/>
      <c r="C102" s="4"/>
      <c r="D102" s="12"/>
      <c r="E102" s="12"/>
      <c r="F102" s="12"/>
      <c r="G102" s="12"/>
      <c r="H102" s="4"/>
      <c r="I102" s="12"/>
      <c r="J102" s="4"/>
      <c r="K102" s="12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9.5" customHeight="1">
      <c r="A103" s="12"/>
      <c r="B103" s="12"/>
      <c r="C103" s="4"/>
      <c r="D103" s="12"/>
      <c r="E103" s="12"/>
      <c r="F103" s="12"/>
      <c r="G103" s="12"/>
      <c r="H103" s="4"/>
      <c r="I103" s="12"/>
      <c r="J103" s="4"/>
      <c r="K103" s="12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9.5" customHeight="1">
      <c r="A104" s="12"/>
      <c r="B104" s="12"/>
      <c r="C104" s="4"/>
      <c r="D104" s="12"/>
      <c r="E104" s="12"/>
      <c r="F104" s="12"/>
      <c r="G104" s="12"/>
      <c r="H104" s="4"/>
      <c r="I104" s="12"/>
      <c r="J104" s="4"/>
      <c r="K104" s="12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9.5" customHeight="1">
      <c r="A105" s="12"/>
      <c r="B105" s="12"/>
      <c r="C105" s="4"/>
      <c r="D105" s="12"/>
      <c r="E105" s="12"/>
      <c r="F105" s="12"/>
      <c r="G105" s="12"/>
      <c r="H105" s="4"/>
      <c r="I105" s="12"/>
      <c r="J105" s="4"/>
      <c r="K105" s="12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9.5" customHeight="1">
      <c r="A106" s="12"/>
      <c r="B106" s="12"/>
      <c r="C106" s="4"/>
      <c r="D106" s="12"/>
      <c r="E106" s="12"/>
      <c r="F106" s="12"/>
      <c r="G106" s="12"/>
      <c r="H106" s="4"/>
      <c r="I106" s="12"/>
      <c r="J106" s="4"/>
      <c r="K106" s="12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9.5" customHeight="1">
      <c r="A107" s="12"/>
      <c r="B107" s="12"/>
      <c r="C107" s="4"/>
      <c r="D107" s="12"/>
      <c r="E107" s="12"/>
      <c r="F107" s="12"/>
      <c r="G107" s="12"/>
      <c r="H107" s="4"/>
      <c r="I107" s="12"/>
      <c r="J107" s="4"/>
      <c r="K107" s="12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9.5" customHeight="1">
      <c r="A108" s="12"/>
      <c r="B108" s="12"/>
      <c r="C108" s="4"/>
      <c r="D108" s="12"/>
      <c r="E108" s="12"/>
      <c r="F108" s="12"/>
      <c r="G108" s="12"/>
      <c r="H108" s="4"/>
      <c r="I108" s="12"/>
      <c r="J108" s="4"/>
      <c r="K108" s="12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9.5" customHeight="1">
      <c r="A109" s="12"/>
      <c r="B109" s="12"/>
      <c r="C109" s="4"/>
      <c r="D109" s="12"/>
      <c r="E109" s="12"/>
      <c r="F109" s="12"/>
      <c r="G109" s="12"/>
      <c r="H109" s="4"/>
      <c r="I109" s="12"/>
      <c r="J109" s="4"/>
      <c r="K109" s="12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9.5" customHeight="1">
      <c r="A110" s="12"/>
      <c r="B110" s="12"/>
      <c r="C110" s="4"/>
      <c r="D110" s="12"/>
      <c r="E110" s="12"/>
      <c r="F110" s="12"/>
      <c r="G110" s="12"/>
      <c r="H110" s="4"/>
      <c r="I110" s="12"/>
      <c r="J110" s="4"/>
      <c r="K110" s="12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9.5" customHeight="1">
      <c r="A111" s="12"/>
      <c r="B111" s="12"/>
      <c r="C111" s="4"/>
      <c r="D111" s="12"/>
      <c r="E111" s="12"/>
      <c r="F111" s="12"/>
      <c r="G111" s="12"/>
      <c r="H111" s="4"/>
      <c r="I111" s="12"/>
      <c r="J111" s="4"/>
      <c r="K111" s="12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9.5" customHeight="1">
      <c r="A112" s="12"/>
      <c r="B112" s="12"/>
      <c r="C112" s="4"/>
      <c r="D112" s="12"/>
      <c r="E112" s="12"/>
      <c r="F112" s="12"/>
      <c r="G112" s="12"/>
      <c r="H112" s="4"/>
      <c r="I112" s="12"/>
      <c r="J112" s="4"/>
      <c r="K112" s="12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9.5" customHeight="1">
      <c r="A113" s="12"/>
      <c r="B113" s="12"/>
      <c r="C113" s="4"/>
      <c r="D113" s="12"/>
      <c r="E113" s="12"/>
      <c r="F113" s="12"/>
      <c r="G113" s="12"/>
      <c r="H113" s="4"/>
      <c r="I113" s="12"/>
      <c r="J113" s="4"/>
      <c r="K113" s="12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9.5" customHeight="1">
      <c r="A114" s="12"/>
      <c r="B114" s="12"/>
      <c r="C114" s="4"/>
      <c r="D114" s="12"/>
      <c r="E114" s="12"/>
      <c r="F114" s="12"/>
      <c r="G114" s="12"/>
      <c r="H114" s="4"/>
      <c r="I114" s="12"/>
      <c r="J114" s="4"/>
      <c r="K114" s="12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9.5" customHeight="1">
      <c r="A115" s="12"/>
      <c r="B115" s="12"/>
      <c r="C115" s="4"/>
      <c r="D115" s="12"/>
      <c r="E115" s="12"/>
      <c r="F115" s="12"/>
      <c r="G115" s="12"/>
      <c r="H115" s="4"/>
      <c r="I115" s="12"/>
      <c r="J115" s="4"/>
      <c r="K115" s="12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9.5" customHeight="1">
      <c r="A116" s="12"/>
      <c r="B116" s="12"/>
      <c r="C116" s="4"/>
      <c r="D116" s="12"/>
      <c r="E116" s="12"/>
      <c r="F116" s="12"/>
      <c r="G116" s="12"/>
      <c r="H116" s="4"/>
      <c r="I116" s="12"/>
      <c r="J116" s="4"/>
      <c r="K116" s="12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9.5" customHeight="1">
      <c r="A117" s="12"/>
      <c r="B117" s="12"/>
      <c r="C117" s="4"/>
      <c r="D117" s="12"/>
      <c r="E117" s="12"/>
      <c r="F117" s="12"/>
      <c r="G117" s="12"/>
      <c r="H117" s="4"/>
      <c r="I117" s="12"/>
      <c r="J117" s="4"/>
      <c r="K117" s="1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9.5" customHeight="1">
      <c r="A118" s="12"/>
      <c r="B118" s="12"/>
      <c r="C118" s="4"/>
      <c r="D118" s="12"/>
      <c r="E118" s="12"/>
      <c r="F118" s="12"/>
      <c r="G118" s="12"/>
      <c r="H118" s="4"/>
      <c r="I118" s="12"/>
      <c r="J118" s="4"/>
      <c r="K118" s="12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9.5" customHeight="1">
      <c r="A119" s="12"/>
      <c r="B119" s="12"/>
      <c r="C119" s="4"/>
      <c r="D119" s="12"/>
      <c r="E119" s="12"/>
      <c r="F119" s="12"/>
      <c r="G119" s="12"/>
      <c r="H119" s="4"/>
      <c r="I119" s="12"/>
      <c r="J119" s="4"/>
      <c r="K119" s="12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9.5" customHeight="1">
      <c r="A120" s="12"/>
      <c r="B120" s="12"/>
      <c r="C120" s="4"/>
      <c r="D120" s="12"/>
      <c r="E120" s="12"/>
      <c r="F120" s="12"/>
      <c r="G120" s="12"/>
      <c r="H120" s="4"/>
      <c r="I120" s="12"/>
      <c r="J120" s="4"/>
      <c r="K120" s="12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9.5" customHeight="1">
      <c r="A121" s="12"/>
      <c r="B121" s="12"/>
      <c r="C121" s="4"/>
      <c r="D121" s="12"/>
      <c r="E121" s="12"/>
      <c r="F121" s="12"/>
      <c r="G121" s="12"/>
      <c r="H121" s="4"/>
      <c r="I121" s="12"/>
      <c r="J121" s="4"/>
      <c r="K121" s="12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9.5" customHeight="1">
      <c r="A122" s="12"/>
      <c r="B122" s="12"/>
      <c r="C122" s="4"/>
      <c r="D122" s="12"/>
      <c r="E122" s="12"/>
      <c r="F122" s="12"/>
      <c r="G122" s="12"/>
      <c r="H122" s="4"/>
      <c r="I122" s="12"/>
      <c r="J122" s="4"/>
      <c r="K122" s="12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9.5" customHeight="1">
      <c r="A123" s="12"/>
      <c r="B123" s="12"/>
      <c r="C123" s="4"/>
      <c r="D123" s="12"/>
      <c r="E123" s="12"/>
      <c r="F123" s="12"/>
      <c r="G123" s="12"/>
      <c r="H123" s="4"/>
      <c r="I123" s="12"/>
      <c r="J123" s="4"/>
      <c r="K123" s="12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9.5" customHeight="1">
      <c r="A124" s="12"/>
      <c r="B124" s="12"/>
      <c r="C124" s="4"/>
      <c r="D124" s="12"/>
      <c r="E124" s="12"/>
      <c r="F124" s="12"/>
      <c r="G124" s="12"/>
      <c r="H124" s="4"/>
      <c r="I124" s="12"/>
      <c r="J124" s="4"/>
      <c r="K124" s="12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9.5" customHeight="1">
      <c r="A125" s="12"/>
      <c r="B125" s="12"/>
      <c r="C125" s="4"/>
      <c r="D125" s="12"/>
      <c r="E125" s="12"/>
      <c r="F125" s="12"/>
      <c r="G125" s="12"/>
      <c r="H125" s="4"/>
      <c r="I125" s="12"/>
      <c r="J125" s="4"/>
      <c r="K125" s="12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9.5" customHeight="1">
      <c r="A126" s="12"/>
      <c r="B126" s="12"/>
      <c r="C126" s="4"/>
      <c r="D126" s="12"/>
      <c r="E126" s="12"/>
      <c r="F126" s="12"/>
      <c r="G126" s="12"/>
      <c r="H126" s="4"/>
      <c r="I126" s="12"/>
      <c r="J126" s="4"/>
      <c r="K126" s="12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9.5" customHeight="1">
      <c r="A127" s="12"/>
      <c r="B127" s="12"/>
      <c r="C127" s="4"/>
      <c r="D127" s="12"/>
      <c r="E127" s="12"/>
      <c r="F127" s="12"/>
      <c r="G127" s="12"/>
      <c r="H127" s="4"/>
      <c r="I127" s="12"/>
      <c r="J127" s="4"/>
      <c r="K127" s="12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9.5" customHeight="1">
      <c r="A128" s="12"/>
      <c r="B128" s="12"/>
      <c r="C128" s="4"/>
      <c r="D128" s="12"/>
      <c r="E128" s="12"/>
      <c r="F128" s="12"/>
      <c r="G128" s="12"/>
      <c r="H128" s="4"/>
      <c r="I128" s="12"/>
      <c r="J128" s="4"/>
      <c r="K128" s="12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9.5" customHeight="1">
      <c r="A129" s="12"/>
      <c r="B129" s="12"/>
      <c r="C129" s="4"/>
      <c r="D129" s="12"/>
      <c r="E129" s="12"/>
      <c r="F129" s="12"/>
      <c r="G129" s="12"/>
      <c r="H129" s="4"/>
      <c r="I129" s="12"/>
      <c r="J129" s="4"/>
      <c r="K129" s="12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9.5" customHeight="1">
      <c r="A130" s="12"/>
      <c r="B130" s="12"/>
      <c r="C130" s="4"/>
      <c r="D130" s="12"/>
      <c r="E130" s="12"/>
      <c r="F130" s="12"/>
      <c r="G130" s="12"/>
      <c r="H130" s="4"/>
      <c r="I130" s="12"/>
      <c r="J130" s="4"/>
      <c r="K130" s="12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9.5" customHeight="1">
      <c r="A131" s="12"/>
      <c r="B131" s="12"/>
      <c r="C131" s="4"/>
      <c r="D131" s="12"/>
      <c r="E131" s="12"/>
      <c r="F131" s="12"/>
      <c r="G131" s="12"/>
      <c r="H131" s="4"/>
      <c r="I131" s="12"/>
      <c r="J131" s="4"/>
      <c r="K131" s="12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9.5" customHeight="1">
      <c r="A132" s="12"/>
      <c r="B132" s="12"/>
      <c r="C132" s="4"/>
      <c r="D132" s="12"/>
      <c r="E132" s="12"/>
      <c r="F132" s="12"/>
      <c r="G132" s="12"/>
      <c r="H132" s="4"/>
      <c r="I132" s="12"/>
      <c r="J132" s="4"/>
      <c r="K132" s="12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9.5" customHeight="1">
      <c r="A133" s="12"/>
      <c r="B133" s="12"/>
      <c r="C133" s="4"/>
      <c r="D133" s="12"/>
      <c r="E133" s="12"/>
      <c r="F133" s="12"/>
      <c r="G133" s="12"/>
      <c r="H133" s="4"/>
      <c r="I133" s="12"/>
      <c r="J133" s="4"/>
      <c r="K133" s="12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9.5" customHeight="1">
      <c r="A134" s="12"/>
      <c r="B134" s="12"/>
      <c r="C134" s="4"/>
      <c r="D134" s="12"/>
      <c r="E134" s="12"/>
      <c r="F134" s="12"/>
      <c r="G134" s="12"/>
      <c r="H134" s="4"/>
      <c r="I134" s="12"/>
      <c r="J134" s="4"/>
      <c r="K134" s="12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9.5" customHeight="1">
      <c r="A135" s="12"/>
      <c r="B135" s="12"/>
      <c r="C135" s="4"/>
      <c r="D135" s="12"/>
      <c r="E135" s="12"/>
      <c r="F135" s="12"/>
      <c r="G135" s="12"/>
      <c r="H135" s="4"/>
      <c r="I135" s="12"/>
      <c r="J135" s="4"/>
      <c r="K135" s="12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9.5" customHeight="1">
      <c r="A136" s="12"/>
      <c r="B136" s="12"/>
      <c r="C136" s="4"/>
      <c r="D136" s="12"/>
      <c r="E136" s="12"/>
      <c r="F136" s="12"/>
      <c r="G136" s="12"/>
      <c r="H136" s="4"/>
      <c r="I136" s="12"/>
      <c r="J136" s="4"/>
      <c r="K136" s="12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9.5" customHeight="1">
      <c r="A137" s="12"/>
      <c r="B137" s="12"/>
      <c r="C137" s="4"/>
      <c r="D137" s="12"/>
      <c r="E137" s="12"/>
      <c r="F137" s="12"/>
      <c r="G137" s="12"/>
      <c r="H137" s="4"/>
      <c r="I137" s="12"/>
      <c r="J137" s="4"/>
      <c r="K137" s="12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9.5" customHeight="1">
      <c r="A138" s="12"/>
      <c r="B138" s="12"/>
      <c r="C138" s="4"/>
      <c r="D138" s="12"/>
      <c r="E138" s="12"/>
      <c r="F138" s="12"/>
      <c r="G138" s="12"/>
      <c r="H138" s="4"/>
      <c r="I138" s="12"/>
      <c r="J138" s="4"/>
      <c r="K138" s="12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9.5" customHeight="1">
      <c r="A139" s="12"/>
      <c r="B139" s="12"/>
      <c r="C139" s="4"/>
      <c r="D139" s="12"/>
      <c r="E139" s="12"/>
      <c r="F139" s="12"/>
      <c r="G139" s="12"/>
      <c r="H139" s="4"/>
      <c r="I139" s="12"/>
      <c r="J139" s="4"/>
      <c r="K139" s="12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9.5" customHeight="1">
      <c r="A140" s="12"/>
      <c r="B140" s="12"/>
      <c r="C140" s="4"/>
      <c r="D140" s="12"/>
      <c r="E140" s="12"/>
      <c r="F140" s="12"/>
      <c r="G140" s="12"/>
      <c r="H140" s="4"/>
      <c r="I140" s="12"/>
      <c r="J140" s="4"/>
      <c r="K140" s="12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9.5" customHeight="1">
      <c r="A141" s="12"/>
      <c r="B141" s="12"/>
      <c r="C141" s="4"/>
      <c r="D141" s="12"/>
      <c r="E141" s="12"/>
      <c r="F141" s="12"/>
      <c r="G141" s="12"/>
      <c r="H141" s="4"/>
      <c r="I141" s="12"/>
      <c r="J141" s="4"/>
      <c r="K141" s="12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9.5" customHeight="1">
      <c r="A142" s="12"/>
      <c r="B142" s="12"/>
      <c r="C142" s="4"/>
      <c r="D142" s="12"/>
      <c r="E142" s="12"/>
      <c r="F142" s="12"/>
      <c r="G142" s="12"/>
      <c r="H142" s="4"/>
      <c r="I142" s="12"/>
      <c r="J142" s="4"/>
      <c r="K142" s="12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9.5" customHeight="1">
      <c r="A143" s="12"/>
      <c r="B143" s="12"/>
      <c r="C143" s="4"/>
      <c r="D143" s="12"/>
      <c r="E143" s="12"/>
      <c r="F143" s="12"/>
      <c r="G143" s="12"/>
      <c r="H143" s="4"/>
      <c r="I143" s="12"/>
      <c r="J143" s="4"/>
      <c r="K143" s="12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9.5" customHeight="1">
      <c r="A144" s="12"/>
      <c r="B144" s="12"/>
      <c r="C144" s="4"/>
      <c r="D144" s="12"/>
      <c r="E144" s="12"/>
      <c r="F144" s="12"/>
      <c r="G144" s="12"/>
      <c r="H144" s="4"/>
      <c r="I144" s="12"/>
      <c r="J144" s="4"/>
      <c r="K144" s="12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9.5" customHeight="1">
      <c r="A145" s="12"/>
      <c r="B145" s="12"/>
      <c r="C145" s="4"/>
      <c r="D145" s="12"/>
      <c r="E145" s="12"/>
      <c r="F145" s="12"/>
      <c r="G145" s="12"/>
      <c r="H145" s="4"/>
      <c r="I145" s="12"/>
      <c r="J145" s="4"/>
      <c r="K145" s="12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9.5" customHeight="1">
      <c r="A146" s="12"/>
      <c r="B146" s="12"/>
      <c r="C146" s="4"/>
      <c r="D146" s="12"/>
      <c r="E146" s="12"/>
      <c r="F146" s="12"/>
      <c r="G146" s="12"/>
      <c r="H146" s="4"/>
      <c r="I146" s="12"/>
      <c r="J146" s="4"/>
      <c r="K146" s="12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9.5" customHeight="1">
      <c r="A147" s="12"/>
      <c r="B147" s="12"/>
      <c r="C147" s="4"/>
      <c r="D147" s="12"/>
      <c r="E147" s="12"/>
      <c r="F147" s="12"/>
      <c r="G147" s="12"/>
      <c r="H147" s="4"/>
      <c r="I147" s="12"/>
      <c r="J147" s="4"/>
      <c r="K147" s="12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9.5" customHeight="1">
      <c r="A148" s="12"/>
      <c r="B148" s="12"/>
      <c r="C148" s="4"/>
      <c r="D148" s="12"/>
      <c r="E148" s="12"/>
      <c r="F148" s="12"/>
      <c r="G148" s="12"/>
      <c r="H148" s="4"/>
      <c r="I148" s="12"/>
      <c r="J148" s="4"/>
      <c r="K148" s="12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9.5" customHeight="1">
      <c r="A149" s="12"/>
      <c r="B149" s="12"/>
      <c r="C149" s="4"/>
      <c r="D149" s="12"/>
      <c r="E149" s="12"/>
      <c r="F149" s="12"/>
      <c r="G149" s="12"/>
      <c r="H149" s="4"/>
      <c r="I149" s="12"/>
      <c r="J149" s="4"/>
      <c r="K149" s="12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9.5" customHeight="1">
      <c r="A150" s="12"/>
      <c r="B150" s="12"/>
      <c r="C150" s="4"/>
      <c r="D150" s="12"/>
      <c r="E150" s="12"/>
      <c r="F150" s="12"/>
      <c r="G150" s="12"/>
      <c r="H150" s="4"/>
      <c r="I150" s="12"/>
      <c r="J150" s="4"/>
      <c r="K150" s="12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9.5" customHeight="1">
      <c r="A151" s="12"/>
      <c r="B151" s="12"/>
      <c r="C151" s="4"/>
      <c r="D151" s="12"/>
      <c r="E151" s="12"/>
      <c r="F151" s="12"/>
      <c r="G151" s="12"/>
      <c r="H151" s="4"/>
      <c r="I151" s="12"/>
      <c r="J151" s="4"/>
      <c r="K151" s="12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9.5" customHeight="1">
      <c r="A152" s="12"/>
      <c r="B152" s="12"/>
      <c r="C152" s="4"/>
      <c r="D152" s="12"/>
      <c r="E152" s="12"/>
      <c r="F152" s="12"/>
      <c r="G152" s="12"/>
      <c r="H152" s="4"/>
      <c r="I152" s="12"/>
      <c r="J152" s="4"/>
      <c r="K152" s="12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9.5" customHeight="1">
      <c r="A153" s="12"/>
      <c r="B153" s="12"/>
      <c r="C153" s="4"/>
      <c r="D153" s="12"/>
      <c r="E153" s="12"/>
      <c r="F153" s="12"/>
      <c r="G153" s="12"/>
      <c r="H153" s="4"/>
      <c r="I153" s="12"/>
      <c r="J153" s="4"/>
      <c r="K153" s="12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9.5" customHeight="1">
      <c r="A154" s="12"/>
      <c r="B154" s="12"/>
      <c r="C154" s="4"/>
      <c r="D154" s="12"/>
      <c r="E154" s="12"/>
      <c r="F154" s="12"/>
      <c r="G154" s="12"/>
      <c r="H154" s="4"/>
      <c r="I154" s="12"/>
      <c r="J154" s="4"/>
      <c r="K154" s="12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9.5" customHeight="1">
      <c r="A155" s="12"/>
      <c r="B155" s="12"/>
      <c r="C155" s="4"/>
      <c r="D155" s="12"/>
      <c r="E155" s="12"/>
      <c r="F155" s="12"/>
      <c r="G155" s="12"/>
      <c r="H155" s="4"/>
      <c r="I155" s="12"/>
      <c r="J155" s="4"/>
      <c r="K155" s="12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9.5" customHeight="1">
      <c r="A156" s="12"/>
      <c r="B156" s="12"/>
      <c r="C156" s="4"/>
      <c r="D156" s="12"/>
      <c r="E156" s="12"/>
      <c r="F156" s="12"/>
      <c r="G156" s="12"/>
      <c r="H156" s="4"/>
      <c r="I156" s="12"/>
      <c r="J156" s="4"/>
      <c r="K156" s="12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9.5" customHeight="1">
      <c r="A157" s="12"/>
      <c r="B157" s="12"/>
      <c r="C157" s="4"/>
      <c r="D157" s="12"/>
      <c r="E157" s="12"/>
      <c r="F157" s="12"/>
      <c r="G157" s="12"/>
      <c r="H157" s="4"/>
      <c r="I157" s="12"/>
      <c r="J157" s="4"/>
      <c r="K157" s="12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9.5" customHeight="1">
      <c r="A158" s="12"/>
      <c r="B158" s="12"/>
      <c r="C158" s="4"/>
      <c r="D158" s="12"/>
      <c r="E158" s="12"/>
      <c r="F158" s="12"/>
      <c r="G158" s="12"/>
      <c r="H158" s="4"/>
      <c r="I158" s="12"/>
      <c r="J158" s="4"/>
      <c r="K158" s="12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9.5" customHeight="1">
      <c r="A159" s="12"/>
      <c r="B159" s="12"/>
      <c r="C159" s="4"/>
      <c r="D159" s="12"/>
      <c r="E159" s="12"/>
      <c r="F159" s="12"/>
      <c r="G159" s="12"/>
      <c r="H159" s="4"/>
      <c r="I159" s="12"/>
      <c r="J159" s="4"/>
      <c r="K159" s="12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9.5" customHeight="1">
      <c r="A160" s="12"/>
      <c r="B160" s="12"/>
      <c r="C160" s="4"/>
      <c r="D160" s="12"/>
      <c r="E160" s="12"/>
      <c r="F160" s="12"/>
      <c r="G160" s="12"/>
      <c r="H160" s="4"/>
      <c r="I160" s="12"/>
      <c r="J160" s="4"/>
      <c r="K160" s="12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9.5" customHeight="1">
      <c r="A161" s="12"/>
      <c r="B161" s="12"/>
      <c r="C161" s="4"/>
      <c r="D161" s="12"/>
      <c r="E161" s="12"/>
      <c r="F161" s="12"/>
      <c r="G161" s="12"/>
      <c r="H161" s="4"/>
      <c r="I161" s="12"/>
      <c r="J161" s="4"/>
      <c r="K161" s="12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9.5" customHeight="1">
      <c r="A162" s="12"/>
      <c r="B162" s="12"/>
      <c r="C162" s="4"/>
      <c r="D162" s="12"/>
      <c r="E162" s="12"/>
      <c r="F162" s="12"/>
      <c r="G162" s="12"/>
      <c r="H162" s="4"/>
      <c r="I162" s="12"/>
      <c r="J162" s="4"/>
      <c r="K162" s="12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9.5" customHeight="1">
      <c r="A163" s="12"/>
      <c r="B163" s="12"/>
      <c r="C163" s="4"/>
      <c r="D163" s="12"/>
      <c r="E163" s="12"/>
      <c r="F163" s="12"/>
      <c r="G163" s="12"/>
      <c r="H163" s="4"/>
      <c r="I163" s="12"/>
      <c r="J163" s="4"/>
      <c r="K163" s="12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9.5" customHeight="1">
      <c r="A164" s="12"/>
      <c r="B164" s="12"/>
      <c r="C164" s="4"/>
      <c r="D164" s="12"/>
      <c r="E164" s="12"/>
      <c r="F164" s="12"/>
      <c r="G164" s="12"/>
      <c r="H164" s="4"/>
      <c r="I164" s="12"/>
      <c r="J164" s="4"/>
      <c r="K164" s="12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9.5" customHeight="1">
      <c r="A165" s="12"/>
      <c r="B165" s="12"/>
      <c r="C165" s="4"/>
      <c r="D165" s="12"/>
      <c r="E165" s="12"/>
      <c r="F165" s="12"/>
      <c r="G165" s="12"/>
      <c r="H165" s="4"/>
      <c r="I165" s="12"/>
      <c r="J165" s="4"/>
      <c r="K165" s="12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9.5" customHeight="1">
      <c r="A166" s="12"/>
      <c r="B166" s="12"/>
      <c r="C166" s="4"/>
      <c r="D166" s="12"/>
      <c r="E166" s="12"/>
      <c r="F166" s="12"/>
      <c r="G166" s="12"/>
      <c r="H166" s="4"/>
      <c r="I166" s="12"/>
      <c r="J166" s="4"/>
      <c r="K166" s="12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9.5" customHeight="1">
      <c r="A167" s="12"/>
      <c r="B167" s="12"/>
      <c r="C167" s="4"/>
      <c r="D167" s="12"/>
      <c r="E167" s="12"/>
      <c r="F167" s="12"/>
      <c r="G167" s="12"/>
      <c r="H167" s="4"/>
      <c r="I167" s="12"/>
      <c r="J167" s="4"/>
      <c r="K167" s="12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9.5" customHeight="1">
      <c r="A168" s="12"/>
      <c r="B168" s="12"/>
      <c r="C168" s="4"/>
      <c r="D168" s="12"/>
      <c r="E168" s="12"/>
      <c r="F168" s="12"/>
      <c r="G168" s="12"/>
      <c r="H168" s="4"/>
      <c r="I168" s="12"/>
      <c r="J168" s="4"/>
      <c r="K168" s="12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9.5" customHeight="1">
      <c r="A169" s="12"/>
      <c r="B169" s="12"/>
      <c r="C169" s="4"/>
      <c r="D169" s="12"/>
      <c r="E169" s="12"/>
      <c r="F169" s="12"/>
      <c r="G169" s="12"/>
      <c r="H169" s="4"/>
      <c r="I169" s="12"/>
      <c r="J169" s="4"/>
      <c r="K169" s="12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9.5" customHeight="1">
      <c r="A170" s="12"/>
      <c r="B170" s="12"/>
      <c r="C170" s="4"/>
      <c r="D170" s="12"/>
      <c r="E170" s="12"/>
      <c r="F170" s="12"/>
      <c r="G170" s="12"/>
      <c r="H170" s="4"/>
      <c r="I170" s="12"/>
      <c r="J170" s="4"/>
      <c r="K170" s="12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9.5" customHeight="1">
      <c r="A171" s="12"/>
      <c r="B171" s="12"/>
      <c r="C171" s="4"/>
      <c r="D171" s="12"/>
      <c r="E171" s="12"/>
      <c r="F171" s="12"/>
      <c r="G171" s="12"/>
      <c r="H171" s="4"/>
      <c r="I171" s="12"/>
      <c r="J171" s="4"/>
      <c r="K171" s="12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9.5" customHeight="1">
      <c r="A172" s="12"/>
      <c r="B172" s="12"/>
      <c r="C172" s="4"/>
      <c r="D172" s="12"/>
      <c r="E172" s="12"/>
      <c r="F172" s="12"/>
      <c r="G172" s="12"/>
      <c r="H172" s="4"/>
      <c r="I172" s="12"/>
      <c r="J172" s="4"/>
      <c r="K172" s="12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9.5" customHeight="1">
      <c r="A173" s="12"/>
      <c r="B173" s="12"/>
      <c r="C173" s="4"/>
      <c r="D173" s="12"/>
      <c r="E173" s="12"/>
      <c r="F173" s="12"/>
      <c r="G173" s="12"/>
      <c r="H173" s="4"/>
      <c r="I173" s="12"/>
      <c r="J173" s="4"/>
      <c r="K173" s="12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9.5" customHeight="1">
      <c r="A174" s="12"/>
      <c r="B174" s="12"/>
      <c r="C174" s="4"/>
      <c r="D174" s="12"/>
      <c r="E174" s="12"/>
      <c r="F174" s="12"/>
      <c r="G174" s="12"/>
      <c r="H174" s="4"/>
      <c r="I174" s="12"/>
      <c r="J174" s="4"/>
      <c r="K174" s="12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9.5" customHeight="1">
      <c r="A175" s="12"/>
      <c r="B175" s="12"/>
      <c r="C175" s="4"/>
      <c r="D175" s="12"/>
      <c r="E175" s="12"/>
      <c r="F175" s="12"/>
      <c r="G175" s="12"/>
      <c r="H175" s="4"/>
      <c r="I175" s="12"/>
      <c r="J175" s="4"/>
      <c r="K175" s="12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9.5" customHeight="1">
      <c r="A176" s="12"/>
      <c r="B176" s="12"/>
      <c r="C176" s="4"/>
      <c r="D176" s="12"/>
      <c r="E176" s="12"/>
      <c r="F176" s="12"/>
      <c r="G176" s="12"/>
      <c r="H176" s="4"/>
      <c r="I176" s="12"/>
      <c r="J176" s="4"/>
      <c r="K176" s="12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9.5" customHeight="1">
      <c r="A177" s="12"/>
      <c r="B177" s="12"/>
      <c r="C177" s="4"/>
      <c r="D177" s="12"/>
      <c r="E177" s="12"/>
      <c r="F177" s="12"/>
      <c r="G177" s="12"/>
      <c r="H177" s="4"/>
      <c r="I177" s="12"/>
      <c r="J177" s="4"/>
      <c r="K177" s="12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9.5" customHeight="1">
      <c r="A178" s="12"/>
      <c r="B178" s="12"/>
      <c r="C178" s="4"/>
      <c r="D178" s="12"/>
      <c r="E178" s="12"/>
      <c r="F178" s="12"/>
      <c r="G178" s="12"/>
      <c r="H178" s="4"/>
      <c r="I178" s="12"/>
      <c r="J178" s="4"/>
      <c r="K178" s="12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9.5" customHeight="1">
      <c r="A179" s="12"/>
      <c r="B179" s="12"/>
      <c r="C179" s="4"/>
      <c r="D179" s="12"/>
      <c r="E179" s="12"/>
      <c r="F179" s="12"/>
      <c r="G179" s="12"/>
      <c r="H179" s="4"/>
      <c r="I179" s="12"/>
      <c r="J179" s="4"/>
      <c r="K179" s="12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9.5" customHeight="1">
      <c r="A180" s="12"/>
      <c r="B180" s="12"/>
      <c r="C180" s="4"/>
      <c r="D180" s="12"/>
      <c r="E180" s="12"/>
      <c r="F180" s="12"/>
      <c r="G180" s="12"/>
      <c r="H180" s="4"/>
      <c r="I180" s="12"/>
      <c r="J180" s="4"/>
      <c r="K180" s="12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9.5" customHeight="1">
      <c r="A181" s="12"/>
      <c r="B181" s="12"/>
      <c r="C181" s="4"/>
      <c r="D181" s="12"/>
      <c r="E181" s="12"/>
      <c r="F181" s="12"/>
      <c r="G181" s="12"/>
      <c r="H181" s="4"/>
      <c r="I181" s="12"/>
      <c r="J181" s="4"/>
      <c r="K181" s="12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9.5" customHeight="1">
      <c r="A182" s="12"/>
      <c r="B182" s="12"/>
      <c r="C182" s="4"/>
      <c r="D182" s="12"/>
      <c r="E182" s="12"/>
      <c r="F182" s="12"/>
      <c r="G182" s="12"/>
      <c r="H182" s="4"/>
      <c r="I182" s="12"/>
      <c r="J182" s="4"/>
      <c r="K182" s="12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9.5" customHeight="1">
      <c r="A183" s="12"/>
      <c r="B183" s="12"/>
      <c r="C183" s="4"/>
      <c r="D183" s="12"/>
      <c r="E183" s="12"/>
      <c r="F183" s="12"/>
      <c r="G183" s="12"/>
      <c r="H183" s="4"/>
      <c r="I183" s="12"/>
      <c r="J183" s="4"/>
      <c r="K183" s="12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9.5" customHeight="1">
      <c r="A184" s="12"/>
      <c r="B184" s="12"/>
      <c r="C184" s="4"/>
      <c r="D184" s="12"/>
      <c r="E184" s="12"/>
      <c r="F184" s="12"/>
      <c r="G184" s="12"/>
      <c r="H184" s="4"/>
      <c r="I184" s="12"/>
      <c r="J184" s="4"/>
      <c r="K184" s="12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9.5" customHeight="1">
      <c r="A185" s="12"/>
      <c r="B185" s="12"/>
      <c r="C185" s="4"/>
      <c r="D185" s="12"/>
      <c r="E185" s="12"/>
      <c r="F185" s="12"/>
      <c r="G185" s="12"/>
      <c r="H185" s="4"/>
      <c r="I185" s="12"/>
      <c r="J185" s="4"/>
      <c r="K185" s="12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9.5" customHeight="1">
      <c r="A186" s="12"/>
      <c r="B186" s="12"/>
      <c r="C186" s="4"/>
      <c r="D186" s="12"/>
      <c r="E186" s="12"/>
      <c r="F186" s="12"/>
      <c r="G186" s="12"/>
      <c r="H186" s="4"/>
      <c r="I186" s="12"/>
      <c r="J186" s="4"/>
      <c r="K186" s="12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9.5" customHeight="1">
      <c r="A187" s="12"/>
      <c r="B187" s="12"/>
      <c r="C187" s="4"/>
      <c r="D187" s="12"/>
      <c r="E187" s="12"/>
      <c r="F187" s="12"/>
      <c r="G187" s="12"/>
      <c r="H187" s="4"/>
      <c r="I187" s="12"/>
      <c r="J187" s="4"/>
      <c r="K187" s="12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9.5" customHeight="1">
      <c r="A188" s="12"/>
      <c r="B188" s="12"/>
      <c r="C188" s="4"/>
      <c r="D188" s="12"/>
      <c r="E188" s="12"/>
      <c r="F188" s="12"/>
      <c r="G188" s="12"/>
      <c r="H188" s="4"/>
      <c r="I188" s="12"/>
      <c r="J188" s="4"/>
      <c r="K188" s="12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9.5" customHeight="1">
      <c r="A189" s="12"/>
      <c r="B189" s="12"/>
      <c r="C189" s="4"/>
      <c r="D189" s="12"/>
      <c r="E189" s="12"/>
      <c r="F189" s="12"/>
      <c r="G189" s="12"/>
      <c r="H189" s="4"/>
      <c r="I189" s="12"/>
      <c r="J189" s="4"/>
      <c r="K189" s="12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9.5" customHeight="1">
      <c r="A190" s="12"/>
      <c r="B190" s="12"/>
      <c r="C190" s="4"/>
      <c r="D190" s="12"/>
      <c r="E190" s="12"/>
      <c r="F190" s="12"/>
      <c r="G190" s="12"/>
      <c r="H190" s="4"/>
      <c r="I190" s="12"/>
      <c r="J190" s="4"/>
      <c r="K190" s="12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9.5" customHeight="1">
      <c r="A191" s="12"/>
      <c r="B191" s="12"/>
      <c r="C191" s="4"/>
      <c r="D191" s="12"/>
      <c r="E191" s="12"/>
      <c r="F191" s="12"/>
      <c r="G191" s="12"/>
      <c r="H191" s="4"/>
      <c r="I191" s="12"/>
      <c r="J191" s="4"/>
      <c r="K191" s="12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9.5" customHeight="1">
      <c r="A192" s="12"/>
      <c r="B192" s="12"/>
      <c r="C192" s="4"/>
      <c r="D192" s="12"/>
      <c r="E192" s="12"/>
      <c r="F192" s="12"/>
      <c r="G192" s="12"/>
      <c r="H192" s="4"/>
      <c r="I192" s="12"/>
      <c r="J192" s="4"/>
      <c r="K192" s="12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9.5" customHeight="1">
      <c r="A193" s="12"/>
      <c r="B193" s="12"/>
      <c r="C193" s="4"/>
      <c r="D193" s="12"/>
      <c r="E193" s="12"/>
      <c r="F193" s="12"/>
      <c r="G193" s="12"/>
      <c r="H193" s="4"/>
      <c r="I193" s="12"/>
      <c r="J193" s="4"/>
      <c r="K193" s="12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9.5" customHeight="1">
      <c r="A194" s="12"/>
      <c r="B194" s="12"/>
      <c r="C194" s="4"/>
      <c r="D194" s="12"/>
      <c r="E194" s="12"/>
      <c r="F194" s="12"/>
      <c r="G194" s="12"/>
      <c r="H194" s="4"/>
      <c r="I194" s="12"/>
      <c r="J194" s="4"/>
      <c r="K194" s="12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9.5" customHeight="1">
      <c r="A195" s="12"/>
      <c r="B195" s="12"/>
      <c r="C195" s="4"/>
      <c r="D195" s="12"/>
      <c r="E195" s="12"/>
      <c r="F195" s="12"/>
      <c r="G195" s="12"/>
      <c r="H195" s="4"/>
      <c r="I195" s="12"/>
      <c r="J195" s="4"/>
      <c r="K195" s="12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9.5" customHeight="1">
      <c r="A196" s="12"/>
      <c r="B196" s="12"/>
      <c r="C196" s="4"/>
      <c r="D196" s="12"/>
      <c r="E196" s="12"/>
      <c r="F196" s="12"/>
      <c r="G196" s="12"/>
      <c r="H196" s="4"/>
      <c r="I196" s="12"/>
      <c r="J196" s="4"/>
      <c r="K196" s="12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9.5" customHeight="1">
      <c r="A197" s="12"/>
      <c r="B197" s="12"/>
      <c r="C197" s="4"/>
      <c r="D197" s="12"/>
      <c r="E197" s="12"/>
      <c r="F197" s="12"/>
      <c r="G197" s="12"/>
      <c r="H197" s="4"/>
      <c r="I197" s="12"/>
      <c r="J197" s="4"/>
      <c r="K197" s="12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9.5" customHeight="1">
      <c r="A198" s="12"/>
      <c r="B198" s="12"/>
      <c r="C198" s="4"/>
      <c r="D198" s="12"/>
      <c r="E198" s="12"/>
      <c r="F198" s="12"/>
      <c r="G198" s="12"/>
      <c r="H198" s="4"/>
      <c r="I198" s="12"/>
      <c r="J198" s="4"/>
      <c r="K198" s="12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9.5" customHeight="1">
      <c r="A199" s="12"/>
      <c r="B199" s="12"/>
      <c r="C199" s="4"/>
      <c r="D199" s="12"/>
      <c r="E199" s="12"/>
      <c r="F199" s="12"/>
      <c r="G199" s="12"/>
      <c r="H199" s="4"/>
      <c r="I199" s="12"/>
      <c r="J199" s="4"/>
      <c r="K199" s="12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9.5" customHeight="1">
      <c r="A200" s="12"/>
      <c r="B200" s="12"/>
      <c r="C200" s="4"/>
      <c r="D200" s="12"/>
      <c r="E200" s="12"/>
      <c r="F200" s="12"/>
      <c r="G200" s="12"/>
      <c r="H200" s="4"/>
      <c r="I200" s="12"/>
      <c r="J200" s="4"/>
      <c r="K200" s="12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9.5" customHeight="1">
      <c r="A201" s="12"/>
      <c r="B201" s="12"/>
      <c r="C201" s="4"/>
      <c r="D201" s="12"/>
      <c r="E201" s="12"/>
      <c r="F201" s="12"/>
      <c r="G201" s="12"/>
      <c r="H201" s="4"/>
      <c r="I201" s="12"/>
      <c r="J201" s="4"/>
      <c r="K201" s="12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9.5" customHeight="1">
      <c r="A202" s="12"/>
      <c r="B202" s="12"/>
      <c r="C202" s="4"/>
      <c r="D202" s="12"/>
      <c r="E202" s="12"/>
      <c r="F202" s="12"/>
      <c r="G202" s="12"/>
      <c r="H202" s="4"/>
      <c r="I202" s="12"/>
      <c r="J202" s="4"/>
      <c r="K202" s="12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9.5" customHeight="1">
      <c r="A203" s="12"/>
      <c r="B203" s="12"/>
      <c r="C203" s="4"/>
      <c r="D203" s="12"/>
      <c r="E203" s="12"/>
      <c r="F203" s="12"/>
      <c r="G203" s="12"/>
      <c r="H203" s="4"/>
      <c r="I203" s="12"/>
      <c r="J203" s="4"/>
      <c r="K203" s="12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9.5" customHeight="1">
      <c r="A204" s="12"/>
      <c r="B204" s="12"/>
      <c r="C204" s="4"/>
      <c r="D204" s="12"/>
      <c r="E204" s="12"/>
      <c r="F204" s="12"/>
      <c r="G204" s="12"/>
      <c r="H204" s="4"/>
      <c r="I204" s="12"/>
      <c r="J204" s="4"/>
      <c r="K204" s="12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9.5" customHeight="1">
      <c r="A205" s="12"/>
      <c r="B205" s="12"/>
      <c r="C205" s="4"/>
      <c r="D205" s="12"/>
      <c r="E205" s="12"/>
      <c r="F205" s="12"/>
      <c r="G205" s="12"/>
      <c r="H205" s="4"/>
      <c r="I205" s="12"/>
      <c r="J205" s="4"/>
      <c r="K205" s="12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9.5" customHeight="1">
      <c r="A206" s="12"/>
      <c r="B206" s="12"/>
      <c r="C206" s="4"/>
      <c r="D206" s="12"/>
      <c r="E206" s="12"/>
      <c r="F206" s="12"/>
      <c r="G206" s="12"/>
      <c r="H206" s="4"/>
      <c r="I206" s="12"/>
      <c r="J206" s="4"/>
      <c r="K206" s="12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9.5" customHeight="1">
      <c r="A207" s="12"/>
      <c r="B207" s="12"/>
      <c r="C207" s="4"/>
      <c r="D207" s="12"/>
      <c r="E207" s="12"/>
      <c r="F207" s="12"/>
      <c r="G207" s="12"/>
      <c r="H207" s="4"/>
      <c r="I207" s="12"/>
      <c r="J207" s="4"/>
      <c r="K207" s="12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9.5" customHeight="1">
      <c r="A208" s="12"/>
      <c r="B208" s="12"/>
      <c r="C208" s="4"/>
      <c r="D208" s="12"/>
      <c r="E208" s="12"/>
      <c r="F208" s="12"/>
      <c r="G208" s="12"/>
      <c r="H208" s="4"/>
      <c r="I208" s="12"/>
      <c r="J208" s="4"/>
      <c r="K208" s="12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9.5" customHeight="1">
      <c r="A209" s="12"/>
      <c r="B209" s="12"/>
      <c r="C209" s="4"/>
      <c r="D209" s="12"/>
      <c r="E209" s="12"/>
      <c r="F209" s="12"/>
      <c r="G209" s="12"/>
      <c r="H209" s="4"/>
      <c r="I209" s="12"/>
      <c r="J209" s="4"/>
      <c r="K209" s="12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9.5" customHeight="1">
      <c r="A210" s="12"/>
      <c r="B210" s="12"/>
      <c r="C210" s="4"/>
      <c r="D210" s="12"/>
      <c r="E210" s="12"/>
      <c r="F210" s="12"/>
      <c r="G210" s="12"/>
      <c r="H210" s="4"/>
      <c r="I210" s="12"/>
      <c r="J210" s="4"/>
      <c r="K210" s="12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9.5" customHeight="1">
      <c r="A211" s="12"/>
      <c r="B211" s="12"/>
      <c r="C211" s="4"/>
      <c r="D211" s="12"/>
      <c r="E211" s="12"/>
      <c r="F211" s="12"/>
      <c r="G211" s="12"/>
      <c r="H211" s="4"/>
      <c r="I211" s="12"/>
      <c r="J211" s="4"/>
      <c r="K211" s="12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9.5" customHeight="1">
      <c r="A212" s="12"/>
      <c r="B212" s="12"/>
      <c r="C212" s="4"/>
      <c r="D212" s="12"/>
      <c r="E212" s="12"/>
      <c r="F212" s="12"/>
      <c r="G212" s="12"/>
      <c r="H212" s="4"/>
      <c r="I212" s="12"/>
      <c r="J212" s="4"/>
      <c r="K212" s="12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9.5" customHeight="1">
      <c r="A213" s="12"/>
      <c r="B213" s="12"/>
      <c r="C213" s="4"/>
      <c r="D213" s="12"/>
      <c r="E213" s="12"/>
      <c r="F213" s="12"/>
      <c r="G213" s="12"/>
      <c r="H213" s="4"/>
      <c r="I213" s="12"/>
      <c r="J213" s="4"/>
      <c r="K213" s="12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9.5" customHeight="1">
      <c r="A214" s="12"/>
      <c r="B214" s="12"/>
      <c r="C214" s="4"/>
      <c r="D214" s="12"/>
      <c r="E214" s="12"/>
      <c r="F214" s="12"/>
      <c r="G214" s="12"/>
      <c r="H214" s="4"/>
      <c r="I214" s="12"/>
      <c r="J214" s="4"/>
      <c r="K214" s="12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9.5" customHeight="1">
      <c r="A215" s="12"/>
      <c r="B215" s="12"/>
      <c r="C215" s="4"/>
      <c r="D215" s="12"/>
      <c r="E215" s="12"/>
      <c r="F215" s="12"/>
      <c r="G215" s="12"/>
      <c r="H215" s="4"/>
      <c r="I215" s="12"/>
      <c r="J215" s="4"/>
      <c r="K215" s="12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9.5" customHeight="1">
      <c r="A216" s="12"/>
      <c r="B216" s="12"/>
      <c r="C216" s="4"/>
      <c r="D216" s="12"/>
      <c r="E216" s="12"/>
      <c r="F216" s="12"/>
      <c r="G216" s="12"/>
      <c r="H216" s="4"/>
      <c r="I216" s="12"/>
      <c r="J216" s="4"/>
      <c r="K216" s="12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9.5" customHeight="1">
      <c r="A217" s="12"/>
      <c r="B217" s="12"/>
      <c r="C217" s="4"/>
      <c r="D217" s="12"/>
      <c r="E217" s="12"/>
      <c r="F217" s="12"/>
      <c r="G217" s="12"/>
      <c r="H217" s="4"/>
      <c r="I217" s="12"/>
      <c r="J217" s="4"/>
      <c r="K217" s="12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9.5" customHeight="1">
      <c r="A218" s="12"/>
      <c r="B218" s="12"/>
      <c r="C218" s="4"/>
      <c r="D218" s="12"/>
      <c r="E218" s="12"/>
      <c r="F218" s="12"/>
      <c r="G218" s="12"/>
      <c r="H218" s="4"/>
      <c r="I218" s="12"/>
      <c r="J218" s="4"/>
      <c r="K218" s="12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9.5" customHeight="1">
      <c r="A219" s="12"/>
      <c r="B219" s="12"/>
      <c r="C219" s="4"/>
      <c r="D219" s="12"/>
      <c r="E219" s="12"/>
      <c r="F219" s="12"/>
      <c r="G219" s="12"/>
      <c r="H219" s="4"/>
      <c r="I219" s="12"/>
      <c r="J219" s="4"/>
      <c r="K219" s="12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9.5" customHeight="1">
      <c r="A220" s="12"/>
      <c r="B220" s="12"/>
      <c r="C220" s="4"/>
      <c r="D220" s="12"/>
      <c r="E220" s="12"/>
      <c r="F220" s="12"/>
      <c r="G220" s="12"/>
      <c r="H220" s="4"/>
      <c r="I220" s="12"/>
      <c r="J220" s="4"/>
      <c r="K220" s="12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9.5" customHeight="1">
      <c r="A221" s="12"/>
      <c r="B221" s="12"/>
      <c r="C221" s="4"/>
      <c r="D221" s="12"/>
      <c r="E221" s="12"/>
      <c r="F221" s="12"/>
      <c r="G221" s="12"/>
      <c r="H221" s="4"/>
      <c r="I221" s="12"/>
      <c r="J221" s="4"/>
      <c r="K221" s="12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9.5" customHeight="1">
      <c r="A222" s="12"/>
      <c r="B222" s="12"/>
      <c r="C222" s="4"/>
      <c r="D222" s="12"/>
      <c r="E222" s="12"/>
      <c r="F222" s="12"/>
      <c r="G222" s="12"/>
      <c r="H222" s="4"/>
      <c r="I222" s="12"/>
      <c r="J222" s="4"/>
      <c r="K222" s="12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9.5" customHeight="1">
      <c r="A223" s="12"/>
      <c r="B223" s="12"/>
      <c r="C223" s="4"/>
      <c r="D223" s="12"/>
      <c r="E223" s="12"/>
      <c r="F223" s="12"/>
      <c r="G223" s="12"/>
      <c r="H223" s="4"/>
      <c r="I223" s="12"/>
      <c r="J223" s="4"/>
      <c r="K223" s="12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9.5" customHeight="1">
      <c r="A224" s="12"/>
      <c r="B224" s="12"/>
      <c r="C224" s="4"/>
      <c r="D224" s="12"/>
      <c r="E224" s="12"/>
      <c r="F224" s="12"/>
      <c r="G224" s="12"/>
      <c r="H224" s="4"/>
      <c r="I224" s="12"/>
      <c r="J224" s="4"/>
      <c r="K224" s="12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9.5" customHeight="1">
      <c r="A225" s="12"/>
      <c r="B225" s="12"/>
      <c r="C225" s="4"/>
      <c r="D225" s="12"/>
      <c r="E225" s="12"/>
      <c r="F225" s="12"/>
      <c r="G225" s="12"/>
      <c r="H225" s="4"/>
      <c r="I225" s="12"/>
      <c r="J225" s="4"/>
      <c r="K225" s="12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9.5" customHeight="1">
      <c r="A226" s="12"/>
      <c r="B226" s="12"/>
      <c r="C226" s="4"/>
      <c r="D226" s="12"/>
      <c r="E226" s="12"/>
      <c r="F226" s="12"/>
      <c r="G226" s="12"/>
      <c r="H226" s="4"/>
      <c r="I226" s="12"/>
      <c r="J226" s="4"/>
      <c r="K226" s="12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9.5" customHeight="1">
      <c r="A227" s="12"/>
      <c r="B227" s="12"/>
      <c r="C227" s="4"/>
      <c r="D227" s="12"/>
      <c r="E227" s="12"/>
      <c r="F227" s="12"/>
      <c r="G227" s="12"/>
      <c r="H227" s="4"/>
      <c r="I227" s="12"/>
      <c r="J227" s="4"/>
      <c r="K227" s="12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9.5" customHeight="1">
      <c r="A228" s="12"/>
      <c r="B228" s="12"/>
      <c r="C228" s="4"/>
      <c r="D228" s="12"/>
      <c r="E228" s="12"/>
      <c r="F228" s="12"/>
      <c r="G228" s="12"/>
      <c r="H228" s="4"/>
      <c r="I228" s="12"/>
      <c r="J228" s="4"/>
      <c r="K228" s="12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9.5" customHeight="1">
      <c r="A229" s="12"/>
      <c r="B229" s="12"/>
      <c r="C229" s="4"/>
      <c r="D229" s="12"/>
      <c r="E229" s="12"/>
      <c r="F229" s="12"/>
      <c r="G229" s="12"/>
      <c r="H229" s="4"/>
      <c r="I229" s="12"/>
      <c r="J229" s="4"/>
      <c r="K229" s="12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9.5" customHeight="1">
      <c r="A230" s="12"/>
      <c r="B230" s="12"/>
      <c r="C230" s="4"/>
      <c r="D230" s="12"/>
      <c r="E230" s="12"/>
      <c r="F230" s="12"/>
      <c r="G230" s="12"/>
      <c r="H230" s="4"/>
      <c r="I230" s="12"/>
      <c r="J230" s="4"/>
      <c r="K230" s="12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9.5" customHeight="1">
      <c r="A231" s="12"/>
      <c r="B231" s="12"/>
      <c r="C231" s="4"/>
      <c r="D231" s="12"/>
      <c r="E231" s="12"/>
      <c r="F231" s="12"/>
      <c r="G231" s="12"/>
      <c r="H231" s="4"/>
      <c r="I231" s="12"/>
      <c r="J231" s="4"/>
      <c r="K231" s="12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9.5" customHeight="1">
      <c r="A232" s="12"/>
      <c r="B232" s="12"/>
      <c r="C232" s="4"/>
      <c r="D232" s="12"/>
      <c r="E232" s="12"/>
      <c r="F232" s="12"/>
      <c r="G232" s="12"/>
      <c r="H232" s="4"/>
      <c r="I232" s="12"/>
      <c r="J232" s="4"/>
      <c r="K232" s="12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9.5" customHeight="1">
      <c r="A233" s="12"/>
      <c r="B233" s="12"/>
      <c r="C233" s="4"/>
      <c r="D233" s="12"/>
      <c r="E233" s="12"/>
      <c r="F233" s="12"/>
      <c r="G233" s="12"/>
      <c r="H233" s="4"/>
      <c r="I233" s="12"/>
      <c r="J233" s="4"/>
      <c r="K233" s="12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9.5" customHeight="1">
      <c r="A234" s="12"/>
      <c r="B234" s="12"/>
      <c r="C234" s="4"/>
      <c r="D234" s="12"/>
      <c r="E234" s="12"/>
      <c r="F234" s="12"/>
      <c r="G234" s="12"/>
      <c r="H234" s="4"/>
      <c r="I234" s="12"/>
      <c r="J234" s="4"/>
      <c r="K234" s="12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9.5" customHeight="1">
      <c r="A235" s="12"/>
      <c r="B235" s="12"/>
      <c r="C235" s="4"/>
      <c r="D235" s="12"/>
      <c r="E235" s="12"/>
      <c r="F235" s="12"/>
      <c r="G235" s="12"/>
      <c r="H235" s="4"/>
      <c r="I235" s="12"/>
      <c r="J235" s="4"/>
      <c r="K235" s="12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9.5" customHeight="1">
      <c r="A236" s="12"/>
      <c r="B236" s="12"/>
      <c r="C236" s="4"/>
      <c r="D236" s="12"/>
      <c r="E236" s="12"/>
      <c r="F236" s="12"/>
      <c r="G236" s="12"/>
      <c r="H236" s="4"/>
      <c r="I236" s="12"/>
      <c r="J236" s="4"/>
      <c r="K236" s="12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9.5" customHeight="1">
      <c r="A237" s="12"/>
      <c r="B237" s="12"/>
      <c r="C237" s="4"/>
      <c r="D237" s="12"/>
      <c r="E237" s="12"/>
      <c r="F237" s="12"/>
      <c r="G237" s="12"/>
      <c r="H237" s="4"/>
      <c r="I237" s="12"/>
      <c r="J237" s="4"/>
      <c r="K237" s="12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9.5" customHeight="1">
      <c r="A238" s="12"/>
      <c r="B238" s="12"/>
      <c r="C238" s="4"/>
      <c r="D238" s="12"/>
      <c r="E238" s="12"/>
      <c r="F238" s="12"/>
      <c r="G238" s="12"/>
      <c r="H238" s="4"/>
      <c r="I238" s="12"/>
      <c r="J238" s="4"/>
      <c r="K238" s="12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9.5" customHeight="1">
      <c r="A239" s="12"/>
      <c r="B239" s="12"/>
      <c r="C239" s="4"/>
      <c r="D239" s="12"/>
      <c r="E239" s="12"/>
      <c r="F239" s="12"/>
      <c r="G239" s="12"/>
      <c r="H239" s="4"/>
      <c r="I239" s="12"/>
      <c r="J239" s="4"/>
      <c r="K239" s="12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9.5" customHeight="1">
      <c r="A240" s="12"/>
      <c r="B240" s="12"/>
      <c r="C240" s="4"/>
      <c r="D240" s="12"/>
      <c r="E240" s="12"/>
      <c r="F240" s="12"/>
      <c r="G240" s="12"/>
      <c r="H240" s="4"/>
      <c r="I240" s="12"/>
      <c r="J240" s="4"/>
      <c r="K240" s="12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9.5" customHeight="1">
      <c r="A241" s="12"/>
      <c r="B241" s="12"/>
      <c r="C241" s="4"/>
      <c r="D241" s="12"/>
      <c r="E241" s="12"/>
      <c r="F241" s="12"/>
      <c r="G241" s="12"/>
      <c r="H241" s="4"/>
      <c r="I241" s="12"/>
      <c r="J241" s="4"/>
      <c r="K241" s="12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9.5" customHeight="1">
      <c r="A242" s="12"/>
      <c r="B242" s="12"/>
      <c r="C242" s="4"/>
      <c r="D242" s="12"/>
      <c r="E242" s="12"/>
      <c r="F242" s="12"/>
      <c r="G242" s="12"/>
      <c r="H242" s="4"/>
      <c r="I242" s="12"/>
      <c r="J242" s="4"/>
      <c r="K242" s="12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9.5" customHeight="1">
      <c r="A243" s="12"/>
      <c r="B243" s="12"/>
      <c r="C243" s="4"/>
      <c r="D243" s="12"/>
      <c r="E243" s="12"/>
      <c r="F243" s="12"/>
      <c r="G243" s="12"/>
      <c r="H243" s="4"/>
      <c r="I243" s="12"/>
      <c r="J243" s="4"/>
      <c r="K243" s="12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9.5" customHeight="1">
      <c r="A244" s="12"/>
      <c r="B244" s="12"/>
      <c r="C244" s="4"/>
      <c r="D244" s="12"/>
      <c r="E244" s="12"/>
      <c r="F244" s="12"/>
      <c r="G244" s="12"/>
      <c r="H244" s="4"/>
      <c r="I244" s="12"/>
      <c r="J244" s="4"/>
      <c r="K244" s="12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9.5" customHeight="1">
      <c r="A245" s="12"/>
      <c r="B245" s="12"/>
      <c r="C245" s="4"/>
      <c r="D245" s="12"/>
      <c r="E245" s="12"/>
      <c r="F245" s="12"/>
      <c r="G245" s="12"/>
      <c r="H245" s="4"/>
      <c r="I245" s="12"/>
      <c r="J245" s="4"/>
      <c r="K245" s="12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9.5" customHeight="1">
      <c r="A246" s="12"/>
      <c r="B246" s="12"/>
      <c r="C246" s="4"/>
      <c r="D246" s="12"/>
      <c r="E246" s="12"/>
      <c r="F246" s="12"/>
      <c r="G246" s="12"/>
      <c r="H246" s="4"/>
      <c r="I246" s="12"/>
      <c r="J246" s="4"/>
      <c r="K246" s="12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9.5" customHeight="1">
      <c r="A247" s="12"/>
      <c r="B247" s="12"/>
      <c r="C247" s="4"/>
      <c r="D247" s="12"/>
      <c r="E247" s="12"/>
      <c r="F247" s="12"/>
      <c r="G247" s="12"/>
      <c r="H247" s="4"/>
      <c r="I247" s="12"/>
      <c r="J247" s="4"/>
      <c r="K247" s="12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9.5" customHeight="1">
      <c r="A248" s="12"/>
      <c r="B248" s="12"/>
      <c r="C248" s="4"/>
      <c r="D248" s="12"/>
      <c r="E248" s="12"/>
      <c r="F248" s="12"/>
      <c r="G248" s="12"/>
      <c r="H248" s="4"/>
      <c r="I248" s="12"/>
      <c r="J248" s="4"/>
      <c r="K248" s="12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9.5" customHeight="1">
      <c r="A249" s="12"/>
      <c r="B249" s="12"/>
      <c r="C249" s="4"/>
      <c r="D249" s="12"/>
      <c r="E249" s="12"/>
      <c r="F249" s="12"/>
      <c r="G249" s="12"/>
      <c r="H249" s="4"/>
      <c r="I249" s="12"/>
      <c r="J249" s="4"/>
      <c r="K249" s="12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9.5" customHeight="1">
      <c r="A250" s="12"/>
      <c r="B250" s="12"/>
      <c r="C250" s="4"/>
      <c r="D250" s="12"/>
      <c r="E250" s="12"/>
      <c r="F250" s="12"/>
      <c r="G250" s="12"/>
      <c r="H250" s="4"/>
      <c r="I250" s="12"/>
      <c r="J250" s="4"/>
      <c r="K250" s="12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9.5" customHeight="1">
      <c r="A251" s="12"/>
      <c r="B251" s="12"/>
      <c r="C251" s="4"/>
      <c r="D251" s="12"/>
      <c r="E251" s="12"/>
      <c r="F251" s="12"/>
      <c r="G251" s="12"/>
      <c r="H251" s="4"/>
      <c r="I251" s="12"/>
      <c r="J251" s="4"/>
      <c r="K251" s="12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9.5" customHeight="1">
      <c r="A252" s="12"/>
      <c r="B252" s="12"/>
      <c r="C252" s="4"/>
      <c r="D252" s="12"/>
      <c r="E252" s="12"/>
      <c r="F252" s="12"/>
      <c r="G252" s="12"/>
      <c r="H252" s="4"/>
      <c r="I252" s="12"/>
      <c r="J252" s="4"/>
      <c r="K252" s="12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9.5" customHeight="1">
      <c r="A253" s="12"/>
      <c r="B253" s="12"/>
      <c r="C253" s="4"/>
      <c r="D253" s="12"/>
      <c r="E253" s="12"/>
      <c r="F253" s="12"/>
      <c r="G253" s="12"/>
      <c r="H253" s="4"/>
      <c r="I253" s="12"/>
      <c r="J253" s="4"/>
      <c r="K253" s="12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9.5" customHeight="1">
      <c r="A254" s="12"/>
      <c r="B254" s="12"/>
      <c r="C254" s="4"/>
      <c r="D254" s="12"/>
      <c r="E254" s="12"/>
      <c r="F254" s="12"/>
      <c r="G254" s="12"/>
      <c r="H254" s="4"/>
      <c r="I254" s="12"/>
      <c r="J254" s="4"/>
      <c r="K254" s="12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9.5" customHeight="1">
      <c r="A255" s="12"/>
      <c r="B255" s="12"/>
      <c r="C255" s="4"/>
      <c r="D255" s="12"/>
      <c r="E255" s="12"/>
      <c r="F255" s="12"/>
      <c r="G255" s="12"/>
      <c r="H255" s="4"/>
      <c r="I255" s="12"/>
      <c r="J255" s="4"/>
      <c r="K255" s="12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9.5" customHeight="1">
      <c r="A256" s="12"/>
      <c r="B256" s="12"/>
      <c r="C256" s="4"/>
      <c r="D256" s="12"/>
      <c r="E256" s="12"/>
      <c r="F256" s="12"/>
      <c r="G256" s="12"/>
      <c r="H256" s="4"/>
      <c r="I256" s="12"/>
      <c r="J256" s="4"/>
      <c r="K256" s="12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9.5" customHeight="1">
      <c r="A257" s="12"/>
      <c r="B257" s="12"/>
      <c r="C257" s="4"/>
      <c r="D257" s="12"/>
      <c r="E257" s="12"/>
      <c r="F257" s="12"/>
      <c r="G257" s="12"/>
      <c r="H257" s="4"/>
      <c r="I257" s="12"/>
      <c r="J257" s="4"/>
      <c r="K257" s="12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9.5" customHeight="1">
      <c r="A258" s="12"/>
      <c r="B258" s="12"/>
      <c r="C258" s="4"/>
      <c r="D258" s="12"/>
      <c r="E258" s="12"/>
      <c r="F258" s="12"/>
      <c r="G258" s="12"/>
      <c r="H258" s="4"/>
      <c r="I258" s="12"/>
      <c r="J258" s="4"/>
      <c r="K258" s="12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9.5" customHeight="1">
      <c r="A259" s="12"/>
      <c r="B259" s="12"/>
      <c r="C259" s="4"/>
      <c r="D259" s="12"/>
      <c r="E259" s="12"/>
      <c r="F259" s="12"/>
      <c r="G259" s="12"/>
      <c r="H259" s="4"/>
      <c r="I259" s="12"/>
      <c r="J259" s="4"/>
      <c r="K259" s="12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9.5" customHeight="1">
      <c r="A260" s="12"/>
      <c r="B260" s="12"/>
      <c r="C260" s="4"/>
      <c r="D260" s="12"/>
      <c r="E260" s="12"/>
      <c r="F260" s="12"/>
      <c r="G260" s="12"/>
      <c r="H260" s="4"/>
      <c r="I260" s="12"/>
      <c r="J260" s="4"/>
      <c r="K260" s="12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9.5" customHeight="1">
      <c r="A261" s="12"/>
      <c r="B261" s="12"/>
      <c r="C261" s="4"/>
      <c r="D261" s="12"/>
      <c r="E261" s="12"/>
      <c r="F261" s="12"/>
      <c r="G261" s="12"/>
      <c r="H261" s="4"/>
      <c r="I261" s="12"/>
      <c r="J261" s="4"/>
      <c r="K261" s="12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9.5" customHeight="1">
      <c r="A262" s="12"/>
      <c r="B262" s="12"/>
      <c r="C262" s="4"/>
      <c r="D262" s="12"/>
      <c r="E262" s="12"/>
      <c r="F262" s="12"/>
      <c r="G262" s="12"/>
      <c r="H262" s="4"/>
      <c r="I262" s="12"/>
      <c r="J262" s="4"/>
      <c r="K262" s="12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9.5" customHeight="1">
      <c r="A263" s="12"/>
      <c r="B263" s="12"/>
      <c r="C263" s="4"/>
      <c r="D263" s="12"/>
      <c r="E263" s="12"/>
      <c r="F263" s="12"/>
      <c r="G263" s="12"/>
      <c r="H263" s="4"/>
      <c r="I263" s="12"/>
      <c r="J263" s="4"/>
      <c r="K263" s="12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9.5" customHeight="1">
      <c r="A264" s="12"/>
      <c r="B264" s="12"/>
      <c r="C264" s="4"/>
      <c r="D264" s="12"/>
      <c r="E264" s="12"/>
      <c r="F264" s="12"/>
      <c r="G264" s="12"/>
      <c r="H264" s="4"/>
      <c r="I264" s="12"/>
      <c r="J264" s="4"/>
      <c r="K264" s="12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9.5" customHeight="1">
      <c r="A265" s="12"/>
      <c r="B265" s="12"/>
      <c r="C265" s="4"/>
      <c r="D265" s="12"/>
      <c r="E265" s="12"/>
      <c r="F265" s="12"/>
      <c r="G265" s="12"/>
      <c r="H265" s="4"/>
      <c r="I265" s="12"/>
      <c r="J265" s="4"/>
      <c r="K265" s="12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9.5" customHeight="1">
      <c r="A266" s="12"/>
      <c r="B266" s="12"/>
      <c r="C266" s="4"/>
      <c r="D266" s="12"/>
      <c r="E266" s="12"/>
      <c r="F266" s="12"/>
      <c r="G266" s="12"/>
      <c r="H266" s="4"/>
      <c r="I266" s="12"/>
      <c r="J266" s="4"/>
      <c r="K266" s="12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9.5" customHeight="1">
      <c r="A267" s="12"/>
      <c r="B267" s="12"/>
      <c r="C267" s="4"/>
      <c r="D267" s="12"/>
      <c r="E267" s="12"/>
      <c r="F267" s="12"/>
      <c r="G267" s="12"/>
      <c r="H267" s="4"/>
      <c r="I267" s="12"/>
      <c r="J267" s="4"/>
      <c r="K267" s="12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9.5" customHeight="1">
      <c r="A268" s="12"/>
      <c r="B268" s="12"/>
      <c r="C268" s="4"/>
      <c r="D268" s="12"/>
      <c r="E268" s="12"/>
      <c r="F268" s="12"/>
      <c r="G268" s="12"/>
      <c r="H268" s="4"/>
      <c r="I268" s="12"/>
      <c r="J268" s="4"/>
      <c r="K268" s="12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9.5" customHeight="1">
      <c r="A269" s="12"/>
      <c r="B269" s="12"/>
      <c r="C269" s="4"/>
      <c r="D269" s="12"/>
      <c r="E269" s="12"/>
      <c r="F269" s="12"/>
      <c r="G269" s="12"/>
      <c r="H269" s="4"/>
      <c r="I269" s="12"/>
      <c r="J269" s="4"/>
      <c r="K269" s="12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9.5" customHeight="1">
      <c r="A270" s="12"/>
      <c r="B270" s="12"/>
      <c r="C270" s="4"/>
      <c r="D270" s="12"/>
      <c r="E270" s="12"/>
      <c r="F270" s="12"/>
      <c r="G270" s="12"/>
      <c r="H270" s="4"/>
      <c r="I270" s="12"/>
      <c r="J270" s="4"/>
      <c r="K270" s="12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9.5" customHeight="1">
      <c r="A271" s="12"/>
      <c r="B271" s="12"/>
      <c r="C271" s="4"/>
      <c r="D271" s="12"/>
      <c r="E271" s="12"/>
      <c r="F271" s="12"/>
      <c r="G271" s="12"/>
      <c r="H271" s="4"/>
      <c r="I271" s="12"/>
      <c r="J271" s="4"/>
      <c r="K271" s="12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9.5" customHeight="1">
      <c r="A272" s="12"/>
      <c r="B272" s="12"/>
      <c r="C272" s="4"/>
      <c r="D272" s="12"/>
      <c r="E272" s="12"/>
      <c r="F272" s="12"/>
      <c r="G272" s="12"/>
      <c r="H272" s="4"/>
      <c r="I272" s="12"/>
      <c r="J272" s="4"/>
      <c r="K272" s="12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9.5" customHeight="1">
      <c r="A273" s="12"/>
      <c r="B273" s="12"/>
      <c r="C273" s="4"/>
      <c r="D273" s="12"/>
      <c r="E273" s="12"/>
      <c r="F273" s="12"/>
      <c r="G273" s="12"/>
      <c r="H273" s="4"/>
      <c r="I273" s="12"/>
      <c r="J273" s="4"/>
      <c r="K273" s="12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9.5" customHeight="1">
      <c r="A274" s="12"/>
      <c r="B274" s="12"/>
      <c r="C274" s="4"/>
      <c r="D274" s="12"/>
      <c r="E274" s="12"/>
      <c r="F274" s="12"/>
      <c r="G274" s="12"/>
      <c r="H274" s="4"/>
      <c r="I274" s="12"/>
      <c r="J274" s="4"/>
      <c r="K274" s="12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9.5" customHeight="1">
      <c r="A275" s="12"/>
      <c r="B275" s="12"/>
      <c r="C275" s="4"/>
      <c r="D275" s="12"/>
      <c r="E275" s="12"/>
      <c r="F275" s="12"/>
      <c r="G275" s="12"/>
      <c r="H275" s="4"/>
      <c r="I275" s="12"/>
      <c r="J275" s="4"/>
      <c r="K275" s="12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9.5" customHeight="1">
      <c r="A276" s="12"/>
      <c r="B276" s="12"/>
      <c r="C276" s="4"/>
      <c r="D276" s="12"/>
      <c r="E276" s="12"/>
      <c r="F276" s="12"/>
      <c r="G276" s="12"/>
      <c r="H276" s="4"/>
      <c r="I276" s="12"/>
      <c r="J276" s="4"/>
      <c r="K276" s="12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9.5" customHeight="1">
      <c r="A277" s="12"/>
      <c r="B277" s="12"/>
      <c r="C277" s="4"/>
      <c r="D277" s="12"/>
      <c r="E277" s="12"/>
      <c r="F277" s="12"/>
      <c r="G277" s="12"/>
      <c r="H277" s="4"/>
      <c r="I277" s="12"/>
      <c r="J277" s="4"/>
      <c r="K277" s="12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9.5" customHeight="1">
      <c r="A278" s="12"/>
      <c r="B278" s="12"/>
      <c r="C278" s="4"/>
      <c r="D278" s="12"/>
      <c r="E278" s="12"/>
      <c r="F278" s="12"/>
      <c r="G278" s="12"/>
      <c r="H278" s="4"/>
      <c r="I278" s="12"/>
      <c r="J278" s="4"/>
      <c r="K278" s="12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9.5" customHeight="1">
      <c r="A279" s="12"/>
      <c r="B279" s="12"/>
      <c r="C279" s="4"/>
      <c r="D279" s="12"/>
      <c r="E279" s="12"/>
      <c r="F279" s="12"/>
      <c r="G279" s="12"/>
      <c r="H279" s="4"/>
      <c r="I279" s="12"/>
      <c r="J279" s="4"/>
      <c r="K279" s="12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9.5" customHeight="1">
      <c r="A280" s="12"/>
      <c r="B280" s="12"/>
      <c r="C280" s="4"/>
      <c r="D280" s="12"/>
      <c r="E280" s="12"/>
      <c r="F280" s="12"/>
      <c r="G280" s="12"/>
      <c r="H280" s="4"/>
      <c r="I280" s="12"/>
      <c r="J280" s="4"/>
      <c r="K280" s="12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9.5" customHeight="1">
      <c r="A281" s="12"/>
      <c r="B281" s="12"/>
      <c r="C281" s="4"/>
      <c r="D281" s="12"/>
      <c r="E281" s="12"/>
      <c r="F281" s="12"/>
      <c r="G281" s="12"/>
      <c r="H281" s="4"/>
      <c r="I281" s="12"/>
      <c r="J281" s="4"/>
      <c r="K281" s="12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9.5" customHeight="1">
      <c r="A282" s="12"/>
      <c r="B282" s="12"/>
      <c r="C282" s="4"/>
      <c r="D282" s="12"/>
      <c r="E282" s="12"/>
      <c r="F282" s="12"/>
      <c r="G282" s="12"/>
      <c r="H282" s="4"/>
      <c r="I282" s="12"/>
      <c r="J282" s="4"/>
      <c r="K282" s="12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9.5" customHeight="1">
      <c r="A283" s="12"/>
      <c r="B283" s="12"/>
      <c r="C283" s="4"/>
      <c r="D283" s="12"/>
      <c r="E283" s="12"/>
      <c r="F283" s="12"/>
      <c r="G283" s="12"/>
      <c r="H283" s="4"/>
      <c r="I283" s="12"/>
      <c r="J283" s="4"/>
      <c r="K283" s="12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9.5" customHeight="1">
      <c r="A284" s="12"/>
      <c r="B284" s="12"/>
      <c r="C284" s="4"/>
      <c r="D284" s="12"/>
      <c r="E284" s="12"/>
      <c r="F284" s="12"/>
      <c r="G284" s="12"/>
      <c r="H284" s="4"/>
      <c r="I284" s="12"/>
      <c r="J284" s="4"/>
      <c r="K284" s="12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9.5" customHeight="1">
      <c r="A285" s="12"/>
      <c r="B285" s="12"/>
      <c r="C285" s="4"/>
      <c r="D285" s="12"/>
      <c r="E285" s="12"/>
      <c r="F285" s="12"/>
      <c r="G285" s="12"/>
      <c r="H285" s="4"/>
      <c r="I285" s="12"/>
      <c r="J285" s="4"/>
      <c r="K285" s="12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9.5" customHeight="1">
      <c r="A286" s="12"/>
      <c r="B286" s="12"/>
      <c r="C286" s="4"/>
      <c r="D286" s="12"/>
      <c r="E286" s="12"/>
      <c r="F286" s="12"/>
      <c r="G286" s="12"/>
      <c r="H286" s="4"/>
      <c r="I286" s="12"/>
      <c r="J286" s="4"/>
      <c r="K286" s="12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9.5" customHeight="1">
      <c r="A287" s="12"/>
      <c r="B287" s="12"/>
      <c r="C287" s="4"/>
      <c r="D287" s="12"/>
      <c r="E287" s="12"/>
      <c r="F287" s="12"/>
      <c r="G287" s="12"/>
      <c r="H287" s="4"/>
      <c r="I287" s="12"/>
      <c r="J287" s="4"/>
      <c r="K287" s="12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9.5" customHeight="1">
      <c r="A288" s="12"/>
      <c r="B288" s="12"/>
      <c r="C288" s="4"/>
      <c r="D288" s="12"/>
      <c r="E288" s="12"/>
      <c r="F288" s="12"/>
      <c r="G288" s="12"/>
      <c r="H288" s="4"/>
      <c r="I288" s="12"/>
      <c r="J288" s="4"/>
      <c r="K288" s="12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9.5" customHeight="1">
      <c r="A289" s="12"/>
      <c r="B289" s="12"/>
      <c r="C289" s="4"/>
      <c r="D289" s="12"/>
      <c r="E289" s="12"/>
      <c r="F289" s="12"/>
      <c r="G289" s="12"/>
      <c r="H289" s="4"/>
      <c r="I289" s="12"/>
      <c r="J289" s="4"/>
      <c r="K289" s="12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9.5" customHeight="1">
      <c r="A290" s="12"/>
      <c r="B290" s="12"/>
      <c r="C290" s="4"/>
      <c r="D290" s="12"/>
      <c r="E290" s="12"/>
      <c r="F290" s="12"/>
      <c r="G290" s="12"/>
      <c r="H290" s="4"/>
      <c r="I290" s="12"/>
      <c r="J290" s="4"/>
      <c r="K290" s="12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9.5" customHeight="1">
      <c r="A291" s="12"/>
      <c r="B291" s="12"/>
      <c r="C291" s="4"/>
      <c r="D291" s="12"/>
      <c r="E291" s="12"/>
      <c r="F291" s="12"/>
      <c r="G291" s="12"/>
      <c r="H291" s="4"/>
      <c r="I291" s="12"/>
      <c r="J291" s="4"/>
      <c r="K291" s="12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9.5" customHeight="1">
      <c r="A292" s="12"/>
      <c r="B292" s="12"/>
      <c r="C292" s="4"/>
      <c r="D292" s="12"/>
      <c r="E292" s="12"/>
      <c r="F292" s="12"/>
      <c r="G292" s="12"/>
      <c r="H292" s="4"/>
      <c r="I292" s="12"/>
      <c r="J292" s="4"/>
      <c r="K292" s="12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9.5" customHeight="1">
      <c r="A293" s="12"/>
      <c r="B293" s="12"/>
      <c r="C293" s="4"/>
      <c r="D293" s="12"/>
      <c r="E293" s="12"/>
      <c r="F293" s="12"/>
      <c r="G293" s="12"/>
      <c r="H293" s="4"/>
      <c r="I293" s="12"/>
      <c r="J293" s="4"/>
      <c r="K293" s="12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9.5" customHeight="1">
      <c r="A294" s="12"/>
      <c r="B294" s="12"/>
      <c r="C294" s="4"/>
      <c r="D294" s="12"/>
      <c r="E294" s="12"/>
      <c r="F294" s="12"/>
      <c r="G294" s="12"/>
      <c r="H294" s="4"/>
      <c r="I294" s="12"/>
      <c r="J294" s="4"/>
      <c r="K294" s="12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9.5" customHeight="1">
      <c r="A295" s="12"/>
      <c r="B295" s="12"/>
      <c r="C295" s="4"/>
      <c r="D295" s="12"/>
      <c r="E295" s="12"/>
      <c r="F295" s="12"/>
      <c r="G295" s="12"/>
      <c r="H295" s="4"/>
      <c r="I295" s="12"/>
      <c r="J295" s="4"/>
      <c r="K295" s="12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9.5" customHeight="1">
      <c r="A296" s="12"/>
      <c r="B296" s="12"/>
      <c r="C296" s="4"/>
      <c r="D296" s="12"/>
      <c r="E296" s="12"/>
      <c r="F296" s="12"/>
      <c r="G296" s="12"/>
      <c r="H296" s="4"/>
      <c r="I296" s="12"/>
      <c r="J296" s="4"/>
      <c r="K296" s="12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9.5" customHeight="1">
      <c r="A297" s="12"/>
      <c r="B297" s="12"/>
      <c r="C297" s="4"/>
      <c r="D297" s="12"/>
      <c r="E297" s="12"/>
      <c r="F297" s="12"/>
      <c r="G297" s="12"/>
      <c r="H297" s="4"/>
      <c r="I297" s="12"/>
      <c r="J297" s="4"/>
      <c r="K297" s="12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9.5" customHeight="1">
      <c r="A298" s="12"/>
      <c r="B298" s="12"/>
      <c r="C298" s="4"/>
      <c r="D298" s="12"/>
      <c r="E298" s="12"/>
      <c r="F298" s="12"/>
      <c r="G298" s="12"/>
      <c r="H298" s="4"/>
      <c r="I298" s="12"/>
      <c r="J298" s="4"/>
      <c r="K298" s="12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9.5" customHeight="1">
      <c r="A299" s="12"/>
      <c r="B299" s="12"/>
      <c r="C299" s="4"/>
      <c r="D299" s="12"/>
      <c r="E299" s="12"/>
      <c r="F299" s="12"/>
      <c r="G299" s="12"/>
      <c r="H299" s="4"/>
      <c r="I299" s="12"/>
      <c r="J299" s="4"/>
      <c r="K299" s="12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9.5" customHeight="1">
      <c r="A300" s="12"/>
      <c r="B300" s="12"/>
      <c r="C300" s="4"/>
      <c r="D300" s="12"/>
      <c r="E300" s="12"/>
      <c r="F300" s="12"/>
      <c r="G300" s="12"/>
      <c r="H300" s="4"/>
      <c r="I300" s="12"/>
      <c r="J300" s="4"/>
      <c r="K300" s="12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9.5" customHeight="1">
      <c r="A301" s="12"/>
      <c r="B301" s="12"/>
      <c r="C301" s="4"/>
      <c r="D301" s="12"/>
      <c r="E301" s="12"/>
      <c r="F301" s="12"/>
      <c r="G301" s="12"/>
      <c r="H301" s="4"/>
      <c r="I301" s="12"/>
      <c r="J301" s="4"/>
      <c r="K301" s="12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9.5" customHeight="1">
      <c r="A302" s="12"/>
      <c r="B302" s="12"/>
      <c r="C302" s="4"/>
      <c r="D302" s="12"/>
      <c r="E302" s="12"/>
      <c r="F302" s="12"/>
      <c r="G302" s="12"/>
      <c r="H302" s="4"/>
      <c r="I302" s="12"/>
      <c r="J302" s="4"/>
      <c r="K302" s="12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9.5" customHeight="1">
      <c r="A303" s="12"/>
      <c r="B303" s="12"/>
      <c r="C303" s="4"/>
      <c r="D303" s="12"/>
      <c r="E303" s="12"/>
      <c r="F303" s="12"/>
      <c r="G303" s="12"/>
      <c r="H303" s="4"/>
      <c r="I303" s="12"/>
      <c r="J303" s="4"/>
      <c r="K303" s="12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9.5" customHeight="1">
      <c r="A304" s="12"/>
      <c r="B304" s="12"/>
      <c r="C304" s="4"/>
      <c r="D304" s="12"/>
      <c r="E304" s="12"/>
      <c r="F304" s="12"/>
      <c r="G304" s="12"/>
      <c r="H304" s="4"/>
      <c r="I304" s="12"/>
      <c r="J304" s="4"/>
      <c r="K304" s="12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9.5" customHeight="1">
      <c r="A305" s="12"/>
      <c r="B305" s="12"/>
      <c r="C305" s="4"/>
      <c r="D305" s="12"/>
      <c r="E305" s="12"/>
      <c r="F305" s="12"/>
      <c r="G305" s="12"/>
      <c r="H305" s="4"/>
      <c r="I305" s="12"/>
      <c r="J305" s="4"/>
      <c r="K305" s="12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9.5" customHeight="1">
      <c r="A306" s="12"/>
      <c r="B306" s="12"/>
      <c r="C306" s="4"/>
      <c r="D306" s="12"/>
      <c r="E306" s="12"/>
      <c r="F306" s="12"/>
      <c r="G306" s="12"/>
      <c r="H306" s="4"/>
      <c r="I306" s="12"/>
      <c r="J306" s="4"/>
      <c r="K306" s="12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9.5" customHeight="1">
      <c r="A307" s="12"/>
      <c r="B307" s="12"/>
      <c r="C307" s="4"/>
      <c r="D307" s="12"/>
      <c r="E307" s="12"/>
      <c r="F307" s="12"/>
      <c r="G307" s="12"/>
      <c r="H307" s="4"/>
      <c r="I307" s="12"/>
      <c r="J307" s="4"/>
      <c r="K307" s="12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9.5" customHeight="1">
      <c r="A308" s="12"/>
      <c r="B308" s="12"/>
      <c r="C308" s="4"/>
      <c r="D308" s="12"/>
      <c r="E308" s="12"/>
      <c r="F308" s="12"/>
      <c r="G308" s="12"/>
      <c r="H308" s="4"/>
      <c r="I308" s="12"/>
      <c r="J308" s="4"/>
      <c r="K308" s="12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9.5" customHeight="1">
      <c r="A309" s="12"/>
      <c r="B309" s="12"/>
      <c r="C309" s="4"/>
      <c r="D309" s="12"/>
      <c r="E309" s="12"/>
      <c r="F309" s="12"/>
      <c r="G309" s="12"/>
      <c r="H309" s="4"/>
      <c r="I309" s="12"/>
      <c r="J309" s="4"/>
      <c r="K309" s="12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9.5" customHeight="1">
      <c r="A310" s="12"/>
      <c r="B310" s="12"/>
      <c r="C310" s="4"/>
      <c r="D310" s="12"/>
      <c r="E310" s="12"/>
      <c r="F310" s="12"/>
      <c r="G310" s="12"/>
      <c r="H310" s="4"/>
      <c r="I310" s="12"/>
      <c r="J310" s="4"/>
      <c r="K310" s="12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9.5" customHeight="1">
      <c r="A311" s="12"/>
      <c r="B311" s="12"/>
      <c r="C311" s="4"/>
      <c r="D311" s="12"/>
      <c r="E311" s="12"/>
      <c r="F311" s="12"/>
      <c r="G311" s="12"/>
      <c r="H311" s="4"/>
      <c r="I311" s="12"/>
      <c r="J311" s="4"/>
      <c r="K311" s="12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9.5" customHeight="1">
      <c r="A312" s="12"/>
      <c r="B312" s="12"/>
      <c r="C312" s="4"/>
      <c r="D312" s="12"/>
      <c r="E312" s="12"/>
      <c r="F312" s="12"/>
      <c r="G312" s="12"/>
      <c r="H312" s="4"/>
      <c r="I312" s="12"/>
      <c r="J312" s="4"/>
      <c r="K312" s="12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9.5" customHeight="1">
      <c r="A313" s="12"/>
      <c r="B313" s="12"/>
      <c r="C313" s="4"/>
      <c r="D313" s="12"/>
      <c r="E313" s="12"/>
      <c r="F313" s="12"/>
      <c r="G313" s="12"/>
      <c r="H313" s="4"/>
      <c r="I313" s="12"/>
      <c r="J313" s="4"/>
      <c r="K313" s="12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9.5" customHeight="1">
      <c r="A314" s="12"/>
      <c r="B314" s="12"/>
      <c r="C314" s="4"/>
      <c r="D314" s="12"/>
      <c r="E314" s="12"/>
      <c r="F314" s="12"/>
      <c r="G314" s="12"/>
      <c r="H314" s="4"/>
      <c r="I314" s="12"/>
      <c r="J314" s="4"/>
      <c r="K314" s="12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9.5" customHeight="1">
      <c r="A315" s="12"/>
      <c r="B315" s="12"/>
      <c r="C315" s="4"/>
      <c r="D315" s="12"/>
      <c r="E315" s="12"/>
      <c r="F315" s="12"/>
      <c r="G315" s="12"/>
      <c r="H315" s="4"/>
      <c r="I315" s="12"/>
      <c r="J315" s="4"/>
      <c r="K315" s="12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9.5" customHeight="1">
      <c r="A316" s="12"/>
      <c r="B316" s="12"/>
      <c r="C316" s="4"/>
      <c r="D316" s="12"/>
      <c r="E316" s="12"/>
      <c r="F316" s="12"/>
      <c r="G316" s="12"/>
      <c r="H316" s="4"/>
      <c r="I316" s="12"/>
      <c r="J316" s="4"/>
      <c r="K316" s="12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9.5" customHeight="1">
      <c r="A317" s="12"/>
      <c r="B317" s="12"/>
      <c r="C317" s="4"/>
      <c r="D317" s="12"/>
      <c r="E317" s="12"/>
      <c r="F317" s="12"/>
      <c r="G317" s="12"/>
      <c r="H317" s="4"/>
      <c r="I317" s="12"/>
      <c r="J317" s="4"/>
      <c r="K317" s="12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9.5" customHeight="1">
      <c r="A318" s="12"/>
      <c r="B318" s="12"/>
      <c r="C318" s="4"/>
      <c r="D318" s="12"/>
      <c r="E318" s="12"/>
      <c r="F318" s="12"/>
      <c r="G318" s="12"/>
      <c r="H318" s="4"/>
      <c r="I318" s="12"/>
      <c r="J318" s="4"/>
      <c r="K318" s="12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9.5" customHeight="1">
      <c r="A319" s="12"/>
      <c r="B319" s="12"/>
      <c r="C319" s="4"/>
      <c r="D319" s="12"/>
      <c r="E319" s="12"/>
      <c r="F319" s="12"/>
      <c r="G319" s="12"/>
      <c r="H319" s="4"/>
      <c r="I319" s="12"/>
      <c r="J319" s="4"/>
      <c r="K319" s="12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9.5" customHeight="1">
      <c r="A320" s="12"/>
      <c r="B320" s="12"/>
      <c r="C320" s="4"/>
      <c r="D320" s="12"/>
      <c r="E320" s="12"/>
      <c r="F320" s="12"/>
      <c r="G320" s="12"/>
      <c r="H320" s="4"/>
      <c r="I320" s="12"/>
      <c r="J320" s="4"/>
      <c r="K320" s="12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9.5" customHeight="1">
      <c r="A321" s="12"/>
      <c r="B321" s="12"/>
      <c r="C321" s="4"/>
      <c r="D321" s="12"/>
      <c r="E321" s="12"/>
      <c r="F321" s="12"/>
      <c r="G321" s="12"/>
      <c r="H321" s="4"/>
      <c r="I321" s="12"/>
      <c r="J321" s="4"/>
      <c r="K321" s="12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9.5" customHeight="1">
      <c r="A322" s="12"/>
      <c r="B322" s="12"/>
      <c r="C322" s="4"/>
      <c r="D322" s="12"/>
      <c r="E322" s="12"/>
      <c r="F322" s="12"/>
      <c r="G322" s="12"/>
      <c r="H322" s="4"/>
      <c r="I322" s="12"/>
      <c r="J322" s="4"/>
      <c r="K322" s="12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9.5" customHeight="1">
      <c r="A323" s="12"/>
      <c r="B323" s="12"/>
      <c r="C323" s="4"/>
      <c r="D323" s="12"/>
      <c r="E323" s="12"/>
      <c r="F323" s="12"/>
      <c r="G323" s="12"/>
      <c r="H323" s="4"/>
      <c r="I323" s="12"/>
      <c r="J323" s="4"/>
      <c r="K323" s="12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9.5" customHeight="1">
      <c r="A324" s="12"/>
      <c r="B324" s="12"/>
      <c r="C324" s="4"/>
      <c r="D324" s="12"/>
      <c r="E324" s="12"/>
      <c r="F324" s="12"/>
      <c r="G324" s="12"/>
      <c r="H324" s="4"/>
      <c r="I324" s="12"/>
      <c r="J324" s="4"/>
      <c r="K324" s="12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9.5" customHeight="1">
      <c r="A325" s="12"/>
      <c r="B325" s="12"/>
      <c r="C325" s="4"/>
      <c r="D325" s="12"/>
      <c r="E325" s="12"/>
      <c r="F325" s="12"/>
      <c r="G325" s="12"/>
      <c r="H325" s="4"/>
      <c r="I325" s="12"/>
      <c r="J325" s="4"/>
      <c r="K325" s="12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9.5" customHeight="1">
      <c r="A326" s="12"/>
      <c r="B326" s="12"/>
      <c r="C326" s="4"/>
      <c r="D326" s="12"/>
      <c r="E326" s="12"/>
      <c r="F326" s="12"/>
      <c r="G326" s="12"/>
      <c r="H326" s="4"/>
      <c r="I326" s="12"/>
      <c r="J326" s="4"/>
      <c r="K326" s="12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9.5" customHeight="1">
      <c r="A327" s="12"/>
      <c r="B327" s="12"/>
      <c r="C327" s="4"/>
      <c r="D327" s="12"/>
      <c r="E327" s="12"/>
      <c r="F327" s="12"/>
      <c r="G327" s="12"/>
      <c r="H327" s="4"/>
      <c r="I327" s="12"/>
      <c r="J327" s="4"/>
      <c r="K327" s="12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9.5" customHeight="1">
      <c r="A328" s="12"/>
      <c r="B328" s="12"/>
      <c r="C328" s="4"/>
      <c r="D328" s="12"/>
      <c r="E328" s="12"/>
      <c r="F328" s="12"/>
      <c r="G328" s="12"/>
      <c r="H328" s="4"/>
      <c r="I328" s="12"/>
      <c r="J328" s="4"/>
      <c r="K328" s="12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9.5" customHeight="1">
      <c r="A329" s="12"/>
      <c r="B329" s="12"/>
      <c r="C329" s="4"/>
      <c r="D329" s="12"/>
      <c r="E329" s="12"/>
      <c r="F329" s="12"/>
      <c r="G329" s="12"/>
      <c r="H329" s="4"/>
      <c r="I329" s="12"/>
      <c r="J329" s="4"/>
      <c r="K329" s="12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9.5" customHeight="1">
      <c r="A330" s="12"/>
      <c r="B330" s="12"/>
      <c r="C330" s="4"/>
      <c r="D330" s="12"/>
      <c r="E330" s="12"/>
      <c r="F330" s="12"/>
      <c r="G330" s="12"/>
      <c r="H330" s="4"/>
      <c r="I330" s="12"/>
      <c r="J330" s="4"/>
      <c r="K330" s="12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9.5" customHeight="1">
      <c r="A331" s="12"/>
      <c r="B331" s="12"/>
      <c r="C331" s="4"/>
      <c r="D331" s="12"/>
      <c r="E331" s="12"/>
      <c r="F331" s="12"/>
      <c r="G331" s="12"/>
      <c r="H331" s="4"/>
      <c r="I331" s="12"/>
      <c r="J331" s="4"/>
      <c r="K331" s="12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9.5" customHeight="1">
      <c r="A332" s="12"/>
      <c r="B332" s="12"/>
      <c r="C332" s="4"/>
      <c r="D332" s="12"/>
      <c r="E332" s="12"/>
      <c r="F332" s="12"/>
      <c r="G332" s="12"/>
      <c r="H332" s="4"/>
      <c r="I332" s="12"/>
      <c r="J332" s="4"/>
      <c r="K332" s="12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9.5" customHeight="1">
      <c r="A333" s="12"/>
      <c r="B333" s="12"/>
      <c r="C333" s="4"/>
      <c r="D333" s="12"/>
      <c r="E333" s="12"/>
      <c r="F333" s="12"/>
      <c r="G333" s="12"/>
      <c r="H333" s="4"/>
      <c r="I333" s="12"/>
      <c r="J333" s="4"/>
      <c r="K333" s="12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9.5" customHeight="1">
      <c r="A334" s="12"/>
      <c r="B334" s="12"/>
      <c r="C334" s="4"/>
      <c r="D334" s="12"/>
      <c r="E334" s="12"/>
      <c r="F334" s="12"/>
      <c r="G334" s="12"/>
      <c r="H334" s="4"/>
      <c r="I334" s="12"/>
      <c r="J334" s="4"/>
      <c r="K334" s="12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9.5" customHeight="1">
      <c r="A335" s="12"/>
      <c r="B335" s="12"/>
      <c r="C335" s="4"/>
      <c r="D335" s="12"/>
      <c r="E335" s="12"/>
      <c r="F335" s="12"/>
      <c r="G335" s="12"/>
      <c r="H335" s="4"/>
      <c r="I335" s="12"/>
      <c r="J335" s="4"/>
      <c r="K335" s="12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9.5" customHeight="1">
      <c r="A336" s="12"/>
      <c r="B336" s="12"/>
      <c r="C336" s="4"/>
      <c r="D336" s="12"/>
      <c r="E336" s="12"/>
      <c r="F336" s="12"/>
      <c r="G336" s="12"/>
      <c r="H336" s="4"/>
      <c r="I336" s="12"/>
      <c r="J336" s="4"/>
      <c r="K336" s="12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9.5" customHeight="1">
      <c r="A337" s="12"/>
      <c r="B337" s="12"/>
      <c r="C337" s="4"/>
      <c r="D337" s="12"/>
      <c r="E337" s="12"/>
      <c r="F337" s="12"/>
      <c r="G337" s="12"/>
      <c r="H337" s="4"/>
      <c r="I337" s="12"/>
      <c r="J337" s="4"/>
      <c r="K337" s="12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9.5" customHeight="1">
      <c r="A338" s="12"/>
      <c r="B338" s="12"/>
      <c r="C338" s="4"/>
      <c r="D338" s="12"/>
      <c r="E338" s="12"/>
      <c r="F338" s="12"/>
      <c r="G338" s="12"/>
      <c r="H338" s="4"/>
      <c r="I338" s="12"/>
      <c r="J338" s="4"/>
      <c r="K338" s="12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9.5" customHeight="1">
      <c r="A339" s="12"/>
      <c r="B339" s="12"/>
      <c r="C339" s="4"/>
      <c r="D339" s="12"/>
      <c r="E339" s="12"/>
      <c r="F339" s="12"/>
      <c r="G339" s="12"/>
      <c r="H339" s="4"/>
      <c r="I339" s="12"/>
      <c r="J339" s="4"/>
      <c r="K339" s="12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9.5" customHeight="1">
      <c r="A340" s="12"/>
      <c r="B340" s="12"/>
      <c r="C340" s="4"/>
      <c r="D340" s="12"/>
      <c r="E340" s="12"/>
      <c r="F340" s="12"/>
      <c r="G340" s="12"/>
      <c r="H340" s="4"/>
      <c r="I340" s="12"/>
      <c r="J340" s="4"/>
      <c r="K340" s="12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9.5" customHeight="1">
      <c r="A341" s="12"/>
      <c r="B341" s="12"/>
      <c r="C341" s="4"/>
      <c r="D341" s="12"/>
      <c r="E341" s="12"/>
      <c r="F341" s="12"/>
      <c r="G341" s="12"/>
      <c r="H341" s="4"/>
      <c r="I341" s="12"/>
      <c r="J341" s="4"/>
      <c r="K341" s="12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9.5" customHeight="1">
      <c r="A342" s="12"/>
      <c r="B342" s="12"/>
      <c r="C342" s="4"/>
      <c r="D342" s="12"/>
      <c r="E342" s="12"/>
      <c r="F342" s="12"/>
      <c r="G342" s="12"/>
      <c r="H342" s="4"/>
      <c r="I342" s="12"/>
      <c r="J342" s="4"/>
      <c r="K342" s="12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9.5" customHeight="1">
      <c r="A343" s="12"/>
      <c r="B343" s="12"/>
      <c r="C343" s="4"/>
      <c r="D343" s="12"/>
      <c r="E343" s="12"/>
      <c r="F343" s="12"/>
      <c r="G343" s="12"/>
      <c r="H343" s="4"/>
      <c r="I343" s="12"/>
      <c r="J343" s="4"/>
      <c r="K343" s="12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9.5" customHeight="1">
      <c r="A344" s="12"/>
      <c r="B344" s="12"/>
      <c r="C344" s="4"/>
      <c r="D344" s="12"/>
      <c r="E344" s="12"/>
      <c r="F344" s="12"/>
      <c r="G344" s="12"/>
      <c r="H344" s="4"/>
      <c r="I344" s="12"/>
      <c r="J344" s="4"/>
      <c r="K344" s="12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9.5" customHeight="1">
      <c r="A345" s="12"/>
      <c r="B345" s="12"/>
      <c r="C345" s="4"/>
      <c r="D345" s="12"/>
      <c r="E345" s="12"/>
      <c r="F345" s="12"/>
      <c r="G345" s="12"/>
      <c r="H345" s="4"/>
      <c r="I345" s="12"/>
      <c r="J345" s="4"/>
      <c r="K345" s="12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9.5" customHeight="1">
      <c r="A346" s="12"/>
      <c r="B346" s="12"/>
      <c r="C346" s="4"/>
      <c r="D346" s="12"/>
      <c r="E346" s="12"/>
      <c r="F346" s="12"/>
      <c r="G346" s="12"/>
      <c r="H346" s="4"/>
      <c r="I346" s="12"/>
      <c r="J346" s="4"/>
      <c r="K346" s="12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9.5" customHeight="1">
      <c r="A347" s="12"/>
      <c r="B347" s="12"/>
      <c r="C347" s="4"/>
      <c r="D347" s="12"/>
      <c r="E347" s="12"/>
      <c r="F347" s="12"/>
      <c r="G347" s="12"/>
      <c r="H347" s="4"/>
      <c r="I347" s="12"/>
      <c r="J347" s="4"/>
      <c r="K347" s="12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9.5" customHeight="1">
      <c r="A348" s="12"/>
      <c r="B348" s="12"/>
      <c r="C348" s="4"/>
      <c r="D348" s="12"/>
      <c r="E348" s="12"/>
      <c r="F348" s="12"/>
      <c r="G348" s="12"/>
      <c r="H348" s="4"/>
      <c r="I348" s="12"/>
      <c r="J348" s="4"/>
      <c r="K348" s="12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9.5" customHeight="1">
      <c r="A349" s="12"/>
      <c r="B349" s="12"/>
      <c r="C349" s="4"/>
      <c r="D349" s="12"/>
      <c r="E349" s="12"/>
      <c r="F349" s="12"/>
      <c r="G349" s="12"/>
      <c r="H349" s="4"/>
      <c r="I349" s="12"/>
      <c r="J349" s="4"/>
      <c r="K349" s="12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9.5" customHeight="1">
      <c r="A350" s="12"/>
      <c r="B350" s="12"/>
      <c r="C350" s="4"/>
      <c r="D350" s="12"/>
      <c r="E350" s="12"/>
      <c r="F350" s="12"/>
      <c r="G350" s="12"/>
      <c r="H350" s="4"/>
      <c r="I350" s="12"/>
      <c r="J350" s="4"/>
      <c r="K350" s="12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9.5" customHeight="1">
      <c r="A351" s="12"/>
      <c r="B351" s="12"/>
      <c r="C351" s="4"/>
      <c r="D351" s="12"/>
      <c r="E351" s="12"/>
      <c r="F351" s="12"/>
      <c r="G351" s="12"/>
      <c r="H351" s="4"/>
      <c r="I351" s="12"/>
      <c r="J351" s="4"/>
      <c r="K351" s="12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9.5" customHeight="1">
      <c r="A352" s="12"/>
      <c r="B352" s="12"/>
      <c r="C352" s="4"/>
      <c r="D352" s="12"/>
      <c r="E352" s="12"/>
      <c r="F352" s="12"/>
      <c r="G352" s="12"/>
      <c r="H352" s="4"/>
      <c r="I352" s="12"/>
      <c r="J352" s="4"/>
      <c r="K352" s="12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9.5" customHeight="1">
      <c r="A353" s="12"/>
      <c r="B353" s="12"/>
      <c r="C353" s="4"/>
      <c r="D353" s="12"/>
      <c r="E353" s="12"/>
      <c r="F353" s="12"/>
      <c r="G353" s="12"/>
      <c r="H353" s="4"/>
      <c r="I353" s="12"/>
      <c r="J353" s="4"/>
      <c r="K353" s="12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9.5" customHeight="1">
      <c r="A354" s="12"/>
      <c r="B354" s="12"/>
      <c r="C354" s="4"/>
      <c r="D354" s="12"/>
      <c r="E354" s="12"/>
      <c r="F354" s="12"/>
      <c r="G354" s="12"/>
      <c r="H354" s="4"/>
      <c r="I354" s="12"/>
      <c r="J354" s="4"/>
      <c r="K354" s="12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9.5" customHeight="1">
      <c r="A355" s="12"/>
      <c r="B355" s="12"/>
      <c r="C355" s="4"/>
      <c r="D355" s="12"/>
      <c r="E355" s="12"/>
      <c r="F355" s="12"/>
      <c r="G355" s="12"/>
      <c r="H355" s="4"/>
      <c r="I355" s="12"/>
      <c r="J355" s="4"/>
      <c r="K355" s="12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9.5" customHeight="1">
      <c r="A356" s="12"/>
      <c r="B356" s="12"/>
      <c r="C356" s="4"/>
      <c r="D356" s="12"/>
      <c r="E356" s="12"/>
      <c r="F356" s="12"/>
      <c r="G356" s="12"/>
      <c r="H356" s="4"/>
      <c r="I356" s="12"/>
      <c r="J356" s="4"/>
      <c r="K356" s="12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9.5" customHeight="1">
      <c r="A357" s="12"/>
      <c r="B357" s="12"/>
      <c r="C357" s="4"/>
      <c r="D357" s="12"/>
      <c r="E357" s="12"/>
      <c r="F357" s="12"/>
      <c r="G357" s="12"/>
      <c r="H357" s="4"/>
      <c r="I357" s="12"/>
      <c r="J357" s="4"/>
      <c r="K357" s="12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9.5" customHeight="1">
      <c r="A358" s="12"/>
      <c r="B358" s="12"/>
      <c r="C358" s="4"/>
      <c r="D358" s="12"/>
      <c r="E358" s="12"/>
      <c r="F358" s="12"/>
      <c r="G358" s="12"/>
      <c r="H358" s="4"/>
      <c r="I358" s="12"/>
      <c r="J358" s="4"/>
      <c r="K358" s="12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9.5" customHeight="1">
      <c r="A359" s="12"/>
      <c r="B359" s="12"/>
      <c r="C359" s="4"/>
      <c r="D359" s="12"/>
      <c r="E359" s="12"/>
      <c r="F359" s="12"/>
      <c r="G359" s="12"/>
      <c r="H359" s="4"/>
      <c r="I359" s="12"/>
      <c r="J359" s="4"/>
      <c r="K359" s="12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9.5" customHeight="1">
      <c r="A360" s="12"/>
      <c r="B360" s="12"/>
      <c r="C360" s="4"/>
      <c r="D360" s="12"/>
      <c r="E360" s="12"/>
      <c r="F360" s="12"/>
      <c r="G360" s="12"/>
      <c r="H360" s="4"/>
      <c r="I360" s="12"/>
      <c r="J360" s="4"/>
      <c r="K360" s="12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9.5" customHeight="1">
      <c r="A361" s="12"/>
      <c r="B361" s="12"/>
      <c r="C361" s="4"/>
      <c r="D361" s="12"/>
      <c r="E361" s="12"/>
      <c r="F361" s="12"/>
      <c r="G361" s="12"/>
      <c r="H361" s="4"/>
      <c r="I361" s="12"/>
      <c r="J361" s="4"/>
      <c r="K361" s="12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9.5" customHeight="1">
      <c r="A362" s="12"/>
      <c r="B362" s="12"/>
      <c r="C362" s="4"/>
      <c r="D362" s="12"/>
      <c r="E362" s="12"/>
      <c r="F362" s="12"/>
      <c r="G362" s="12"/>
      <c r="H362" s="4"/>
      <c r="I362" s="12"/>
      <c r="J362" s="4"/>
      <c r="K362" s="12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9.5" customHeight="1">
      <c r="A363" s="12"/>
      <c r="B363" s="12"/>
      <c r="C363" s="4"/>
      <c r="D363" s="12"/>
      <c r="E363" s="12"/>
      <c r="F363" s="12"/>
      <c r="G363" s="12"/>
      <c r="H363" s="4"/>
      <c r="I363" s="12"/>
      <c r="J363" s="4"/>
      <c r="K363" s="12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9.5" customHeight="1">
      <c r="A364" s="12"/>
      <c r="B364" s="12"/>
      <c r="C364" s="4"/>
      <c r="D364" s="12"/>
      <c r="E364" s="12"/>
      <c r="F364" s="12"/>
      <c r="G364" s="12"/>
      <c r="H364" s="4"/>
      <c r="I364" s="12"/>
      <c r="J364" s="4"/>
      <c r="K364" s="12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9.5" customHeight="1">
      <c r="A365" s="12"/>
      <c r="B365" s="12"/>
      <c r="C365" s="4"/>
      <c r="D365" s="12"/>
      <c r="E365" s="12"/>
      <c r="F365" s="12"/>
      <c r="G365" s="12"/>
      <c r="H365" s="4"/>
      <c r="I365" s="12"/>
      <c r="J365" s="4"/>
      <c r="K365" s="12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9.5" customHeight="1">
      <c r="A366" s="12"/>
      <c r="B366" s="12"/>
      <c r="C366" s="4"/>
      <c r="D366" s="12"/>
      <c r="E366" s="12"/>
      <c r="F366" s="12"/>
      <c r="G366" s="12"/>
      <c r="H366" s="4"/>
      <c r="I366" s="12"/>
      <c r="J366" s="4"/>
      <c r="K366" s="12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9.5" customHeight="1">
      <c r="A367" s="12"/>
      <c r="B367" s="12"/>
      <c r="C367" s="4"/>
      <c r="D367" s="12"/>
      <c r="E367" s="12"/>
      <c r="F367" s="12"/>
      <c r="G367" s="12"/>
      <c r="H367" s="4"/>
      <c r="I367" s="12"/>
      <c r="J367" s="4"/>
      <c r="K367" s="12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9.5" customHeight="1">
      <c r="A368" s="12"/>
      <c r="B368" s="12"/>
      <c r="C368" s="4"/>
      <c r="D368" s="12"/>
      <c r="E368" s="12"/>
      <c r="F368" s="12"/>
      <c r="G368" s="12"/>
      <c r="H368" s="4"/>
      <c r="I368" s="12"/>
      <c r="J368" s="4"/>
      <c r="K368" s="12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9.5" customHeight="1">
      <c r="A369" s="12"/>
      <c r="B369" s="12"/>
      <c r="C369" s="4"/>
      <c r="D369" s="12"/>
      <c r="E369" s="12"/>
      <c r="F369" s="12"/>
      <c r="G369" s="12"/>
      <c r="H369" s="4"/>
      <c r="I369" s="12"/>
      <c r="J369" s="4"/>
      <c r="K369" s="12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9.5" customHeight="1">
      <c r="A370" s="12"/>
      <c r="B370" s="12"/>
      <c r="C370" s="4"/>
      <c r="D370" s="12"/>
      <c r="E370" s="12"/>
      <c r="F370" s="12"/>
      <c r="G370" s="12"/>
      <c r="H370" s="4"/>
      <c r="I370" s="12"/>
      <c r="J370" s="4"/>
      <c r="K370" s="12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9.5" customHeight="1">
      <c r="A371" s="12"/>
      <c r="B371" s="12"/>
      <c r="C371" s="4"/>
      <c r="D371" s="12"/>
      <c r="E371" s="12"/>
      <c r="F371" s="12"/>
      <c r="G371" s="12"/>
      <c r="H371" s="4"/>
      <c r="I371" s="12"/>
      <c r="J371" s="4"/>
      <c r="K371" s="12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9.5" customHeight="1">
      <c r="A372" s="12"/>
      <c r="B372" s="12"/>
      <c r="C372" s="4"/>
      <c r="D372" s="12"/>
      <c r="E372" s="12"/>
      <c r="F372" s="12"/>
      <c r="G372" s="12"/>
      <c r="H372" s="4"/>
      <c r="I372" s="12"/>
      <c r="J372" s="4"/>
      <c r="K372" s="12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9.5" customHeight="1">
      <c r="A373" s="12"/>
      <c r="B373" s="12"/>
      <c r="C373" s="4"/>
      <c r="D373" s="12"/>
      <c r="E373" s="12"/>
      <c r="F373" s="12"/>
      <c r="G373" s="12"/>
      <c r="H373" s="4"/>
      <c r="I373" s="12"/>
      <c r="J373" s="4"/>
      <c r="K373" s="12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9.5" customHeight="1">
      <c r="A374" s="12"/>
      <c r="B374" s="12"/>
      <c r="C374" s="4"/>
      <c r="D374" s="12"/>
      <c r="E374" s="12"/>
      <c r="F374" s="12"/>
      <c r="G374" s="12"/>
      <c r="H374" s="4"/>
      <c r="I374" s="12"/>
      <c r="J374" s="4"/>
      <c r="K374" s="12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9.5" customHeight="1">
      <c r="A375" s="12"/>
      <c r="B375" s="12"/>
      <c r="C375" s="4"/>
      <c r="D375" s="12"/>
      <c r="E375" s="12"/>
      <c r="F375" s="12"/>
      <c r="G375" s="12"/>
      <c r="H375" s="4"/>
      <c r="I375" s="12"/>
      <c r="J375" s="4"/>
      <c r="K375" s="12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9.5" customHeight="1">
      <c r="A376" s="12"/>
      <c r="B376" s="12"/>
      <c r="C376" s="4"/>
      <c r="D376" s="12"/>
      <c r="E376" s="12"/>
      <c r="F376" s="12"/>
      <c r="G376" s="12"/>
      <c r="H376" s="4"/>
      <c r="I376" s="12"/>
      <c r="J376" s="4"/>
      <c r="K376" s="12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9.5" customHeight="1">
      <c r="A377" s="12"/>
      <c r="B377" s="12"/>
      <c r="C377" s="4"/>
      <c r="D377" s="12"/>
      <c r="E377" s="12"/>
      <c r="F377" s="12"/>
      <c r="G377" s="12"/>
      <c r="H377" s="4"/>
      <c r="I377" s="12"/>
      <c r="J377" s="4"/>
      <c r="K377" s="12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9.5" customHeight="1">
      <c r="A378" s="12"/>
      <c r="B378" s="12"/>
      <c r="C378" s="4"/>
      <c r="D378" s="12"/>
      <c r="E378" s="12"/>
      <c r="F378" s="12"/>
      <c r="G378" s="12"/>
      <c r="H378" s="4"/>
      <c r="I378" s="12"/>
      <c r="J378" s="4"/>
      <c r="K378" s="12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9.5" customHeight="1">
      <c r="A379" s="12"/>
      <c r="B379" s="12"/>
      <c r="C379" s="4"/>
      <c r="D379" s="12"/>
      <c r="E379" s="12"/>
      <c r="F379" s="12"/>
      <c r="G379" s="12"/>
      <c r="H379" s="4"/>
      <c r="I379" s="12"/>
      <c r="J379" s="4"/>
      <c r="K379" s="12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9.5" customHeight="1">
      <c r="A380" s="12"/>
      <c r="B380" s="12"/>
      <c r="C380" s="4"/>
      <c r="D380" s="12"/>
      <c r="E380" s="12"/>
      <c r="F380" s="12"/>
      <c r="G380" s="12"/>
      <c r="H380" s="4"/>
      <c r="I380" s="12"/>
      <c r="J380" s="4"/>
      <c r="K380" s="12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9.5" customHeight="1">
      <c r="A381" s="12"/>
      <c r="B381" s="12"/>
      <c r="C381" s="4"/>
      <c r="D381" s="12"/>
      <c r="E381" s="12"/>
      <c r="F381" s="12"/>
      <c r="G381" s="12"/>
      <c r="H381" s="4"/>
      <c r="I381" s="12"/>
      <c r="J381" s="4"/>
      <c r="K381" s="12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9.5" customHeight="1">
      <c r="A382" s="12"/>
      <c r="B382" s="12"/>
      <c r="C382" s="4"/>
      <c r="D382" s="12"/>
      <c r="E382" s="12"/>
      <c r="F382" s="12"/>
      <c r="G382" s="12"/>
      <c r="H382" s="4"/>
      <c r="I382" s="12"/>
      <c r="J382" s="4"/>
      <c r="K382" s="12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9.5" customHeight="1">
      <c r="A383" s="12"/>
      <c r="B383" s="12"/>
      <c r="C383" s="4"/>
      <c r="D383" s="12"/>
      <c r="E383" s="12"/>
      <c r="F383" s="12"/>
      <c r="G383" s="12"/>
      <c r="H383" s="4"/>
      <c r="I383" s="12"/>
      <c r="J383" s="4"/>
      <c r="K383" s="12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9.5" customHeight="1">
      <c r="A384" s="12"/>
      <c r="B384" s="12"/>
      <c r="C384" s="4"/>
      <c r="D384" s="12"/>
      <c r="E384" s="12"/>
      <c r="F384" s="12"/>
      <c r="G384" s="12"/>
      <c r="H384" s="4"/>
      <c r="I384" s="12"/>
      <c r="J384" s="4"/>
      <c r="K384" s="12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9.5" customHeight="1">
      <c r="A385" s="12"/>
      <c r="B385" s="12"/>
      <c r="C385" s="4"/>
      <c r="D385" s="12"/>
      <c r="E385" s="12"/>
      <c r="F385" s="12"/>
      <c r="G385" s="12"/>
      <c r="H385" s="4"/>
      <c r="I385" s="12"/>
      <c r="J385" s="4"/>
      <c r="K385" s="12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9.5" customHeight="1">
      <c r="A386" s="12"/>
      <c r="B386" s="12"/>
      <c r="C386" s="4"/>
      <c r="D386" s="12"/>
      <c r="E386" s="12"/>
      <c r="F386" s="12"/>
      <c r="G386" s="12"/>
      <c r="H386" s="4"/>
      <c r="I386" s="12"/>
      <c r="J386" s="4"/>
      <c r="K386" s="12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9.5" customHeight="1">
      <c r="A387" s="12"/>
      <c r="B387" s="12"/>
      <c r="C387" s="4"/>
      <c r="D387" s="12"/>
      <c r="E387" s="12"/>
      <c r="F387" s="12"/>
      <c r="G387" s="12"/>
      <c r="H387" s="4"/>
      <c r="I387" s="12"/>
      <c r="J387" s="4"/>
      <c r="K387" s="12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9.5" customHeight="1">
      <c r="A388" s="12"/>
      <c r="B388" s="12"/>
      <c r="C388" s="4"/>
      <c r="D388" s="12"/>
      <c r="E388" s="12"/>
      <c r="F388" s="12"/>
      <c r="G388" s="12"/>
      <c r="H388" s="4"/>
      <c r="I388" s="12"/>
      <c r="J388" s="4"/>
      <c r="K388" s="12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9.5" customHeight="1">
      <c r="A389" s="12"/>
      <c r="B389" s="12"/>
      <c r="C389" s="4"/>
      <c r="D389" s="12"/>
      <c r="E389" s="12"/>
      <c r="F389" s="12"/>
      <c r="G389" s="12"/>
      <c r="H389" s="4"/>
      <c r="I389" s="12"/>
      <c r="J389" s="4"/>
      <c r="K389" s="12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9.5" customHeight="1">
      <c r="A390" s="12"/>
      <c r="B390" s="12"/>
      <c r="C390" s="4"/>
      <c r="D390" s="12"/>
      <c r="E390" s="12"/>
      <c r="F390" s="12"/>
      <c r="G390" s="12"/>
      <c r="H390" s="4"/>
      <c r="I390" s="12"/>
      <c r="J390" s="4"/>
      <c r="K390" s="12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9.5" customHeight="1">
      <c r="A391" s="12"/>
      <c r="B391" s="12"/>
      <c r="C391" s="4"/>
      <c r="D391" s="12"/>
      <c r="E391" s="12"/>
      <c r="F391" s="12"/>
      <c r="G391" s="12"/>
      <c r="H391" s="4"/>
      <c r="I391" s="12"/>
      <c r="J391" s="4"/>
      <c r="K391" s="12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9.5" customHeight="1">
      <c r="A392" s="12"/>
      <c r="B392" s="12"/>
      <c r="C392" s="4"/>
      <c r="D392" s="12"/>
      <c r="E392" s="12"/>
      <c r="F392" s="12"/>
      <c r="G392" s="12"/>
      <c r="H392" s="4"/>
      <c r="I392" s="12"/>
      <c r="J392" s="4"/>
      <c r="K392" s="12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9.5" customHeight="1">
      <c r="A393" s="12"/>
      <c r="B393" s="12"/>
      <c r="C393" s="4"/>
      <c r="D393" s="12"/>
      <c r="E393" s="12"/>
      <c r="F393" s="12"/>
      <c r="G393" s="12"/>
      <c r="H393" s="4"/>
      <c r="I393" s="12"/>
      <c r="J393" s="4"/>
      <c r="K393" s="12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9.5" customHeight="1">
      <c r="A394" s="12"/>
      <c r="B394" s="12"/>
      <c r="C394" s="4"/>
      <c r="D394" s="12"/>
      <c r="E394" s="12"/>
      <c r="F394" s="12"/>
      <c r="G394" s="12"/>
      <c r="H394" s="4"/>
      <c r="I394" s="12"/>
      <c r="J394" s="4"/>
      <c r="K394" s="12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9.5" customHeight="1">
      <c r="A395" s="12"/>
      <c r="B395" s="12"/>
      <c r="C395" s="4"/>
      <c r="D395" s="12"/>
      <c r="E395" s="12"/>
      <c r="F395" s="12"/>
      <c r="G395" s="12"/>
      <c r="H395" s="4"/>
      <c r="I395" s="12"/>
      <c r="J395" s="4"/>
      <c r="K395" s="12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9.5" customHeight="1">
      <c r="A396" s="12"/>
      <c r="B396" s="12"/>
      <c r="C396" s="4"/>
      <c r="D396" s="12"/>
      <c r="E396" s="12"/>
      <c r="F396" s="12"/>
      <c r="G396" s="12"/>
      <c r="H396" s="4"/>
      <c r="I396" s="12"/>
      <c r="J396" s="4"/>
      <c r="K396" s="12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9.5" customHeight="1">
      <c r="A397" s="12"/>
      <c r="B397" s="12"/>
      <c r="C397" s="4"/>
      <c r="D397" s="12"/>
      <c r="E397" s="12"/>
      <c r="F397" s="12"/>
      <c r="G397" s="12"/>
      <c r="H397" s="4"/>
      <c r="I397" s="12"/>
      <c r="J397" s="4"/>
      <c r="K397" s="12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9.5" customHeight="1">
      <c r="A398" s="12"/>
      <c r="B398" s="12"/>
      <c r="C398" s="4"/>
      <c r="D398" s="12"/>
      <c r="E398" s="12"/>
      <c r="F398" s="12"/>
      <c r="G398" s="12"/>
      <c r="H398" s="4"/>
      <c r="I398" s="12"/>
      <c r="J398" s="4"/>
      <c r="K398" s="12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9.5" customHeight="1">
      <c r="A399" s="12"/>
      <c r="B399" s="12"/>
      <c r="C399" s="4"/>
      <c r="D399" s="12"/>
      <c r="E399" s="12"/>
      <c r="F399" s="12"/>
      <c r="G399" s="12"/>
      <c r="H399" s="4"/>
      <c r="I399" s="12"/>
      <c r="J399" s="4"/>
      <c r="K399" s="12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9.5" customHeight="1">
      <c r="A400" s="12"/>
      <c r="B400" s="12"/>
      <c r="C400" s="4"/>
      <c r="D400" s="12"/>
      <c r="E400" s="12"/>
      <c r="F400" s="12"/>
      <c r="G400" s="12"/>
      <c r="H400" s="4"/>
      <c r="I400" s="12"/>
      <c r="J400" s="4"/>
      <c r="K400" s="12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9.5" customHeight="1">
      <c r="A401" s="12"/>
      <c r="B401" s="12"/>
      <c r="C401" s="4"/>
      <c r="D401" s="12"/>
      <c r="E401" s="12"/>
      <c r="F401" s="12"/>
      <c r="G401" s="12"/>
      <c r="H401" s="4"/>
      <c r="I401" s="12"/>
      <c r="J401" s="4"/>
      <c r="K401" s="12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9.5" customHeight="1">
      <c r="A402" s="12"/>
      <c r="B402" s="12"/>
      <c r="C402" s="4"/>
      <c r="D402" s="12"/>
      <c r="E402" s="12"/>
      <c r="F402" s="12"/>
      <c r="G402" s="12"/>
      <c r="H402" s="4"/>
      <c r="I402" s="12"/>
      <c r="J402" s="4"/>
      <c r="K402" s="12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9.5" customHeight="1">
      <c r="A403" s="12"/>
      <c r="B403" s="12"/>
      <c r="C403" s="4"/>
      <c r="D403" s="12"/>
      <c r="E403" s="12"/>
      <c r="F403" s="12"/>
      <c r="G403" s="12"/>
      <c r="H403" s="4"/>
      <c r="I403" s="12"/>
      <c r="J403" s="4"/>
      <c r="K403" s="12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9.5" customHeight="1">
      <c r="A404" s="12"/>
      <c r="B404" s="12"/>
      <c r="C404" s="4"/>
      <c r="D404" s="12"/>
      <c r="E404" s="12"/>
      <c r="F404" s="12"/>
      <c r="G404" s="12"/>
      <c r="H404" s="4"/>
      <c r="I404" s="12"/>
      <c r="J404" s="4"/>
      <c r="K404" s="12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9.5" customHeight="1">
      <c r="A405" s="12"/>
      <c r="B405" s="12"/>
      <c r="C405" s="4"/>
      <c r="D405" s="12"/>
      <c r="E405" s="12"/>
      <c r="F405" s="12"/>
      <c r="G405" s="12"/>
      <c r="H405" s="4"/>
      <c r="I405" s="12"/>
      <c r="J405" s="4"/>
      <c r="K405" s="12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9.5" customHeight="1">
      <c r="A406" s="12"/>
      <c r="B406" s="12"/>
      <c r="C406" s="4"/>
      <c r="D406" s="12"/>
      <c r="E406" s="12"/>
      <c r="F406" s="12"/>
      <c r="G406" s="12"/>
      <c r="H406" s="4"/>
      <c r="I406" s="12"/>
      <c r="J406" s="4"/>
      <c r="K406" s="12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9.5" customHeight="1">
      <c r="A407" s="12"/>
      <c r="B407" s="12"/>
      <c r="C407" s="4"/>
      <c r="D407" s="12"/>
      <c r="E407" s="12"/>
      <c r="F407" s="12"/>
      <c r="G407" s="12"/>
      <c r="H407" s="4"/>
      <c r="I407" s="12"/>
      <c r="J407" s="4"/>
      <c r="K407" s="12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9.5" customHeight="1">
      <c r="A408" s="12"/>
      <c r="B408" s="12"/>
      <c r="C408" s="4"/>
      <c r="D408" s="12"/>
      <c r="E408" s="12"/>
      <c r="F408" s="12"/>
      <c r="G408" s="12"/>
      <c r="H408" s="4"/>
      <c r="I408" s="12"/>
      <c r="J408" s="4"/>
      <c r="K408" s="12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9.5" customHeight="1">
      <c r="A409" s="12"/>
      <c r="B409" s="12"/>
      <c r="C409" s="4"/>
      <c r="D409" s="12"/>
      <c r="E409" s="12"/>
      <c r="F409" s="12"/>
      <c r="G409" s="12"/>
      <c r="H409" s="4"/>
      <c r="I409" s="12"/>
      <c r="J409" s="4"/>
      <c r="K409" s="12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9.5" customHeight="1">
      <c r="A410" s="12"/>
      <c r="B410" s="12"/>
      <c r="C410" s="4"/>
      <c r="D410" s="12"/>
      <c r="E410" s="12"/>
      <c r="F410" s="12"/>
      <c r="G410" s="12"/>
      <c r="H410" s="4"/>
      <c r="I410" s="12"/>
      <c r="J410" s="4"/>
      <c r="K410" s="12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9.5" customHeight="1">
      <c r="A411" s="12"/>
      <c r="B411" s="12"/>
      <c r="C411" s="4"/>
      <c r="D411" s="12"/>
      <c r="E411" s="12"/>
      <c r="F411" s="12"/>
      <c r="G411" s="12"/>
      <c r="H411" s="4"/>
      <c r="I411" s="12"/>
      <c r="J411" s="4"/>
      <c r="K411" s="12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9.5" customHeight="1">
      <c r="A412" s="12"/>
      <c r="B412" s="12"/>
      <c r="C412" s="4"/>
      <c r="D412" s="12"/>
      <c r="E412" s="12"/>
      <c r="F412" s="12"/>
      <c r="G412" s="12"/>
      <c r="H412" s="4"/>
      <c r="I412" s="12"/>
      <c r="J412" s="4"/>
      <c r="K412" s="12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9.5" customHeight="1">
      <c r="A413" s="12"/>
      <c r="B413" s="12"/>
      <c r="C413" s="4"/>
      <c r="D413" s="12"/>
      <c r="E413" s="12"/>
      <c r="F413" s="12"/>
      <c r="G413" s="12"/>
      <c r="H413" s="4"/>
      <c r="I413" s="12"/>
      <c r="J413" s="4"/>
      <c r="K413" s="12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9.5" customHeight="1">
      <c r="A414" s="12"/>
      <c r="B414" s="12"/>
      <c r="C414" s="4"/>
      <c r="D414" s="12"/>
      <c r="E414" s="12"/>
      <c r="F414" s="12"/>
      <c r="G414" s="12"/>
      <c r="H414" s="4"/>
      <c r="I414" s="12"/>
      <c r="J414" s="4"/>
      <c r="K414" s="12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9.5" customHeight="1">
      <c r="A415" s="12"/>
      <c r="B415" s="12"/>
      <c r="C415" s="4"/>
      <c r="D415" s="12"/>
      <c r="E415" s="12"/>
      <c r="F415" s="12"/>
      <c r="G415" s="12"/>
      <c r="H415" s="4"/>
      <c r="I415" s="12"/>
      <c r="J415" s="4"/>
      <c r="K415" s="12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9.5" customHeight="1">
      <c r="A416" s="12"/>
      <c r="B416" s="12"/>
      <c r="C416" s="4"/>
      <c r="D416" s="12"/>
      <c r="E416" s="12"/>
      <c r="F416" s="12"/>
      <c r="G416" s="12"/>
      <c r="H416" s="4"/>
      <c r="I416" s="12"/>
      <c r="J416" s="4"/>
      <c r="K416" s="12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9.5" customHeight="1">
      <c r="A417" s="12"/>
      <c r="B417" s="12"/>
      <c r="C417" s="4"/>
      <c r="D417" s="12"/>
      <c r="E417" s="12"/>
      <c r="F417" s="12"/>
      <c r="G417" s="12"/>
      <c r="H417" s="4"/>
      <c r="I417" s="12"/>
      <c r="J417" s="4"/>
      <c r="K417" s="12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9.5" customHeight="1">
      <c r="A418" s="12"/>
      <c r="B418" s="12"/>
      <c r="C418" s="4"/>
      <c r="D418" s="12"/>
      <c r="E418" s="12"/>
      <c r="F418" s="12"/>
      <c r="G418" s="12"/>
      <c r="H418" s="4"/>
      <c r="I418" s="12"/>
      <c r="J418" s="4"/>
      <c r="K418" s="12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9.5" customHeight="1">
      <c r="A419" s="12"/>
      <c r="B419" s="12"/>
      <c r="C419" s="4"/>
      <c r="D419" s="12"/>
      <c r="E419" s="12"/>
      <c r="F419" s="12"/>
      <c r="G419" s="12"/>
      <c r="H419" s="4"/>
      <c r="I419" s="12"/>
      <c r="J419" s="4"/>
      <c r="K419" s="12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9.5" customHeight="1">
      <c r="A420" s="12"/>
      <c r="B420" s="12"/>
      <c r="C420" s="4"/>
      <c r="D420" s="12"/>
      <c r="E420" s="12"/>
      <c r="F420" s="12"/>
      <c r="G420" s="12"/>
      <c r="H420" s="4"/>
      <c r="I420" s="12"/>
      <c r="J420" s="4"/>
      <c r="K420" s="12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9.5" customHeight="1">
      <c r="A421" s="12"/>
      <c r="B421" s="12"/>
      <c r="C421" s="4"/>
      <c r="D421" s="12"/>
      <c r="E421" s="12"/>
      <c r="F421" s="12"/>
      <c r="G421" s="12"/>
      <c r="H421" s="4"/>
      <c r="I421" s="12"/>
      <c r="J421" s="4"/>
      <c r="K421" s="12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9.5" customHeight="1">
      <c r="A422" s="12"/>
      <c r="B422" s="12"/>
      <c r="C422" s="4"/>
      <c r="D422" s="12"/>
      <c r="E422" s="12"/>
      <c r="F422" s="12"/>
      <c r="G422" s="12"/>
      <c r="H422" s="4"/>
      <c r="I422" s="12"/>
      <c r="J422" s="4"/>
      <c r="K422" s="12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9.5" customHeight="1">
      <c r="A423" s="12"/>
      <c r="B423" s="12"/>
      <c r="C423" s="4"/>
      <c r="D423" s="12"/>
      <c r="E423" s="12"/>
      <c r="F423" s="12"/>
      <c r="G423" s="12"/>
      <c r="H423" s="4"/>
      <c r="I423" s="12"/>
      <c r="J423" s="4"/>
      <c r="K423" s="12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9.5" customHeight="1">
      <c r="A424" s="12"/>
      <c r="B424" s="12"/>
      <c r="C424" s="4"/>
      <c r="D424" s="12"/>
      <c r="E424" s="12"/>
      <c r="F424" s="12"/>
      <c r="G424" s="12"/>
      <c r="H424" s="4"/>
      <c r="I424" s="12"/>
      <c r="J424" s="4"/>
      <c r="K424" s="12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9.5" customHeight="1">
      <c r="A425" s="12"/>
      <c r="B425" s="12"/>
      <c r="C425" s="4"/>
      <c r="D425" s="12"/>
      <c r="E425" s="12"/>
      <c r="F425" s="12"/>
      <c r="G425" s="12"/>
      <c r="H425" s="4"/>
      <c r="I425" s="12"/>
      <c r="J425" s="4"/>
      <c r="K425" s="12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9.5" customHeight="1">
      <c r="A426" s="12"/>
      <c r="B426" s="12"/>
      <c r="C426" s="4"/>
      <c r="D426" s="12"/>
      <c r="E426" s="12"/>
      <c r="F426" s="12"/>
      <c r="G426" s="12"/>
      <c r="H426" s="4"/>
      <c r="I426" s="12"/>
      <c r="J426" s="4"/>
      <c r="K426" s="12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9.5" customHeight="1">
      <c r="A427" s="12"/>
      <c r="B427" s="12"/>
      <c r="C427" s="4"/>
      <c r="D427" s="12"/>
      <c r="E427" s="12"/>
      <c r="F427" s="12"/>
      <c r="G427" s="12"/>
      <c r="H427" s="4"/>
      <c r="I427" s="12"/>
      <c r="J427" s="4"/>
      <c r="K427" s="12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9.5" customHeight="1">
      <c r="A428" s="12"/>
      <c r="B428" s="12"/>
      <c r="C428" s="4"/>
      <c r="D428" s="12"/>
      <c r="E428" s="12"/>
      <c r="F428" s="12"/>
      <c r="G428" s="12"/>
      <c r="H428" s="4"/>
      <c r="I428" s="12"/>
      <c r="J428" s="4"/>
      <c r="K428" s="12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9.5" customHeight="1">
      <c r="A429" s="12"/>
      <c r="B429" s="12"/>
      <c r="C429" s="4"/>
      <c r="D429" s="12"/>
      <c r="E429" s="12"/>
      <c r="F429" s="12"/>
      <c r="G429" s="12"/>
      <c r="H429" s="4"/>
      <c r="I429" s="12"/>
      <c r="J429" s="4"/>
      <c r="K429" s="12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9.5" customHeight="1">
      <c r="A430" s="12"/>
      <c r="B430" s="12"/>
      <c r="C430" s="4"/>
      <c r="D430" s="12"/>
      <c r="E430" s="12"/>
      <c r="F430" s="12"/>
      <c r="G430" s="12"/>
      <c r="H430" s="4"/>
      <c r="I430" s="12"/>
      <c r="J430" s="4"/>
      <c r="K430" s="12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9.5" customHeight="1">
      <c r="A431" s="12"/>
      <c r="B431" s="12"/>
      <c r="C431" s="4"/>
      <c r="D431" s="12"/>
      <c r="E431" s="12"/>
      <c r="F431" s="12"/>
      <c r="G431" s="12"/>
      <c r="H431" s="4"/>
      <c r="I431" s="12"/>
      <c r="J431" s="4"/>
      <c r="K431" s="12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9.5" customHeight="1">
      <c r="A432" s="12"/>
      <c r="B432" s="12"/>
      <c r="C432" s="4"/>
      <c r="D432" s="12"/>
      <c r="E432" s="12"/>
      <c r="F432" s="12"/>
      <c r="G432" s="12"/>
      <c r="H432" s="4"/>
      <c r="I432" s="12"/>
      <c r="J432" s="4"/>
      <c r="K432" s="12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9.5" customHeight="1">
      <c r="A433" s="12"/>
      <c r="B433" s="12"/>
      <c r="C433" s="4"/>
      <c r="D433" s="12"/>
      <c r="E433" s="12"/>
      <c r="F433" s="12"/>
      <c r="G433" s="12"/>
      <c r="H433" s="4"/>
      <c r="I433" s="12"/>
      <c r="J433" s="4"/>
      <c r="K433" s="12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9.5" customHeight="1">
      <c r="A434" s="12"/>
      <c r="B434" s="12"/>
      <c r="C434" s="4"/>
      <c r="D434" s="12"/>
      <c r="E434" s="12"/>
      <c r="F434" s="12"/>
      <c r="G434" s="12"/>
      <c r="H434" s="4"/>
      <c r="I434" s="12"/>
      <c r="J434" s="4"/>
      <c r="K434" s="12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9.5" customHeight="1">
      <c r="A435" s="12"/>
      <c r="B435" s="12"/>
      <c r="C435" s="4"/>
      <c r="D435" s="12"/>
      <c r="E435" s="12"/>
      <c r="F435" s="12"/>
      <c r="G435" s="12"/>
      <c r="H435" s="4"/>
      <c r="I435" s="12"/>
      <c r="J435" s="4"/>
      <c r="K435" s="12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9.5" customHeight="1">
      <c r="A436" s="12"/>
      <c r="B436" s="12"/>
      <c r="C436" s="4"/>
      <c r="D436" s="12"/>
      <c r="E436" s="12"/>
      <c r="F436" s="12"/>
      <c r="G436" s="12"/>
      <c r="H436" s="4"/>
      <c r="I436" s="12"/>
      <c r="J436" s="4"/>
      <c r="K436" s="12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9.5" customHeight="1">
      <c r="A437" s="12"/>
      <c r="B437" s="12"/>
      <c r="C437" s="4"/>
      <c r="D437" s="12"/>
      <c r="E437" s="12"/>
      <c r="F437" s="12"/>
      <c r="G437" s="12"/>
      <c r="H437" s="4"/>
      <c r="I437" s="12"/>
      <c r="J437" s="4"/>
      <c r="K437" s="12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9.5" customHeight="1">
      <c r="A438" s="12"/>
      <c r="B438" s="12"/>
      <c r="C438" s="4"/>
      <c r="D438" s="12"/>
      <c r="E438" s="12"/>
      <c r="F438" s="12"/>
      <c r="G438" s="12"/>
      <c r="H438" s="4"/>
      <c r="I438" s="12"/>
      <c r="J438" s="4"/>
      <c r="K438" s="12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9.5" customHeight="1">
      <c r="A439" s="12"/>
      <c r="B439" s="12"/>
      <c r="C439" s="4"/>
      <c r="D439" s="12"/>
      <c r="E439" s="12"/>
      <c r="F439" s="12"/>
      <c r="G439" s="12"/>
      <c r="H439" s="4"/>
      <c r="I439" s="12"/>
      <c r="J439" s="4"/>
      <c r="K439" s="12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9.5" customHeight="1">
      <c r="A440" s="12"/>
      <c r="B440" s="12"/>
      <c r="C440" s="4"/>
      <c r="D440" s="12"/>
      <c r="E440" s="12"/>
      <c r="F440" s="12"/>
      <c r="G440" s="12"/>
      <c r="H440" s="4"/>
      <c r="I440" s="12"/>
      <c r="J440" s="4"/>
      <c r="K440" s="12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9.5" customHeight="1">
      <c r="A441" s="12"/>
      <c r="B441" s="12"/>
      <c r="C441" s="4"/>
      <c r="D441" s="12"/>
      <c r="E441" s="12"/>
      <c r="F441" s="12"/>
      <c r="G441" s="12"/>
      <c r="H441" s="4"/>
      <c r="I441" s="12"/>
      <c r="J441" s="4"/>
      <c r="K441" s="12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9.5" customHeight="1">
      <c r="A442" s="12"/>
      <c r="B442" s="12"/>
      <c r="C442" s="4"/>
      <c r="D442" s="12"/>
      <c r="E442" s="12"/>
      <c r="F442" s="12"/>
      <c r="G442" s="12"/>
      <c r="H442" s="4"/>
      <c r="I442" s="12"/>
      <c r="J442" s="4"/>
      <c r="K442" s="12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9.5" customHeight="1">
      <c r="A443" s="12"/>
      <c r="B443" s="12"/>
      <c r="C443" s="4"/>
      <c r="D443" s="12"/>
      <c r="E443" s="12"/>
      <c r="F443" s="12"/>
      <c r="G443" s="12"/>
      <c r="H443" s="4"/>
      <c r="I443" s="12"/>
      <c r="J443" s="4"/>
      <c r="K443" s="12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9.5" customHeight="1">
      <c r="A444" s="12"/>
      <c r="B444" s="12"/>
      <c r="C444" s="4"/>
      <c r="D444" s="12"/>
      <c r="E444" s="12"/>
      <c r="F444" s="12"/>
      <c r="G444" s="12"/>
      <c r="H444" s="4"/>
      <c r="I444" s="12"/>
      <c r="J444" s="4"/>
      <c r="K444" s="12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9.5" customHeight="1">
      <c r="A445" s="12"/>
      <c r="B445" s="12"/>
      <c r="C445" s="4"/>
      <c r="D445" s="12"/>
      <c r="E445" s="12"/>
      <c r="F445" s="12"/>
      <c r="G445" s="12"/>
      <c r="H445" s="4"/>
      <c r="I445" s="12"/>
      <c r="J445" s="4"/>
      <c r="K445" s="12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9.5" customHeight="1">
      <c r="A446" s="12"/>
      <c r="B446" s="12"/>
      <c r="C446" s="4"/>
      <c r="D446" s="12"/>
      <c r="E446" s="12"/>
      <c r="F446" s="12"/>
      <c r="G446" s="12"/>
      <c r="H446" s="4"/>
      <c r="I446" s="12"/>
      <c r="J446" s="4"/>
      <c r="K446" s="12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9.5" customHeight="1">
      <c r="A447" s="12"/>
      <c r="B447" s="12"/>
      <c r="C447" s="4"/>
      <c r="D447" s="12"/>
      <c r="E447" s="12"/>
      <c r="F447" s="12"/>
      <c r="G447" s="12"/>
      <c r="H447" s="4"/>
      <c r="I447" s="12"/>
      <c r="J447" s="4"/>
      <c r="K447" s="12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9.5" customHeight="1">
      <c r="A448" s="12"/>
      <c r="B448" s="12"/>
      <c r="C448" s="4"/>
      <c r="D448" s="12"/>
      <c r="E448" s="12"/>
      <c r="F448" s="12"/>
      <c r="G448" s="12"/>
      <c r="H448" s="4"/>
      <c r="I448" s="12"/>
      <c r="J448" s="4"/>
      <c r="K448" s="12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9.5" customHeight="1">
      <c r="A449" s="12"/>
      <c r="B449" s="12"/>
      <c r="C449" s="4"/>
      <c r="D449" s="12"/>
      <c r="E449" s="12"/>
      <c r="F449" s="12"/>
      <c r="G449" s="12"/>
      <c r="H449" s="4"/>
      <c r="I449" s="12"/>
      <c r="J449" s="4"/>
      <c r="K449" s="12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9.5" customHeight="1">
      <c r="A450" s="12"/>
      <c r="B450" s="12"/>
      <c r="C450" s="4"/>
      <c r="D450" s="12"/>
      <c r="E450" s="12"/>
      <c r="F450" s="12"/>
      <c r="G450" s="12"/>
      <c r="H450" s="4"/>
      <c r="I450" s="12"/>
      <c r="J450" s="4"/>
      <c r="K450" s="12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9.5" customHeight="1">
      <c r="A451" s="12"/>
      <c r="B451" s="12"/>
      <c r="C451" s="4"/>
      <c r="D451" s="12"/>
      <c r="E451" s="12"/>
      <c r="F451" s="12"/>
      <c r="G451" s="12"/>
      <c r="H451" s="4"/>
      <c r="I451" s="12"/>
      <c r="J451" s="4"/>
      <c r="K451" s="12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9.5" customHeight="1">
      <c r="A452" s="12"/>
      <c r="B452" s="12"/>
      <c r="C452" s="4"/>
      <c r="D452" s="12"/>
      <c r="E452" s="12"/>
      <c r="F452" s="12"/>
      <c r="G452" s="12"/>
      <c r="H452" s="4"/>
      <c r="I452" s="12"/>
      <c r="J452" s="4"/>
      <c r="K452" s="12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9.5" customHeight="1">
      <c r="A453" s="12"/>
      <c r="B453" s="12"/>
      <c r="C453" s="4"/>
      <c r="D453" s="12"/>
      <c r="E453" s="12"/>
      <c r="F453" s="12"/>
      <c r="G453" s="12"/>
      <c r="H453" s="4"/>
      <c r="I453" s="12"/>
      <c r="J453" s="4"/>
      <c r="K453" s="12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9.5" customHeight="1">
      <c r="A454" s="12"/>
      <c r="B454" s="12"/>
      <c r="C454" s="4"/>
      <c r="D454" s="12"/>
      <c r="E454" s="12"/>
      <c r="F454" s="12"/>
      <c r="G454" s="12"/>
      <c r="H454" s="4"/>
      <c r="I454" s="12"/>
      <c r="J454" s="4"/>
      <c r="K454" s="12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9.5" customHeight="1">
      <c r="A455" s="12"/>
      <c r="B455" s="12"/>
      <c r="C455" s="4"/>
      <c r="D455" s="12"/>
      <c r="E455" s="12"/>
      <c r="F455" s="12"/>
      <c r="G455" s="12"/>
      <c r="H455" s="4"/>
      <c r="I455" s="12"/>
      <c r="J455" s="4"/>
      <c r="K455" s="12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9.5" customHeight="1">
      <c r="A456" s="12"/>
      <c r="B456" s="12"/>
      <c r="C456" s="4"/>
      <c r="D456" s="12"/>
      <c r="E456" s="12"/>
      <c r="F456" s="12"/>
      <c r="G456" s="12"/>
      <c r="H456" s="4"/>
      <c r="I456" s="12"/>
      <c r="J456" s="4"/>
      <c r="K456" s="12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9.5" customHeight="1">
      <c r="A457" s="12"/>
      <c r="B457" s="12"/>
      <c r="C457" s="4"/>
      <c r="D457" s="12"/>
      <c r="E457" s="12"/>
      <c r="F457" s="12"/>
      <c r="G457" s="12"/>
      <c r="H457" s="4"/>
      <c r="I457" s="12"/>
      <c r="J457" s="4"/>
      <c r="K457" s="12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9.5" customHeight="1">
      <c r="A458" s="12"/>
      <c r="B458" s="12"/>
      <c r="C458" s="4"/>
      <c r="D458" s="12"/>
      <c r="E458" s="12"/>
      <c r="F458" s="12"/>
      <c r="G458" s="12"/>
      <c r="H458" s="4"/>
      <c r="I458" s="12"/>
      <c r="J458" s="4"/>
      <c r="K458" s="12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9.5" customHeight="1">
      <c r="A459" s="12"/>
      <c r="B459" s="12"/>
      <c r="C459" s="4"/>
      <c r="D459" s="12"/>
      <c r="E459" s="12"/>
      <c r="F459" s="12"/>
      <c r="G459" s="12"/>
      <c r="H459" s="4"/>
      <c r="I459" s="12"/>
      <c r="J459" s="4"/>
      <c r="K459" s="12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9.5" customHeight="1">
      <c r="A460" s="12"/>
      <c r="B460" s="12"/>
      <c r="C460" s="4"/>
      <c r="D460" s="12"/>
      <c r="E460" s="12"/>
      <c r="F460" s="12"/>
      <c r="G460" s="12"/>
      <c r="H460" s="4"/>
      <c r="I460" s="12"/>
      <c r="J460" s="4"/>
      <c r="K460" s="12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9.5" customHeight="1">
      <c r="A461" s="12"/>
      <c r="B461" s="12"/>
      <c r="C461" s="4"/>
      <c r="D461" s="12"/>
      <c r="E461" s="12"/>
      <c r="F461" s="12"/>
      <c r="G461" s="12"/>
      <c r="H461" s="4"/>
      <c r="I461" s="12"/>
      <c r="J461" s="4"/>
      <c r="K461" s="12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9.5" customHeight="1">
      <c r="A462" s="12"/>
      <c r="B462" s="12"/>
      <c r="C462" s="4"/>
      <c r="D462" s="12"/>
      <c r="E462" s="12"/>
      <c r="F462" s="12"/>
      <c r="G462" s="12"/>
      <c r="H462" s="4"/>
      <c r="I462" s="12"/>
      <c r="J462" s="4"/>
      <c r="K462" s="12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9.5" customHeight="1">
      <c r="A463" s="12"/>
      <c r="B463" s="12"/>
      <c r="C463" s="4"/>
      <c r="D463" s="12"/>
      <c r="E463" s="12"/>
      <c r="F463" s="12"/>
      <c r="G463" s="12"/>
      <c r="H463" s="4"/>
      <c r="I463" s="12"/>
      <c r="J463" s="4"/>
      <c r="K463" s="12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9.5" customHeight="1">
      <c r="A464" s="12"/>
      <c r="B464" s="12"/>
      <c r="C464" s="4"/>
      <c r="D464" s="12"/>
      <c r="E464" s="12"/>
      <c r="F464" s="12"/>
      <c r="G464" s="12"/>
      <c r="H464" s="4"/>
      <c r="I464" s="12"/>
      <c r="J464" s="4"/>
      <c r="K464" s="12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9.5" customHeight="1">
      <c r="A465" s="12"/>
      <c r="B465" s="12"/>
      <c r="C465" s="4"/>
      <c r="D465" s="12"/>
      <c r="E465" s="12"/>
      <c r="F465" s="12"/>
      <c r="G465" s="12"/>
      <c r="H465" s="4"/>
      <c r="I465" s="12"/>
      <c r="J465" s="4"/>
      <c r="K465" s="12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9.5" customHeight="1">
      <c r="A466" s="12"/>
      <c r="B466" s="12"/>
      <c r="C466" s="4"/>
      <c r="D466" s="12"/>
      <c r="E466" s="12"/>
      <c r="F466" s="12"/>
      <c r="G466" s="12"/>
      <c r="H466" s="4"/>
      <c r="I466" s="12"/>
      <c r="J466" s="4"/>
      <c r="K466" s="12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9.5" customHeight="1">
      <c r="A467" s="12"/>
      <c r="B467" s="12"/>
      <c r="C467" s="4"/>
      <c r="D467" s="12"/>
      <c r="E467" s="12"/>
      <c r="F467" s="12"/>
      <c r="G467" s="12"/>
      <c r="H467" s="4"/>
      <c r="I467" s="12"/>
      <c r="J467" s="4"/>
      <c r="K467" s="12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9.5" customHeight="1">
      <c r="A468" s="12"/>
      <c r="B468" s="12"/>
      <c r="C468" s="4"/>
      <c r="D468" s="12"/>
      <c r="E468" s="12"/>
      <c r="F468" s="12"/>
      <c r="G468" s="12"/>
      <c r="H468" s="4"/>
      <c r="I468" s="12"/>
      <c r="J468" s="4"/>
      <c r="K468" s="12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9.5" customHeight="1">
      <c r="A469" s="12"/>
      <c r="B469" s="12"/>
      <c r="C469" s="4"/>
      <c r="D469" s="12"/>
      <c r="E469" s="12"/>
      <c r="F469" s="12"/>
      <c r="G469" s="12"/>
      <c r="H469" s="4"/>
      <c r="I469" s="12"/>
      <c r="J469" s="4"/>
      <c r="K469" s="12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9.5" customHeight="1">
      <c r="A470" s="12"/>
      <c r="B470" s="12"/>
      <c r="C470" s="4"/>
      <c r="D470" s="12"/>
      <c r="E470" s="12"/>
      <c r="F470" s="12"/>
      <c r="G470" s="12"/>
      <c r="H470" s="4"/>
      <c r="I470" s="12"/>
      <c r="J470" s="4"/>
      <c r="K470" s="12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9.5" customHeight="1">
      <c r="A471" s="12"/>
      <c r="B471" s="12"/>
      <c r="C471" s="4"/>
      <c r="D471" s="12"/>
      <c r="E471" s="12"/>
      <c r="F471" s="12"/>
      <c r="G471" s="12"/>
      <c r="H471" s="4"/>
      <c r="I471" s="12"/>
      <c r="J471" s="4"/>
      <c r="K471" s="12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9.5" customHeight="1">
      <c r="A472" s="12"/>
      <c r="B472" s="12"/>
      <c r="C472" s="4"/>
      <c r="D472" s="12"/>
      <c r="E472" s="12"/>
      <c r="F472" s="12"/>
      <c r="G472" s="12"/>
      <c r="H472" s="4"/>
      <c r="I472" s="12"/>
      <c r="J472" s="4"/>
      <c r="K472" s="12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9.5" customHeight="1">
      <c r="A473" s="12"/>
      <c r="B473" s="12"/>
      <c r="C473" s="4"/>
      <c r="D473" s="12"/>
      <c r="E473" s="12"/>
      <c r="F473" s="12"/>
      <c r="G473" s="12"/>
      <c r="H473" s="4"/>
      <c r="I473" s="12"/>
      <c r="J473" s="4"/>
      <c r="K473" s="12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9.5" customHeight="1">
      <c r="A474" s="12"/>
      <c r="B474" s="12"/>
      <c r="C474" s="4"/>
      <c r="D474" s="12"/>
      <c r="E474" s="12"/>
      <c r="F474" s="12"/>
      <c r="G474" s="12"/>
      <c r="H474" s="4"/>
      <c r="I474" s="12"/>
      <c r="J474" s="4"/>
      <c r="K474" s="12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9.5" customHeight="1">
      <c r="A475" s="12"/>
      <c r="B475" s="12"/>
      <c r="C475" s="4"/>
      <c r="D475" s="12"/>
      <c r="E475" s="12"/>
      <c r="F475" s="12"/>
      <c r="G475" s="12"/>
      <c r="H475" s="4"/>
      <c r="I475" s="12"/>
      <c r="J475" s="4"/>
      <c r="K475" s="12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9.5" customHeight="1">
      <c r="A476" s="12"/>
      <c r="B476" s="12"/>
      <c r="C476" s="4"/>
      <c r="D476" s="12"/>
      <c r="E476" s="12"/>
      <c r="F476" s="12"/>
      <c r="G476" s="12"/>
      <c r="H476" s="4"/>
      <c r="I476" s="12"/>
      <c r="J476" s="4"/>
      <c r="K476" s="12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9.5" customHeight="1">
      <c r="A477" s="12"/>
      <c r="B477" s="12"/>
      <c r="C477" s="4"/>
      <c r="D477" s="12"/>
      <c r="E477" s="12"/>
      <c r="F477" s="12"/>
      <c r="G477" s="12"/>
      <c r="H477" s="4"/>
      <c r="I477" s="12"/>
      <c r="J477" s="4"/>
      <c r="K477" s="12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9.5" customHeight="1">
      <c r="A478" s="12"/>
      <c r="B478" s="12"/>
      <c r="C478" s="4"/>
      <c r="D478" s="12"/>
      <c r="E478" s="12"/>
      <c r="F478" s="12"/>
      <c r="G478" s="12"/>
      <c r="H478" s="4"/>
      <c r="I478" s="12"/>
      <c r="J478" s="4"/>
      <c r="K478" s="12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9.5" customHeight="1">
      <c r="A479" s="12"/>
      <c r="B479" s="12"/>
      <c r="C479" s="4"/>
      <c r="D479" s="12"/>
      <c r="E479" s="12"/>
      <c r="F479" s="12"/>
      <c r="G479" s="12"/>
      <c r="H479" s="4"/>
      <c r="I479" s="12"/>
      <c r="J479" s="4"/>
      <c r="K479" s="12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9.5" customHeight="1">
      <c r="A480" s="12"/>
      <c r="B480" s="12"/>
      <c r="C480" s="4"/>
      <c r="D480" s="12"/>
      <c r="E480" s="12"/>
      <c r="F480" s="12"/>
      <c r="G480" s="12"/>
      <c r="H480" s="4"/>
      <c r="I480" s="12"/>
      <c r="J480" s="4"/>
      <c r="K480" s="12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9.5" customHeight="1">
      <c r="A481" s="12"/>
      <c r="B481" s="12"/>
      <c r="C481" s="4"/>
      <c r="D481" s="12"/>
      <c r="E481" s="12"/>
      <c r="F481" s="12"/>
      <c r="G481" s="12"/>
      <c r="H481" s="4"/>
      <c r="I481" s="12"/>
      <c r="J481" s="4"/>
      <c r="K481" s="12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9.5" customHeight="1">
      <c r="A482" s="12"/>
      <c r="B482" s="12"/>
      <c r="C482" s="4"/>
      <c r="D482" s="12"/>
      <c r="E482" s="12"/>
      <c r="F482" s="12"/>
      <c r="G482" s="12"/>
      <c r="H482" s="4"/>
      <c r="I482" s="12"/>
      <c r="J482" s="4"/>
      <c r="K482" s="12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9.5" customHeight="1">
      <c r="A483" s="12"/>
      <c r="B483" s="12"/>
      <c r="C483" s="4"/>
      <c r="D483" s="12"/>
      <c r="E483" s="12"/>
      <c r="F483" s="12"/>
      <c r="G483" s="12"/>
      <c r="H483" s="4"/>
      <c r="I483" s="12"/>
      <c r="J483" s="4"/>
      <c r="K483" s="12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9.5" customHeight="1">
      <c r="A484" s="12"/>
      <c r="B484" s="12"/>
      <c r="C484" s="4"/>
      <c r="D484" s="12"/>
      <c r="E484" s="12"/>
      <c r="F484" s="12"/>
      <c r="G484" s="12"/>
      <c r="H484" s="4"/>
      <c r="I484" s="12"/>
      <c r="J484" s="4"/>
      <c r="K484" s="12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9.5" customHeight="1">
      <c r="A485" s="12"/>
      <c r="B485" s="12"/>
      <c r="C485" s="4"/>
      <c r="D485" s="12"/>
      <c r="E485" s="12"/>
      <c r="F485" s="12"/>
      <c r="G485" s="12"/>
      <c r="H485" s="4"/>
      <c r="I485" s="12"/>
      <c r="J485" s="4"/>
      <c r="K485" s="12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9.5" customHeight="1">
      <c r="A486" s="12"/>
      <c r="B486" s="12"/>
      <c r="C486" s="4"/>
      <c r="D486" s="12"/>
      <c r="E486" s="12"/>
      <c r="F486" s="12"/>
      <c r="G486" s="12"/>
      <c r="H486" s="4"/>
      <c r="I486" s="12"/>
      <c r="J486" s="4"/>
      <c r="K486" s="12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9.5" customHeight="1">
      <c r="A487" s="12"/>
      <c r="B487" s="12"/>
      <c r="C487" s="4"/>
      <c r="D487" s="12"/>
      <c r="E487" s="12"/>
      <c r="F487" s="12"/>
      <c r="G487" s="12"/>
      <c r="H487" s="4"/>
      <c r="I487" s="12"/>
      <c r="J487" s="4"/>
      <c r="K487" s="12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9.5" customHeight="1">
      <c r="A488" s="12"/>
      <c r="B488" s="12"/>
      <c r="C488" s="4"/>
      <c r="D488" s="12"/>
      <c r="E488" s="12"/>
      <c r="F488" s="12"/>
      <c r="G488" s="12"/>
      <c r="H488" s="4"/>
      <c r="I488" s="12"/>
      <c r="J488" s="4"/>
      <c r="K488" s="12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9.5" customHeight="1">
      <c r="A489" s="12"/>
      <c r="B489" s="12"/>
      <c r="C489" s="4"/>
      <c r="D489" s="12"/>
      <c r="E489" s="12"/>
      <c r="F489" s="12"/>
      <c r="G489" s="12"/>
      <c r="H489" s="4"/>
      <c r="I489" s="12"/>
      <c r="J489" s="4"/>
      <c r="K489" s="12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9.5" customHeight="1">
      <c r="A490" s="12"/>
      <c r="B490" s="12"/>
      <c r="C490" s="4"/>
      <c r="D490" s="12"/>
      <c r="E490" s="12"/>
      <c r="F490" s="12"/>
      <c r="G490" s="12"/>
      <c r="H490" s="4"/>
      <c r="I490" s="12"/>
      <c r="J490" s="4"/>
      <c r="K490" s="12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9.5" customHeight="1">
      <c r="A491" s="12"/>
      <c r="B491" s="12"/>
      <c r="C491" s="4"/>
      <c r="D491" s="12"/>
      <c r="E491" s="12"/>
      <c r="F491" s="12"/>
      <c r="G491" s="12"/>
      <c r="H491" s="4"/>
      <c r="I491" s="12"/>
      <c r="J491" s="4"/>
      <c r="K491" s="12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9.5" customHeight="1">
      <c r="A492" s="12"/>
      <c r="B492" s="12"/>
      <c r="C492" s="4"/>
      <c r="D492" s="12"/>
      <c r="E492" s="12"/>
      <c r="F492" s="12"/>
      <c r="G492" s="12"/>
      <c r="H492" s="4"/>
      <c r="I492" s="12"/>
      <c r="J492" s="4"/>
      <c r="K492" s="12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9.5" customHeight="1">
      <c r="A493" s="12"/>
      <c r="B493" s="12"/>
      <c r="C493" s="4"/>
      <c r="D493" s="12"/>
      <c r="E493" s="12"/>
      <c r="F493" s="12"/>
      <c r="G493" s="12"/>
      <c r="H493" s="4"/>
      <c r="I493" s="12"/>
      <c r="J493" s="4"/>
      <c r="K493" s="12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9.5" customHeight="1">
      <c r="A494" s="12"/>
      <c r="B494" s="12"/>
      <c r="C494" s="4"/>
      <c r="D494" s="12"/>
      <c r="E494" s="12"/>
      <c r="F494" s="12"/>
      <c r="G494" s="12"/>
      <c r="H494" s="4"/>
      <c r="I494" s="12"/>
      <c r="J494" s="4"/>
      <c r="K494" s="12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9.5" customHeight="1">
      <c r="A495" s="12"/>
      <c r="B495" s="12"/>
      <c r="C495" s="4"/>
      <c r="D495" s="12"/>
      <c r="E495" s="12"/>
      <c r="F495" s="12"/>
      <c r="G495" s="12"/>
      <c r="H495" s="4"/>
      <c r="I495" s="12"/>
      <c r="J495" s="4"/>
      <c r="K495" s="12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9.5" customHeight="1">
      <c r="A496" s="12"/>
      <c r="B496" s="12"/>
      <c r="C496" s="4"/>
      <c r="D496" s="12"/>
      <c r="E496" s="12"/>
      <c r="F496" s="12"/>
      <c r="G496" s="12"/>
      <c r="H496" s="4"/>
      <c r="I496" s="12"/>
      <c r="J496" s="4"/>
      <c r="K496" s="12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9.5" customHeight="1">
      <c r="A497" s="12"/>
      <c r="B497" s="12"/>
      <c r="C497" s="4"/>
      <c r="D497" s="12"/>
      <c r="E497" s="12"/>
      <c r="F497" s="12"/>
      <c r="G497" s="12"/>
      <c r="H497" s="4"/>
      <c r="I497" s="12"/>
      <c r="J497" s="4"/>
      <c r="K497" s="12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9.5" customHeight="1">
      <c r="A498" s="12"/>
      <c r="B498" s="12"/>
      <c r="C498" s="4"/>
      <c r="D498" s="12"/>
      <c r="E498" s="12"/>
      <c r="F498" s="12"/>
      <c r="G498" s="12"/>
      <c r="H498" s="4"/>
      <c r="I498" s="12"/>
      <c r="J498" s="4"/>
      <c r="K498" s="12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9.5" customHeight="1">
      <c r="A499" s="12"/>
      <c r="B499" s="12"/>
      <c r="C499" s="4"/>
      <c r="D499" s="12"/>
      <c r="E499" s="12"/>
      <c r="F499" s="12"/>
      <c r="G499" s="12"/>
      <c r="H499" s="4"/>
      <c r="I499" s="12"/>
      <c r="J499" s="4"/>
      <c r="K499" s="12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9.5" customHeight="1">
      <c r="A500" s="12"/>
      <c r="B500" s="12"/>
      <c r="C500" s="4"/>
      <c r="D500" s="12"/>
      <c r="E500" s="12"/>
      <c r="F500" s="12"/>
      <c r="G500" s="12"/>
      <c r="H500" s="4"/>
      <c r="I500" s="12"/>
      <c r="J500" s="4"/>
      <c r="K500" s="12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9.5" customHeight="1">
      <c r="A501" s="12"/>
      <c r="B501" s="12"/>
      <c r="C501" s="4"/>
      <c r="D501" s="12"/>
      <c r="E501" s="12"/>
      <c r="F501" s="12"/>
      <c r="G501" s="12"/>
      <c r="H501" s="4"/>
      <c r="I501" s="12"/>
      <c r="J501" s="4"/>
      <c r="K501" s="12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9.5" customHeight="1">
      <c r="A502" s="12"/>
      <c r="B502" s="12"/>
      <c r="C502" s="4"/>
      <c r="D502" s="12"/>
      <c r="E502" s="12"/>
      <c r="F502" s="12"/>
      <c r="G502" s="12"/>
      <c r="H502" s="4"/>
      <c r="I502" s="12"/>
      <c r="J502" s="4"/>
      <c r="K502" s="12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9.5" customHeight="1">
      <c r="A503" s="12"/>
      <c r="B503" s="12"/>
      <c r="C503" s="4"/>
      <c r="D503" s="12"/>
      <c r="E503" s="12"/>
      <c r="F503" s="12"/>
      <c r="G503" s="12"/>
      <c r="H503" s="4"/>
      <c r="I503" s="12"/>
      <c r="J503" s="4"/>
      <c r="K503" s="12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9.5" customHeight="1">
      <c r="A504" s="12"/>
      <c r="B504" s="12"/>
      <c r="C504" s="4"/>
      <c r="D504" s="12"/>
      <c r="E504" s="12"/>
      <c r="F504" s="12"/>
      <c r="G504" s="12"/>
      <c r="H504" s="4"/>
      <c r="I504" s="12"/>
      <c r="J504" s="4"/>
      <c r="K504" s="12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9.5" customHeight="1">
      <c r="A505" s="12"/>
      <c r="B505" s="12"/>
      <c r="C505" s="4"/>
      <c r="D505" s="12"/>
      <c r="E505" s="12"/>
      <c r="F505" s="12"/>
      <c r="G505" s="12"/>
      <c r="H505" s="4"/>
      <c r="I505" s="12"/>
      <c r="J505" s="4"/>
      <c r="K505" s="12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9.5" customHeight="1">
      <c r="A506" s="12"/>
      <c r="B506" s="12"/>
      <c r="C506" s="4"/>
      <c r="D506" s="12"/>
      <c r="E506" s="12"/>
      <c r="F506" s="12"/>
      <c r="G506" s="12"/>
      <c r="H506" s="4"/>
      <c r="I506" s="12"/>
      <c r="J506" s="4"/>
      <c r="K506" s="12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9.5" customHeight="1">
      <c r="A507" s="12"/>
      <c r="B507" s="12"/>
      <c r="C507" s="4"/>
      <c r="D507" s="12"/>
      <c r="E507" s="12"/>
      <c r="F507" s="12"/>
      <c r="G507" s="12"/>
      <c r="H507" s="4"/>
      <c r="I507" s="12"/>
      <c r="J507" s="4"/>
      <c r="K507" s="12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9.5" customHeight="1">
      <c r="A508" s="12"/>
      <c r="B508" s="12"/>
      <c r="C508" s="4"/>
      <c r="D508" s="12"/>
      <c r="E508" s="12"/>
      <c r="F508" s="12"/>
      <c r="G508" s="12"/>
      <c r="H508" s="4"/>
      <c r="I508" s="12"/>
      <c r="J508" s="4"/>
      <c r="K508" s="12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9.5" customHeight="1">
      <c r="A509" s="12"/>
      <c r="B509" s="12"/>
      <c r="C509" s="4"/>
      <c r="D509" s="12"/>
      <c r="E509" s="12"/>
      <c r="F509" s="12"/>
      <c r="G509" s="12"/>
      <c r="H509" s="4"/>
      <c r="I509" s="12"/>
      <c r="J509" s="4"/>
      <c r="K509" s="12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9.5" customHeight="1">
      <c r="A510" s="12"/>
      <c r="B510" s="12"/>
      <c r="C510" s="4"/>
      <c r="D510" s="12"/>
      <c r="E510" s="12"/>
      <c r="F510" s="12"/>
      <c r="G510" s="12"/>
      <c r="H510" s="4"/>
      <c r="I510" s="12"/>
      <c r="J510" s="4"/>
      <c r="K510" s="12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9.5" customHeight="1">
      <c r="A511" s="12"/>
      <c r="B511" s="12"/>
      <c r="C511" s="4"/>
      <c r="D511" s="12"/>
      <c r="E511" s="12"/>
      <c r="F511" s="12"/>
      <c r="G511" s="12"/>
      <c r="H511" s="4"/>
      <c r="I511" s="12"/>
      <c r="J511" s="4"/>
      <c r="K511" s="12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9.5" customHeight="1">
      <c r="A512" s="12"/>
      <c r="B512" s="12"/>
      <c r="C512" s="4"/>
      <c r="D512" s="12"/>
      <c r="E512" s="12"/>
      <c r="F512" s="12"/>
      <c r="G512" s="12"/>
      <c r="H512" s="4"/>
      <c r="I512" s="12"/>
      <c r="J512" s="4"/>
      <c r="K512" s="12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9.5" customHeight="1">
      <c r="A513" s="12"/>
      <c r="B513" s="12"/>
      <c r="C513" s="4"/>
      <c r="D513" s="12"/>
      <c r="E513" s="12"/>
      <c r="F513" s="12"/>
      <c r="G513" s="12"/>
      <c r="H513" s="4"/>
      <c r="I513" s="12"/>
      <c r="J513" s="4"/>
      <c r="K513" s="12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9.5" customHeight="1">
      <c r="A514" s="12"/>
      <c r="B514" s="12"/>
      <c r="C514" s="4"/>
      <c r="D514" s="12"/>
      <c r="E514" s="12"/>
      <c r="F514" s="12"/>
      <c r="G514" s="12"/>
      <c r="H514" s="4"/>
      <c r="I514" s="12"/>
      <c r="J514" s="4"/>
      <c r="K514" s="12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9.5" customHeight="1">
      <c r="A515" s="12"/>
      <c r="B515" s="12"/>
      <c r="C515" s="4"/>
      <c r="D515" s="12"/>
      <c r="E515" s="12"/>
      <c r="F515" s="12"/>
      <c r="G515" s="12"/>
      <c r="H515" s="4"/>
      <c r="I515" s="12"/>
      <c r="J515" s="4"/>
      <c r="K515" s="12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9.5" customHeight="1">
      <c r="A516" s="12"/>
      <c r="B516" s="12"/>
      <c r="C516" s="4"/>
      <c r="D516" s="12"/>
      <c r="E516" s="12"/>
      <c r="F516" s="12"/>
      <c r="G516" s="12"/>
      <c r="H516" s="4"/>
      <c r="I516" s="12"/>
      <c r="J516" s="4"/>
      <c r="K516" s="12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9.5" customHeight="1">
      <c r="A517" s="12"/>
      <c r="B517" s="12"/>
      <c r="C517" s="4"/>
      <c r="D517" s="12"/>
      <c r="E517" s="12"/>
      <c r="F517" s="12"/>
      <c r="G517" s="12"/>
      <c r="H517" s="4"/>
      <c r="I517" s="12"/>
      <c r="J517" s="4"/>
      <c r="K517" s="12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9.5" customHeight="1">
      <c r="A518" s="12"/>
      <c r="B518" s="12"/>
      <c r="C518" s="4"/>
      <c r="D518" s="12"/>
      <c r="E518" s="12"/>
      <c r="F518" s="12"/>
      <c r="G518" s="12"/>
      <c r="H518" s="4"/>
      <c r="I518" s="12"/>
      <c r="J518" s="4"/>
      <c r="K518" s="12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9.5" customHeight="1">
      <c r="A519" s="12"/>
      <c r="B519" s="12"/>
      <c r="C519" s="4"/>
      <c r="D519" s="12"/>
      <c r="E519" s="12"/>
      <c r="F519" s="12"/>
      <c r="G519" s="12"/>
      <c r="H519" s="4"/>
      <c r="I519" s="12"/>
      <c r="J519" s="4"/>
      <c r="K519" s="12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9.5" customHeight="1">
      <c r="A520" s="12"/>
      <c r="B520" s="12"/>
      <c r="C520" s="4"/>
      <c r="D520" s="12"/>
      <c r="E520" s="12"/>
      <c r="F520" s="12"/>
      <c r="G520" s="12"/>
      <c r="H520" s="4"/>
      <c r="I520" s="12"/>
      <c r="J520" s="4"/>
      <c r="K520" s="12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9.5" customHeight="1">
      <c r="A521" s="12"/>
      <c r="B521" s="12"/>
      <c r="C521" s="4"/>
      <c r="D521" s="12"/>
      <c r="E521" s="12"/>
      <c r="F521" s="12"/>
      <c r="G521" s="12"/>
      <c r="H521" s="4"/>
      <c r="I521" s="12"/>
      <c r="J521" s="4"/>
      <c r="K521" s="12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9.5" customHeight="1">
      <c r="A522" s="12"/>
      <c r="B522" s="12"/>
      <c r="C522" s="4"/>
      <c r="D522" s="12"/>
      <c r="E522" s="12"/>
      <c r="F522" s="12"/>
      <c r="G522" s="12"/>
      <c r="H522" s="4"/>
      <c r="I522" s="12"/>
      <c r="J522" s="4"/>
      <c r="K522" s="12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9.5" customHeight="1">
      <c r="A523" s="12"/>
      <c r="B523" s="12"/>
      <c r="C523" s="4"/>
      <c r="D523" s="12"/>
      <c r="E523" s="12"/>
      <c r="F523" s="12"/>
      <c r="G523" s="12"/>
      <c r="H523" s="4"/>
      <c r="I523" s="12"/>
      <c r="J523" s="4"/>
      <c r="K523" s="12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9.5" customHeight="1">
      <c r="A524" s="12"/>
      <c r="B524" s="12"/>
      <c r="C524" s="4"/>
      <c r="D524" s="12"/>
      <c r="E524" s="12"/>
      <c r="F524" s="12"/>
      <c r="G524" s="12"/>
      <c r="H524" s="4"/>
      <c r="I524" s="12"/>
      <c r="J524" s="4"/>
      <c r="K524" s="12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9.5" customHeight="1">
      <c r="A525" s="12"/>
      <c r="B525" s="12"/>
      <c r="C525" s="4"/>
      <c r="D525" s="12"/>
      <c r="E525" s="12"/>
      <c r="F525" s="12"/>
      <c r="G525" s="12"/>
      <c r="H525" s="4"/>
      <c r="I525" s="12"/>
      <c r="J525" s="4"/>
      <c r="K525" s="12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9.5" customHeight="1">
      <c r="A526" s="12"/>
      <c r="B526" s="12"/>
      <c r="C526" s="4"/>
      <c r="D526" s="12"/>
      <c r="E526" s="12"/>
      <c r="F526" s="12"/>
      <c r="G526" s="12"/>
      <c r="H526" s="4"/>
      <c r="I526" s="12"/>
      <c r="J526" s="4"/>
      <c r="K526" s="12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9.5" customHeight="1">
      <c r="A527" s="12"/>
      <c r="B527" s="12"/>
      <c r="C527" s="4"/>
      <c r="D527" s="12"/>
      <c r="E527" s="12"/>
      <c r="F527" s="12"/>
      <c r="G527" s="12"/>
      <c r="H527" s="4"/>
      <c r="I527" s="12"/>
      <c r="J527" s="4"/>
      <c r="K527" s="12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9.5" customHeight="1">
      <c r="A528" s="12"/>
      <c r="B528" s="12"/>
      <c r="C528" s="4"/>
      <c r="D528" s="12"/>
      <c r="E528" s="12"/>
      <c r="F528" s="12"/>
      <c r="G528" s="12"/>
      <c r="H528" s="4"/>
      <c r="I528" s="12"/>
      <c r="J528" s="4"/>
      <c r="K528" s="12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9.5" customHeight="1">
      <c r="A529" s="12"/>
      <c r="B529" s="12"/>
      <c r="C529" s="4"/>
      <c r="D529" s="12"/>
      <c r="E529" s="12"/>
      <c r="F529" s="12"/>
      <c r="G529" s="12"/>
      <c r="H529" s="4"/>
      <c r="I529" s="12"/>
      <c r="J529" s="4"/>
      <c r="K529" s="12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9.5" customHeight="1">
      <c r="A530" s="12"/>
      <c r="B530" s="12"/>
      <c r="C530" s="4"/>
      <c r="D530" s="12"/>
      <c r="E530" s="12"/>
      <c r="F530" s="12"/>
      <c r="G530" s="12"/>
      <c r="H530" s="4"/>
      <c r="I530" s="12"/>
      <c r="J530" s="4"/>
      <c r="K530" s="12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9.5" customHeight="1">
      <c r="A531" s="12"/>
      <c r="B531" s="12"/>
      <c r="C531" s="4"/>
      <c r="D531" s="12"/>
      <c r="E531" s="12"/>
      <c r="F531" s="12"/>
      <c r="G531" s="12"/>
      <c r="H531" s="4"/>
      <c r="I531" s="12"/>
      <c r="J531" s="4"/>
      <c r="K531" s="12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9.5" customHeight="1">
      <c r="A532" s="12"/>
      <c r="B532" s="12"/>
      <c r="C532" s="4"/>
      <c r="D532" s="12"/>
      <c r="E532" s="12"/>
      <c r="F532" s="12"/>
      <c r="G532" s="12"/>
      <c r="H532" s="4"/>
      <c r="I532" s="12"/>
      <c r="J532" s="4"/>
      <c r="K532" s="12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9.5" customHeight="1">
      <c r="A533" s="12"/>
      <c r="B533" s="12"/>
      <c r="C533" s="4"/>
      <c r="D533" s="12"/>
      <c r="E533" s="12"/>
      <c r="F533" s="12"/>
      <c r="G533" s="12"/>
      <c r="H533" s="4"/>
      <c r="I533" s="12"/>
      <c r="J533" s="4"/>
      <c r="K533" s="12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9.5" customHeight="1">
      <c r="A534" s="12"/>
      <c r="B534" s="12"/>
      <c r="C534" s="4"/>
      <c r="D534" s="12"/>
      <c r="E534" s="12"/>
      <c r="F534" s="12"/>
      <c r="G534" s="12"/>
      <c r="H534" s="4"/>
      <c r="I534" s="12"/>
      <c r="J534" s="4"/>
      <c r="K534" s="12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9.5" customHeight="1">
      <c r="A535" s="12"/>
      <c r="B535" s="12"/>
      <c r="C535" s="4"/>
      <c r="D535" s="12"/>
      <c r="E535" s="12"/>
      <c r="F535" s="12"/>
      <c r="G535" s="12"/>
      <c r="H535" s="4"/>
      <c r="I535" s="12"/>
      <c r="J535" s="4"/>
      <c r="K535" s="12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9.5" customHeight="1">
      <c r="A536" s="12"/>
      <c r="B536" s="12"/>
      <c r="C536" s="4"/>
      <c r="D536" s="12"/>
      <c r="E536" s="12"/>
      <c r="F536" s="12"/>
      <c r="G536" s="12"/>
      <c r="H536" s="4"/>
      <c r="I536" s="12"/>
      <c r="J536" s="4"/>
      <c r="K536" s="12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9.5" customHeight="1">
      <c r="A537" s="12"/>
      <c r="B537" s="12"/>
      <c r="C537" s="4"/>
      <c r="D537" s="12"/>
      <c r="E537" s="12"/>
      <c r="F537" s="12"/>
      <c r="G537" s="12"/>
      <c r="H537" s="4"/>
      <c r="I537" s="12"/>
      <c r="J537" s="4"/>
      <c r="K537" s="12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9.5" customHeight="1">
      <c r="A538" s="12"/>
      <c r="B538" s="12"/>
      <c r="C538" s="4"/>
      <c r="D538" s="12"/>
      <c r="E538" s="12"/>
      <c r="F538" s="12"/>
      <c r="G538" s="12"/>
      <c r="H538" s="4"/>
      <c r="I538" s="12"/>
      <c r="J538" s="4"/>
      <c r="K538" s="12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9.5" customHeight="1">
      <c r="A539" s="12"/>
      <c r="B539" s="12"/>
      <c r="C539" s="4"/>
      <c r="D539" s="12"/>
      <c r="E539" s="12"/>
      <c r="F539" s="12"/>
      <c r="G539" s="12"/>
      <c r="H539" s="4"/>
      <c r="I539" s="12"/>
      <c r="J539" s="4"/>
      <c r="K539" s="12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9.5" customHeight="1">
      <c r="A540" s="12"/>
      <c r="B540" s="12"/>
      <c r="C540" s="4"/>
      <c r="D540" s="12"/>
      <c r="E540" s="12"/>
      <c r="F540" s="12"/>
      <c r="G540" s="12"/>
      <c r="H540" s="4"/>
      <c r="I540" s="12"/>
      <c r="J540" s="4"/>
      <c r="K540" s="12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9.5" customHeight="1">
      <c r="A541" s="12"/>
      <c r="B541" s="12"/>
      <c r="C541" s="4"/>
      <c r="D541" s="12"/>
      <c r="E541" s="12"/>
      <c r="F541" s="12"/>
      <c r="G541" s="12"/>
      <c r="H541" s="4"/>
      <c r="I541" s="12"/>
      <c r="J541" s="4"/>
      <c r="K541" s="12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9.5" customHeight="1">
      <c r="A542" s="12"/>
      <c r="B542" s="12"/>
      <c r="C542" s="4"/>
      <c r="D542" s="12"/>
      <c r="E542" s="12"/>
      <c r="F542" s="12"/>
      <c r="G542" s="12"/>
      <c r="H542" s="4"/>
      <c r="I542" s="12"/>
      <c r="J542" s="4"/>
      <c r="K542" s="12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9.5" customHeight="1">
      <c r="A543" s="12"/>
      <c r="B543" s="12"/>
      <c r="C543" s="4"/>
      <c r="D543" s="12"/>
      <c r="E543" s="12"/>
      <c r="F543" s="12"/>
      <c r="G543" s="12"/>
      <c r="H543" s="4"/>
      <c r="I543" s="12"/>
      <c r="J543" s="4"/>
      <c r="K543" s="12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9.5" customHeight="1">
      <c r="A544" s="12"/>
      <c r="B544" s="12"/>
      <c r="C544" s="4"/>
      <c r="D544" s="12"/>
      <c r="E544" s="12"/>
      <c r="F544" s="12"/>
      <c r="G544" s="12"/>
      <c r="H544" s="4"/>
      <c r="I544" s="12"/>
      <c r="J544" s="4"/>
      <c r="K544" s="12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9.5" customHeight="1">
      <c r="A545" s="12"/>
      <c r="B545" s="12"/>
      <c r="C545" s="4"/>
      <c r="D545" s="12"/>
      <c r="E545" s="12"/>
      <c r="F545" s="12"/>
      <c r="G545" s="12"/>
      <c r="H545" s="4"/>
      <c r="I545" s="12"/>
      <c r="J545" s="4"/>
      <c r="K545" s="12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9.5" customHeight="1">
      <c r="A546" s="12"/>
      <c r="B546" s="12"/>
      <c r="C546" s="4"/>
      <c r="D546" s="12"/>
      <c r="E546" s="12"/>
      <c r="F546" s="12"/>
      <c r="G546" s="12"/>
      <c r="H546" s="4"/>
      <c r="I546" s="12"/>
      <c r="J546" s="4"/>
      <c r="K546" s="12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9.5" customHeight="1">
      <c r="A547" s="12"/>
      <c r="B547" s="12"/>
      <c r="C547" s="4"/>
      <c r="D547" s="12"/>
      <c r="E547" s="12"/>
      <c r="F547" s="12"/>
      <c r="G547" s="12"/>
      <c r="H547" s="4"/>
      <c r="I547" s="12"/>
      <c r="J547" s="4"/>
      <c r="K547" s="12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9.5" customHeight="1">
      <c r="A548" s="12"/>
      <c r="B548" s="12"/>
      <c r="C548" s="4"/>
      <c r="D548" s="12"/>
      <c r="E548" s="12"/>
      <c r="F548" s="12"/>
      <c r="G548" s="12"/>
      <c r="H548" s="4"/>
      <c r="I548" s="12"/>
      <c r="J548" s="4"/>
      <c r="K548" s="12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9.5" customHeight="1">
      <c r="A549" s="12"/>
      <c r="B549" s="12"/>
      <c r="C549" s="4"/>
      <c r="D549" s="12"/>
      <c r="E549" s="12"/>
      <c r="F549" s="12"/>
      <c r="G549" s="12"/>
      <c r="H549" s="4"/>
      <c r="I549" s="12"/>
      <c r="J549" s="4"/>
      <c r="K549" s="12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9.5" customHeight="1">
      <c r="A550" s="12"/>
      <c r="B550" s="12"/>
      <c r="C550" s="4"/>
      <c r="D550" s="12"/>
      <c r="E550" s="12"/>
      <c r="F550" s="12"/>
      <c r="G550" s="12"/>
      <c r="H550" s="4"/>
      <c r="I550" s="12"/>
      <c r="J550" s="4"/>
      <c r="K550" s="12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9.5" customHeight="1">
      <c r="A551" s="12"/>
      <c r="B551" s="12"/>
      <c r="C551" s="4"/>
      <c r="D551" s="12"/>
      <c r="E551" s="12"/>
      <c r="F551" s="12"/>
      <c r="G551" s="12"/>
      <c r="H551" s="4"/>
      <c r="I551" s="12"/>
      <c r="J551" s="4"/>
      <c r="K551" s="12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9.5" customHeight="1">
      <c r="A552" s="12"/>
      <c r="B552" s="12"/>
      <c r="C552" s="4"/>
      <c r="D552" s="12"/>
      <c r="E552" s="12"/>
      <c r="F552" s="12"/>
      <c r="G552" s="12"/>
      <c r="H552" s="4"/>
      <c r="I552" s="12"/>
      <c r="J552" s="4"/>
      <c r="K552" s="12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9.5" customHeight="1">
      <c r="A553" s="12"/>
      <c r="B553" s="12"/>
      <c r="C553" s="4"/>
      <c r="D553" s="12"/>
      <c r="E553" s="12"/>
      <c r="F553" s="12"/>
      <c r="G553" s="12"/>
      <c r="H553" s="4"/>
      <c r="I553" s="12"/>
      <c r="J553" s="4"/>
      <c r="K553" s="12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9.5" customHeight="1">
      <c r="A554" s="12"/>
      <c r="B554" s="12"/>
      <c r="C554" s="4"/>
      <c r="D554" s="12"/>
      <c r="E554" s="12"/>
      <c r="F554" s="12"/>
      <c r="G554" s="12"/>
      <c r="H554" s="4"/>
      <c r="I554" s="12"/>
      <c r="J554" s="4"/>
      <c r="K554" s="12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9.5" customHeight="1">
      <c r="A555" s="12"/>
      <c r="B555" s="12"/>
      <c r="C555" s="4"/>
      <c r="D555" s="12"/>
      <c r="E555" s="12"/>
      <c r="F555" s="12"/>
      <c r="G555" s="12"/>
      <c r="H555" s="4"/>
      <c r="I555" s="12"/>
      <c r="J555" s="4"/>
      <c r="K555" s="12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9.5" customHeight="1">
      <c r="A556" s="12"/>
      <c r="B556" s="12"/>
      <c r="C556" s="4"/>
      <c r="D556" s="12"/>
      <c r="E556" s="12"/>
      <c r="F556" s="12"/>
      <c r="G556" s="12"/>
      <c r="H556" s="4"/>
      <c r="I556" s="12"/>
      <c r="J556" s="4"/>
      <c r="K556" s="12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9.5" customHeight="1">
      <c r="A557" s="12"/>
      <c r="B557" s="12"/>
      <c r="C557" s="4"/>
      <c r="D557" s="12"/>
      <c r="E557" s="12"/>
      <c r="F557" s="12"/>
      <c r="G557" s="12"/>
      <c r="H557" s="4"/>
      <c r="I557" s="12"/>
      <c r="J557" s="4"/>
      <c r="K557" s="12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9.5" customHeight="1">
      <c r="A558" s="12"/>
      <c r="B558" s="12"/>
      <c r="C558" s="4"/>
      <c r="D558" s="12"/>
      <c r="E558" s="12"/>
      <c r="F558" s="12"/>
      <c r="G558" s="12"/>
      <c r="H558" s="4"/>
      <c r="I558" s="12"/>
      <c r="J558" s="4"/>
      <c r="K558" s="12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9.5" customHeight="1">
      <c r="A559" s="12"/>
      <c r="B559" s="12"/>
      <c r="C559" s="4"/>
      <c r="D559" s="12"/>
      <c r="E559" s="12"/>
      <c r="F559" s="12"/>
      <c r="G559" s="12"/>
      <c r="H559" s="4"/>
      <c r="I559" s="12"/>
      <c r="J559" s="4"/>
      <c r="K559" s="12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9.5" customHeight="1">
      <c r="A560" s="12"/>
      <c r="B560" s="12"/>
      <c r="C560" s="4"/>
      <c r="D560" s="12"/>
      <c r="E560" s="12"/>
      <c r="F560" s="12"/>
      <c r="G560" s="12"/>
      <c r="H560" s="4"/>
      <c r="I560" s="12"/>
      <c r="J560" s="4"/>
      <c r="K560" s="12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9.5" customHeight="1">
      <c r="A561" s="12"/>
      <c r="B561" s="12"/>
      <c r="C561" s="4"/>
      <c r="D561" s="12"/>
      <c r="E561" s="12"/>
      <c r="F561" s="12"/>
      <c r="G561" s="12"/>
      <c r="H561" s="4"/>
      <c r="I561" s="12"/>
      <c r="J561" s="4"/>
      <c r="K561" s="12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9.5" customHeight="1">
      <c r="A562" s="12"/>
      <c r="B562" s="12"/>
      <c r="C562" s="4"/>
      <c r="D562" s="12"/>
      <c r="E562" s="12"/>
      <c r="F562" s="12"/>
      <c r="G562" s="12"/>
      <c r="H562" s="4"/>
      <c r="I562" s="12"/>
      <c r="J562" s="4"/>
      <c r="K562" s="12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9.5" customHeight="1">
      <c r="A563" s="12"/>
      <c r="B563" s="12"/>
      <c r="C563" s="4"/>
      <c r="D563" s="12"/>
      <c r="E563" s="12"/>
      <c r="F563" s="12"/>
      <c r="G563" s="12"/>
      <c r="H563" s="4"/>
      <c r="I563" s="12"/>
      <c r="J563" s="4"/>
      <c r="K563" s="12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9.5" customHeight="1">
      <c r="A564" s="12"/>
      <c r="B564" s="12"/>
      <c r="C564" s="4"/>
      <c r="D564" s="12"/>
      <c r="E564" s="12"/>
      <c r="F564" s="12"/>
      <c r="G564" s="12"/>
      <c r="H564" s="4"/>
      <c r="I564" s="12"/>
      <c r="J564" s="4"/>
      <c r="K564" s="12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9.5" customHeight="1">
      <c r="A565" s="12"/>
      <c r="B565" s="12"/>
      <c r="C565" s="4"/>
      <c r="D565" s="12"/>
      <c r="E565" s="12"/>
      <c r="F565" s="12"/>
      <c r="G565" s="12"/>
      <c r="H565" s="4"/>
      <c r="I565" s="12"/>
      <c r="J565" s="4"/>
      <c r="K565" s="12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9.5" customHeight="1">
      <c r="A566" s="12"/>
      <c r="B566" s="12"/>
      <c r="C566" s="4"/>
      <c r="D566" s="12"/>
      <c r="E566" s="12"/>
      <c r="F566" s="12"/>
      <c r="G566" s="12"/>
      <c r="H566" s="4"/>
      <c r="I566" s="12"/>
      <c r="J566" s="4"/>
      <c r="K566" s="12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9.5" customHeight="1">
      <c r="A567" s="12"/>
      <c r="B567" s="12"/>
      <c r="C567" s="4"/>
      <c r="D567" s="12"/>
      <c r="E567" s="12"/>
      <c r="F567" s="12"/>
      <c r="G567" s="12"/>
      <c r="H567" s="4"/>
      <c r="I567" s="12"/>
      <c r="J567" s="4"/>
      <c r="K567" s="12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9.5" customHeight="1">
      <c r="A568" s="12"/>
      <c r="B568" s="12"/>
      <c r="C568" s="4"/>
      <c r="D568" s="12"/>
      <c r="E568" s="12"/>
      <c r="F568" s="12"/>
      <c r="G568" s="12"/>
      <c r="H568" s="4"/>
      <c r="I568" s="12"/>
      <c r="J568" s="4"/>
      <c r="K568" s="12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9.5" customHeight="1">
      <c r="A569" s="12"/>
      <c r="B569" s="12"/>
      <c r="C569" s="4"/>
      <c r="D569" s="12"/>
      <c r="E569" s="12"/>
      <c r="F569" s="12"/>
      <c r="G569" s="12"/>
      <c r="H569" s="4"/>
      <c r="I569" s="12"/>
      <c r="J569" s="4"/>
      <c r="K569" s="12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9.5" customHeight="1">
      <c r="A570" s="12"/>
      <c r="B570" s="12"/>
      <c r="C570" s="4"/>
      <c r="D570" s="12"/>
      <c r="E570" s="12"/>
      <c r="F570" s="12"/>
      <c r="G570" s="12"/>
      <c r="H570" s="4"/>
      <c r="I570" s="12"/>
      <c r="J570" s="4"/>
      <c r="K570" s="12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9.5" customHeight="1">
      <c r="A571" s="12"/>
      <c r="B571" s="12"/>
      <c r="C571" s="4"/>
      <c r="D571" s="12"/>
      <c r="E571" s="12"/>
      <c r="F571" s="12"/>
      <c r="G571" s="12"/>
      <c r="H571" s="4"/>
      <c r="I571" s="12"/>
      <c r="J571" s="4"/>
      <c r="K571" s="12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9.5" customHeight="1">
      <c r="A572" s="12"/>
      <c r="B572" s="12"/>
      <c r="C572" s="4"/>
      <c r="D572" s="12"/>
      <c r="E572" s="12"/>
      <c r="F572" s="12"/>
      <c r="G572" s="12"/>
      <c r="H572" s="4"/>
      <c r="I572" s="12"/>
      <c r="J572" s="4"/>
      <c r="K572" s="12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9.5" customHeight="1">
      <c r="A573" s="12"/>
      <c r="B573" s="12"/>
      <c r="C573" s="4"/>
      <c r="D573" s="12"/>
      <c r="E573" s="12"/>
      <c r="F573" s="12"/>
      <c r="G573" s="12"/>
      <c r="H573" s="4"/>
      <c r="I573" s="12"/>
      <c r="J573" s="4"/>
      <c r="K573" s="12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9.5" customHeight="1">
      <c r="A574" s="12"/>
      <c r="B574" s="12"/>
      <c r="C574" s="4"/>
      <c r="D574" s="12"/>
      <c r="E574" s="12"/>
      <c r="F574" s="12"/>
      <c r="G574" s="12"/>
      <c r="H574" s="4"/>
      <c r="I574" s="12"/>
      <c r="J574" s="4"/>
      <c r="K574" s="12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9.5" customHeight="1">
      <c r="A575" s="12"/>
      <c r="B575" s="12"/>
      <c r="C575" s="4"/>
      <c r="D575" s="12"/>
      <c r="E575" s="12"/>
      <c r="F575" s="12"/>
      <c r="G575" s="12"/>
      <c r="H575" s="4"/>
      <c r="I575" s="12"/>
      <c r="J575" s="4"/>
      <c r="K575" s="12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9.5" customHeight="1">
      <c r="A576" s="12"/>
      <c r="B576" s="12"/>
      <c r="C576" s="4"/>
      <c r="D576" s="12"/>
      <c r="E576" s="12"/>
      <c r="F576" s="12"/>
      <c r="G576" s="12"/>
      <c r="H576" s="4"/>
      <c r="I576" s="12"/>
      <c r="J576" s="4"/>
      <c r="K576" s="12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9.5" customHeight="1">
      <c r="A577" s="12"/>
      <c r="B577" s="12"/>
      <c r="C577" s="4"/>
      <c r="D577" s="12"/>
      <c r="E577" s="12"/>
      <c r="F577" s="12"/>
      <c r="G577" s="12"/>
      <c r="H577" s="4"/>
      <c r="I577" s="12"/>
      <c r="J577" s="4"/>
      <c r="K577" s="12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9.5" customHeight="1">
      <c r="A578" s="12"/>
      <c r="B578" s="12"/>
      <c r="C578" s="4"/>
      <c r="D578" s="12"/>
      <c r="E578" s="12"/>
      <c r="F578" s="12"/>
      <c r="G578" s="12"/>
      <c r="H578" s="4"/>
      <c r="I578" s="12"/>
      <c r="J578" s="4"/>
      <c r="K578" s="12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9.5" customHeight="1">
      <c r="A579" s="12"/>
      <c r="B579" s="12"/>
      <c r="C579" s="4"/>
      <c r="D579" s="12"/>
      <c r="E579" s="12"/>
      <c r="F579" s="12"/>
      <c r="G579" s="12"/>
      <c r="H579" s="4"/>
      <c r="I579" s="12"/>
      <c r="J579" s="4"/>
      <c r="K579" s="12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9.5" customHeight="1">
      <c r="A580" s="12"/>
      <c r="B580" s="12"/>
      <c r="C580" s="4"/>
      <c r="D580" s="12"/>
      <c r="E580" s="12"/>
      <c r="F580" s="12"/>
      <c r="G580" s="12"/>
      <c r="H580" s="4"/>
      <c r="I580" s="12"/>
      <c r="J580" s="4"/>
      <c r="K580" s="12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9.5" customHeight="1">
      <c r="A581" s="12"/>
      <c r="B581" s="12"/>
      <c r="C581" s="4"/>
      <c r="D581" s="12"/>
      <c r="E581" s="12"/>
      <c r="F581" s="12"/>
      <c r="G581" s="12"/>
      <c r="H581" s="4"/>
      <c r="I581" s="12"/>
      <c r="J581" s="4"/>
      <c r="K581" s="12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9.5" customHeight="1">
      <c r="A582" s="12"/>
      <c r="B582" s="12"/>
      <c r="C582" s="4"/>
      <c r="D582" s="12"/>
      <c r="E582" s="12"/>
      <c r="F582" s="12"/>
      <c r="G582" s="12"/>
      <c r="H582" s="4"/>
      <c r="I582" s="12"/>
      <c r="J582" s="4"/>
      <c r="K582" s="12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9.5" customHeight="1">
      <c r="A583" s="12"/>
      <c r="B583" s="12"/>
      <c r="C583" s="4"/>
      <c r="D583" s="12"/>
      <c r="E583" s="12"/>
      <c r="F583" s="12"/>
      <c r="G583" s="12"/>
      <c r="H583" s="4"/>
      <c r="I583" s="12"/>
      <c r="J583" s="4"/>
      <c r="K583" s="12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9.5" customHeight="1">
      <c r="A584" s="12"/>
      <c r="B584" s="12"/>
      <c r="C584" s="4"/>
      <c r="D584" s="12"/>
      <c r="E584" s="12"/>
      <c r="F584" s="12"/>
      <c r="G584" s="12"/>
      <c r="H584" s="4"/>
      <c r="I584" s="12"/>
      <c r="J584" s="4"/>
      <c r="K584" s="12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9.5" customHeight="1">
      <c r="A585" s="12"/>
      <c r="B585" s="12"/>
      <c r="C585" s="4"/>
      <c r="D585" s="12"/>
      <c r="E585" s="12"/>
      <c r="F585" s="12"/>
      <c r="G585" s="12"/>
      <c r="H585" s="4"/>
      <c r="I585" s="12"/>
      <c r="J585" s="4"/>
      <c r="K585" s="12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9.5" customHeight="1">
      <c r="A586" s="12"/>
      <c r="B586" s="12"/>
      <c r="C586" s="4"/>
      <c r="D586" s="12"/>
      <c r="E586" s="12"/>
      <c r="F586" s="12"/>
      <c r="G586" s="12"/>
      <c r="H586" s="4"/>
      <c r="I586" s="12"/>
      <c r="J586" s="4"/>
      <c r="K586" s="12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9.5" customHeight="1">
      <c r="A587" s="12"/>
      <c r="B587" s="12"/>
      <c r="C587" s="4"/>
      <c r="D587" s="12"/>
      <c r="E587" s="12"/>
      <c r="F587" s="12"/>
      <c r="G587" s="12"/>
      <c r="H587" s="4"/>
      <c r="I587" s="12"/>
      <c r="J587" s="4"/>
      <c r="K587" s="12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9.5" customHeight="1">
      <c r="A588" s="12"/>
      <c r="B588" s="12"/>
      <c r="C588" s="4"/>
      <c r="D588" s="12"/>
      <c r="E588" s="12"/>
      <c r="F588" s="12"/>
      <c r="G588" s="12"/>
      <c r="H588" s="4"/>
      <c r="I588" s="12"/>
      <c r="J588" s="4"/>
      <c r="K588" s="12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9.5" customHeight="1">
      <c r="A589" s="12"/>
      <c r="B589" s="12"/>
      <c r="C589" s="4"/>
      <c r="D589" s="12"/>
      <c r="E589" s="12"/>
      <c r="F589" s="12"/>
      <c r="G589" s="12"/>
      <c r="H589" s="4"/>
      <c r="I589" s="12"/>
      <c r="J589" s="4"/>
      <c r="K589" s="12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9.5" customHeight="1">
      <c r="A590" s="12"/>
      <c r="B590" s="12"/>
      <c r="C590" s="4"/>
      <c r="D590" s="12"/>
      <c r="E590" s="12"/>
      <c r="F590" s="12"/>
      <c r="G590" s="12"/>
      <c r="H590" s="4"/>
      <c r="I590" s="12"/>
      <c r="J590" s="4"/>
      <c r="K590" s="12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9.5" customHeight="1">
      <c r="A591" s="12"/>
      <c r="B591" s="12"/>
      <c r="C591" s="4"/>
      <c r="D591" s="12"/>
      <c r="E591" s="12"/>
      <c r="F591" s="12"/>
      <c r="G591" s="12"/>
      <c r="H591" s="4"/>
      <c r="I591" s="12"/>
      <c r="J591" s="4"/>
      <c r="K591" s="12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9.5" customHeight="1">
      <c r="A592" s="12"/>
      <c r="B592" s="12"/>
      <c r="C592" s="4"/>
      <c r="D592" s="12"/>
      <c r="E592" s="12"/>
      <c r="F592" s="12"/>
      <c r="G592" s="12"/>
      <c r="H592" s="4"/>
      <c r="I592" s="12"/>
      <c r="J592" s="4"/>
      <c r="K592" s="12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9.5" customHeight="1">
      <c r="A593" s="12"/>
      <c r="B593" s="12"/>
      <c r="C593" s="4"/>
      <c r="D593" s="12"/>
      <c r="E593" s="12"/>
      <c r="F593" s="12"/>
      <c r="G593" s="12"/>
      <c r="H593" s="4"/>
      <c r="I593" s="12"/>
      <c r="J593" s="4"/>
      <c r="K593" s="12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9.5" customHeight="1">
      <c r="A594" s="12"/>
      <c r="B594" s="12"/>
      <c r="C594" s="4"/>
      <c r="D594" s="12"/>
      <c r="E594" s="12"/>
      <c r="F594" s="12"/>
      <c r="G594" s="12"/>
      <c r="H594" s="4"/>
      <c r="I594" s="12"/>
      <c r="J594" s="4"/>
      <c r="K594" s="12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9.5" customHeight="1">
      <c r="A595" s="12"/>
      <c r="B595" s="12"/>
      <c r="C595" s="4"/>
      <c r="D595" s="12"/>
      <c r="E595" s="12"/>
      <c r="F595" s="12"/>
      <c r="G595" s="12"/>
      <c r="H595" s="4"/>
      <c r="I595" s="12"/>
      <c r="J595" s="4"/>
      <c r="K595" s="12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9.5" customHeight="1">
      <c r="A596" s="12"/>
      <c r="B596" s="12"/>
      <c r="C596" s="4"/>
      <c r="D596" s="12"/>
      <c r="E596" s="12"/>
      <c r="F596" s="12"/>
      <c r="G596" s="12"/>
      <c r="H596" s="4"/>
      <c r="I596" s="12"/>
      <c r="J596" s="4"/>
      <c r="K596" s="12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9.5" customHeight="1">
      <c r="A597" s="12"/>
      <c r="B597" s="12"/>
      <c r="C597" s="4"/>
      <c r="D597" s="12"/>
      <c r="E597" s="12"/>
      <c r="F597" s="12"/>
      <c r="G597" s="12"/>
      <c r="H597" s="4"/>
      <c r="I597" s="12"/>
      <c r="J597" s="4"/>
      <c r="K597" s="12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9.5" customHeight="1">
      <c r="A598" s="12"/>
      <c r="B598" s="12"/>
      <c r="C598" s="4"/>
      <c r="D598" s="12"/>
      <c r="E598" s="12"/>
      <c r="F598" s="12"/>
      <c r="G598" s="12"/>
      <c r="H598" s="4"/>
      <c r="I598" s="12"/>
      <c r="J598" s="4"/>
      <c r="K598" s="12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9.5" customHeight="1">
      <c r="A599" s="12"/>
      <c r="B599" s="12"/>
      <c r="C599" s="4"/>
      <c r="D599" s="12"/>
      <c r="E599" s="12"/>
      <c r="F599" s="12"/>
      <c r="G599" s="12"/>
      <c r="H599" s="4"/>
      <c r="I599" s="12"/>
      <c r="J599" s="4"/>
      <c r="K599" s="12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9.5" customHeight="1">
      <c r="A600" s="12"/>
      <c r="B600" s="12"/>
      <c r="C600" s="4"/>
      <c r="D600" s="12"/>
      <c r="E600" s="12"/>
      <c r="F600" s="12"/>
      <c r="G600" s="12"/>
      <c r="H600" s="4"/>
      <c r="I600" s="12"/>
      <c r="J600" s="4"/>
      <c r="K600" s="12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9.5" customHeight="1">
      <c r="A601" s="12"/>
      <c r="B601" s="12"/>
      <c r="C601" s="4"/>
      <c r="D601" s="12"/>
      <c r="E601" s="12"/>
      <c r="F601" s="12"/>
      <c r="G601" s="12"/>
      <c r="H601" s="4"/>
      <c r="I601" s="12"/>
      <c r="J601" s="4"/>
      <c r="K601" s="12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9.5" customHeight="1">
      <c r="A602" s="12"/>
      <c r="B602" s="12"/>
      <c r="C602" s="4"/>
      <c r="D602" s="12"/>
      <c r="E602" s="12"/>
      <c r="F602" s="12"/>
      <c r="G602" s="12"/>
      <c r="H602" s="4"/>
      <c r="I602" s="12"/>
      <c r="J602" s="4"/>
      <c r="K602" s="12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9.5" customHeight="1">
      <c r="A603" s="12"/>
      <c r="B603" s="12"/>
      <c r="C603" s="4"/>
      <c r="D603" s="12"/>
      <c r="E603" s="12"/>
      <c r="F603" s="12"/>
      <c r="G603" s="12"/>
      <c r="H603" s="4"/>
      <c r="I603" s="12"/>
      <c r="J603" s="4"/>
      <c r="K603" s="12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9.5" customHeight="1">
      <c r="A604" s="12"/>
      <c r="B604" s="12"/>
      <c r="C604" s="4"/>
      <c r="D604" s="12"/>
      <c r="E604" s="12"/>
      <c r="F604" s="12"/>
      <c r="G604" s="12"/>
      <c r="H604" s="4"/>
      <c r="I604" s="12"/>
      <c r="J604" s="4"/>
      <c r="K604" s="12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9.5" customHeight="1">
      <c r="A605" s="12"/>
      <c r="B605" s="12"/>
      <c r="C605" s="4"/>
      <c r="D605" s="12"/>
      <c r="E605" s="12"/>
      <c r="F605" s="12"/>
      <c r="G605" s="12"/>
      <c r="H605" s="4"/>
      <c r="I605" s="12"/>
      <c r="J605" s="4"/>
      <c r="K605" s="12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9.5" customHeight="1">
      <c r="A606" s="12"/>
      <c r="B606" s="12"/>
      <c r="C606" s="4"/>
      <c r="D606" s="12"/>
      <c r="E606" s="12"/>
      <c r="F606" s="12"/>
      <c r="G606" s="12"/>
      <c r="H606" s="4"/>
      <c r="I606" s="12"/>
      <c r="J606" s="4"/>
      <c r="K606" s="12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9.5" customHeight="1">
      <c r="A607" s="12"/>
      <c r="B607" s="12"/>
      <c r="C607" s="4"/>
      <c r="D607" s="12"/>
      <c r="E607" s="12"/>
      <c r="F607" s="12"/>
      <c r="G607" s="12"/>
      <c r="H607" s="4"/>
      <c r="I607" s="12"/>
      <c r="J607" s="4"/>
      <c r="K607" s="12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9.5" customHeight="1">
      <c r="A608" s="12"/>
      <c r="B608" s="12"/>
      <c r="C608" s="4"/>
      <c r="D608" s="12"/>
      <c r="E608" s="12"/>
      <c r="F608" s="12"/>
      <c r="G608" s="12"/>
      <c r="H608" s="4"/>
      <c r="I608" s="12"/>
      <c r="J608" s="4"/>
      <c r="K608" s="12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9.5" customHeight="1">
      <c r="A609" s="12"/>
      <c r="B609" s="12"/>
      <c r="C609" s="4"/>
      <c r="D609" s="12"/>
      <c r="E609" s="12"/>
      <c r="F609" s="12"/>
      <c r="G609" s="12"/>
      <c r="H609" s="4"/>
      <c r="I609" s="12"/>
      <c r="J609" s="4"/>
      <c r="K609" s="12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9.5" customHeight="1">
      <c r="A610" s="12"/>
      <c r="B610" s="12"/>
      <c r="C610" s="4"/>
      <c r="D610" s="12"/>
      <c r="E610" s="12"/>
      <c r="F610" s="12"/>
      <c r="G610" s="12"/>
      <c r="H610" s="4"/>
      <c r="I610" s="12"/>
      <c r="J610" s="4"/>
      <c r="K610" s="12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9.5" customHeight="1">
      <c r="A611" s="12"/>
      <c r="B611" s="12"/>
      <c r="C611" s="4"/>
      <c r="D611" s="12"/>
      <c r="E611" s="12"/>
      <c r="F611" s="12"/>
      <c r="G611" s="12"/>
      <c r="H611" s="4"/>
      <c r="I611" s="12"/>
      <c r="J611" s="4"/>
      <c r="K611" s="12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9.5" customHeight="1">
      <c r="A612" s="12"/>
      <c r="B612" s="12"/>
      <c r="C612" s="4"/>
      <c r="D612" s="12"/>
      <c r="E612" s="12"/>
      <c r="F612" s="12"/>
      <c r="G612" s="12"/>
      <c r="H612" s="4"/>
      <c r="I612" s="12"/>
      <c r="J612" s="4"/>
      <c r="K612" s="12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9.5" customHeight="1">
      <c r="A613" s="12"/>
      <c r="B613" s="12"/>
      <c r="C613" s="4"/>
      <c r="D613" s="12"/>
      <c r="E613" s="12"/>
      <c r="F613" s="12"/>
      <c r="G613" s="12"/>
      <c r="H613" s="4"/>
      <c r="I613" s="12"/>
      <c r="J613" s="4"/>
      <c r="K613" s="12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9.5" customHeight="1">
      <c r="A614" s="12"/>
      <c r="B614" s="12"/>
      <c r="C614" s="4"/>
      <c r="D614" s="12"/>
      <c r="E614" s="12"/>
      <c r="F614" s="12"/>
      <c r="G614" s="12"/>
      <c r="H614" s="4"/>
      <c r="I614" s="12"/>
      <c r="J614" s="4"/>
      <c r="K614" s="12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9.5" customHeight="1">
      <c r="A615" s="12"/>
      <c r="B615" s="12"/>
      <c r="C615" s="4"/>
      <c r="D615" s="12"/>
      <c r="E615" s="12"/>
      <c r="F615" s="12"/>
      <c r="G615" s="12"/>
      <c r="H615" s="4"/>
      <c r="I615" s="12"/>
      <c r="J615" s="4"/>
      <c r="K615" s="12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9.5" customHeight="1">
      <c r="A616" s="12"/>
      <c r="B616" s="12"/>
      <c r="C616" s="4"/>
      <c r="D616" s="12"/>
      <c r="E616" s="12"/>
      <c r="F616" s="12"/>
      <c r="G616" s="12"/>
      <c r="H616" s="4"/>
      <c r="I616" s="12"/>
      <c r="J616" s="4"/>
      <c r="K616" s="12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9.5" customHeight="1">
      <c r="A617" s="12"/>
      <c r="B617" s="12"/>
      <c r="C617" s="4"/>
      <c r="D617" s="12"/>
      <c r="E617" s="12"/>
      <c r="F617" s="12"/>
      <c r="G617" s="12"/>
      <c r="H617" s="4"/>
      <c r="I617" s="12"/>
      <c r="J617" s="4"/>
      <c r="K617" s="12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9.5" customHeight="1">
      <c r="A618" s="12"/>
      <c r="B618" s="12"/>
      <c r="C618" s="4"/>
      <c r="D618" s="12"/>
      <c r="E618" s="12"/>
      <c r="F618" s="12"/>
      <c r="G618" s="12"/>
      <c r="H618" s="4"/>
      <c r="I618" s="12"/>
      <c r="J618" s="4"/>
      <c r="K618" s="12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9.5" customHeight="1">
      <c r="A619" s="12"/>
      <c r="B619" s="12"/>
      <c r="C619" s="4"/>
      <c r="D619" s="12"/>
      <c r="E619" s="12"/>
      <c r="F619" s="12"/>
      <c r="G619" s="12"/>
      <c r="H619" s="4"/>
      <c r="I619" s="12"/>
      <c r="J619" s="4"/>
      <c r="K619" s="12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9.5" customHeight="1">
      <c r="A620" s="12"/>
      <c r="B620" s="12"/>
      <c r="C620" s="4"/>
      <c r="D620" s="12"/>
      <c r="E620" s="12"/>
      <c r="F620" s="12"/>
      <c r="G620" s="12"/>
      <c r="H620" s="4"/>
      <c r="I620" s="12"/>
      <c r="J620" s="4"/>
      <c r="K620" s="12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9.5" customHeight="1">
      <c r="A621" s="12"/>
      <c r="B621" s="12"/>
      <c r="C621" s="4"/>
      <c r="D621" s="12"/>
      <c r="E621" s="12"/>
      <c r="F621" s="12"/>
      <c r="G621" s="12"/>
      <c r="H621" s="4"/>
      <c r="I621" s="12"/>
      <c r="J621" s="4"/>
      <c r="K621" s="12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9.5" customHeight="1">
      <c r="A622" s="12"/>
      <c r="B622" s="12"/>
      <c r="C622" s="4"/>
      <c r="D622" s="12"/>
      <c r="E622" s="12"/>
      <c r="F622" s="12"/>
      <c r="G622" s="12"/>
      <c r="H622" s="4"/>
      <c r="I622" s="12"/>
      <c r="J622" s="4"/>
      <c r="K622" s="12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9.5" customHeight="1">
      <c r="A623" s="12"/>
      <c r="B623" s="12"/>
      <c r="C623" s="4"/>
      <c r="D623" s="12"/>
      <c r="E623" s="12"/>
      <c r="F623" s="12"/>
      <c r="G623" s="12"/>
      <c r="H623" s="4"/>
      <c r="I623" s="12"/>
      <c r="J623" s="4"/>
      <c r="K623" s="12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9.5" customHeight="1">
      <c r="A624" s="12"/>
      <c r="B624" s="12"/>
      <c r="C624" s="4"/>
      <c r="D624" s="12"/>
      <c r="E624" s="12"/>
      <c r="F624" s="12"/>
      <c r="G624" s="12"/>
      <c r="H624" s="4"/>
      <c r="I624" s="12"/>
      <c r="J624" s="4"/>
      <c r="K624" s="12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9.5" customHeight="1">
      <c r="A625" s="12"/>
      <c r="B625" s="12"/>
      <c r="C625" s="4"/>
      <c r="D625" s="12"/>
      <c r="E625" s="12"/>
      <c r="F625" s="12"/>
      <c r="G625" s="12"/>
      <c r="H625" s="4"/>
      <c r="I625" s="12"/>
      <c r="J625" s="4"/>
      <c r="K625" s="12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9.5" customHeight="1">
      <c r="A626" s="12"/>
      <c r="B626" s="12"/>
      <c r="C626" s="4"/>
      <c r="D626" s="12"/>
      <c r="E626" s="12"/>
      <c r="F626" s="12"/>
      <c r="G626" s="12"/>
      <c r="H626" s="4"/>
      <c r="I626" s="12"/>
      <c r="J626" s="4"/>
      <c r="K626" s="12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9.5" customHeight="1">
      <c r="A627" s="12"/>
      <c r="B627" s="12"/>
      <c r="C627" s="4"/>
      <c r="D627" s="12"/>
      <c r="E627" s="12"/>
      <c r="F627" s="12"/>
      <c r="G627" s="12"/>
      <c r="H627" s="4"/>
      <c r="I627" s="12"/>
      <c r="J627" s="4"/>
      <c r="K627" s="12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9.5" customHeight="1">
      <c r="A628" s="12"/>
      <c r="B628" s="12"/>
      <c r="C628" s="4"/>
      <c r="D628" s="12"/>
      <c r="E628" s="12"/>
      <c r="F628" s="12"/>
      <c r="G628" s="12"/>
      <c r="H628" s="4"/>
      <c r="I628" s="12"/>
      <c r="J628" s="4"/>
      <c r="K628" s="12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9.5" customHeight="1">
      <c r="A629" s="12"/>
      <c r="B629" s="12"/>
      <c r="C629" s="4"/>
      <c r="D629" s="12"/>
      <c r="E629" s="12"/>
      <c r="F629" s="12"/>
      <c r="G629" s="12"/>
      <c r="H629" s="4"/>
      <c r="I629" s="12"/>
      <c r="J629" s="4"/>
      <c r="K629" s="12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9.5" customHeight="1">
      <c r="A630" s="12"/>
      <c r="B630" s="12"/>
      <c r="C630" s="4"/>
      <c r="D630" s="12"/>
      <c r="E630" s="12"/>
      <c r="F630" s="12"/>
      <c r="G630" s="12"/>
      <c r="H630" s="4"/>
      <c r="I630" s="12"/>
      <c r="J630" s="4"/>
      <c r="K630" s="12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9.5" customHeight="1">
      <c r="A631" s="12"/>
      <c r="B631" s="12"/>
      <c r="C631" s="4"/>
      <c r="D631" s="12"/>
      <c r="E631" s="12"/>
      <c r="F631" s="12"/>
      <c r="G631" s="12"/>
      <c r="H631" s="4"/>
      <c r="I631" s="12"/>
      <c r="J631" s="4"/>
      <c r="K631" s="12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9.5" customHeight="1">
      <c r="A632" s="12"/>
      <c r="B632" s="12"/>
      <c r="C632" s="4"/>
      <c r="D632" s="12"/>
      <c r="E632" s="12"/>
      <c r="F632" s="12"/>
      <c r="G632" s="12"/>
      <c r="H632" s="4"/>
      <c r="I632" s="12"/>
      <c r="J632" s="4"/>
      <c r="K632" s="12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9.5" customHeight="1">
      <c r="A633" s="12"/>
      <c r="B633" s="12"/>
      <c r="C633" s="4"/>
      <c r="D633" s="12"/>
      <c r="E633" s="12"/>
      <c r="F633" s="12"/>
      <c r="G633" s="12"/>
      <c r="H633" s="4"/>
      <c r="I633" s="12"/>
      <c r="J633" s="4"/>
      <c r="K633" s="12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9.5" customHeight="1">
      <c r="A634" s="12"/>
      <c r="B634" s="12"/>
      <c r="C634" s="4"/>
      <c r="D634" s="12"/>
      <c r="E634" s="12"/>
      <c r="F634" s="12"/>
      <c r="G634" s="12"/>
      <c r="H634" s="4"/>
      <c r="I634" s="12"/>
      <c r="J634" s="4"/>
      <c r="K634" s="12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9.5" customHeight="1">
      <c r="A635" s="12"/>
      <c r="B635" s="12"/>
      <c r="C635" s="4"/>
      <c r="D635" s="12"/>
      <c r="E635" s="12"/>
      <c r="F635" s="12"/>
      <c r="G635" s="12"/>
      <c r="H635" s="4"/>
      <c r="I635" s="12"/>
      <c r="J635" s="4"/>
      <c r="K635" s="12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9.5" customHeight="1">
      <c r="A636" s="12"/>
      <c r="B636" s="12"/>
      <c r="C636" s="4"/>
      <c r="D636" s="12"/>
      <c r="E636" s="12"/>
      <c r="F636" s="12"/>
      <c r="G636" s="12"/>
      <c r="H636" s="4"/>
      <c r="I636" s="12"/>
      <c r="J636" s="4"/>
      <c r="K636" s="12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9.5" customHeight="1">
      <c r="A637" s="12"/>
      <c r="B637" s="12"/>
      <c r="C637" s="4"/>
      <c r="D637" s="12"/>
      <c r="E637" s="12"/>
      <c r="F637" s="12"/>
      <c r="G637" s="12"/>
      <c r="H637" s="4"/>
      <c r="I637" s="12"/>
      <c r="J637" s="4"/>
      <c r="K637" s="12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9.5" customHeight="1">
      <c r="A638" s="12"/>
      <c r="B638" s="12"/>
      <c r="C638" s="4"/>
      <c r="D638" s="12"/>
      <c r="E638" s="12"/>
      <c r="F638" s="12"/>
      <c r="G638" s="12"/>
      <c r="H638" s="4"/>
      <c r="I638" s="12"/>
      <c r="J638" s="4"/>
      <c r="K638" s="12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9.5" customHeight="1">
      <c r="A639" s="12"/>
      <c r="B639" s="12"/>
      <c r="C639" s="4"/>
      <c r="D639" s="12"/>
      <c r="E639" s="12"/>
      <c r="F639" s="12"/>
      <c r="G639" s="12"/>
      <c r="H639" s="4"/>
      <c r="I639" s="12"/>
      <c r="J639" s="4"/>
      <c r="K639" s="12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9.5" customHeight="1">
      <c r="A640" s="12"/>
      <c r="B640" s="12"/>
      <c r="C640" s="4"/>
      <c r="D640" s="12"/>
      <c r="E640" s="12"/>
      <c r="F640" s="12"/>
      <c r="G640" s="12"/>
      <c r="H640" s="4"/>
      <c r="I640" s="12"/>
      <c r="J640" s="4"/>
      <c r="K640" s="12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9.5" customHeight="1">
      <c r="A641" s="12"/>
      <c r="B641" s="12"/>
      <c r="C641" s="4"/>
      <c r="D641" s="12"/>
      <c r="E641" s="12"/>
      <c r="F641" s="12"/>
      <c r="G641" s="12"/>
      <c r="H641" s="4"/>
      <c r="I641" s="12"/>
      <c r="J641" s="4"/>
      <c r="K641" s="12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9.5" customHeight="1">
      <c r="A642" s="12"/>
      <c r="B642" s="12"/>
      <c r="C642" s="4"/>
      <c r="D642" s="12"/>
      <c r="E642" s="12"/>
      <c r="F642" s="12"/>
      <c r="G642" s="12"/>
      <c r="H642" s="4"/>
      <c r="I642" s="12"/>
      <c r="J642" s="4"/>
      <c r="K642" s="12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9.5" customHeight="1">
      <c r="A643" s="12"/>
      <c r="B643" s="12"/>
      <c r="C643" s="4"/>
      <c r="D643" s="12"/>
      <c r="E643" s="12"/>
      <c r="F643" s="12"/>
      <c r="G643" s="12"/>
      <c r="H643" s="4"/>
      <c r="I643" s="12"/>
      <c r="J643" s="4"/>
      <c r="K643" s="12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9.5" customHeight="1">
      <c r="A644" s="12"/>
      <c r="B644" s="12"/>
      <c r="C644" s="4"/>
      <c r="D644" s="12"/>
      <c r="E644" s="12"/>
      <c r="F644" s="12"/>
      <c r="G644" s="12"/>
      <c r="H644" s="4"/>
      <c r="I644" s="12"/>
      <c r="J644" s="4"/>
      <c r="K644" s="12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9.5" customHeight="1">
      <c r="A645" s="12"/>
      <c r="B645" s="12"/>
      <c r="C645" s="4"/>
      <c r="D645" s="12"/>
      <c r="E645" s="12"/>
      <c r="F645" s="12"/>
      <c r="G645" s="12"/>
      <c r="H645" s="4"/>
      <c r="I645" s="12"/>
      <c r="J645" s="4"/>
      <c r="K645" s="12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9.5" customHeight="1">
      <c r="A646" s="12"/>
      <c r="B646" s="12"/>
      <c r="C646" s="4"/>
      <c r="D646" s="12"/>
      <c r="E646" s="12"/>
      <c r="F646" s="12"/>
      <c r="G646" s="12"/>
      <c r="H646" s="4"/>
      <c r="I646" s="12"/>
      <c r="J646" s="4"/>
      <c r="K646" s="12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9.5" customHeight="1">
      <c r="A647" s="12"/>
      <c r="B647" s="12"/>
      <c r="C647" s="4"/>
      <c r="D647" s="12"/>
      <c r="E647" s="12"/>
      <c r="F647" s="12"/>
      <c r="G647" s="12"/>
      <c r="H647" s="4"/>
      <c r="I647" s="12"/>
      <c r="J647" s="4"/>
      <c r="K647" s="12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9.5" customHeight="1">
      <c r="A648" s="12"/>
      <c r="B648" s="12"/>
      <c r="C648" s="4"/>
      <c r="D648" s="12"/>
      <c r="E648" s="12"/>
      <c r="F648" s="12"/>
      <c r="G648" s="12"/>
      <c r="H648" s="4"/>
      <c r="I648" s="12"/>
      <c r="J648" s="4"/>
      <c r="K648" s="12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9.5" customHeight="1">
      <c r="A649" s="12"/>
      <c r="B649" s="12"/>
      <c r="C649" s="4"/>
      <c r="D649" s="12"/>
      <c r="E649" s="12"/>
      <c r="F649" s="12"/>
      <c r="G649" s="12"/>
      <c r="H649" s="4"/>
      <c r="I649" s="12"/>
      <c r="J649" s="4"/>
      <c r="K649" s="12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9.5" customHeight="1">
      <c r="A650" s="12"/>
      <c r="B650" s="12"/>
      <c r="C650" s="4"/>
      <c r="D650" s="12"/>
      <c r="E650" s="12"/>
      <c r="F650" s="12"/>
      <c r="G650" s="12"/>
      <c r="H650" s="4"/>
      <c r="I650" s="12"/>
      <c r="J650" s="4"/>
      <c r="K650" s="12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9.5" customHeight="1">
      <c r="A651" s="12"/>
      <c r="B651" s="12"/>
      <c r="C651" s="4"/>
      <c r="D651" s="12"/>
      <c r="E651" s="12"/>
      <c r="F651" s="12"/>
      <c r="G651" s="12"/>
      <c r="H651" s="4"/>
      <c r="I651" s="12"/>
      <c r="J651" s="4"/>
      <c r="K651" s="12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9.5" customHeight="1">
      <c r="A652" s="12"/>
      <c r="B652" s="12"/>
      <c r="C652" s="4"/>
      <c r="D652" s="12"/>
      <c r="E652" s="12"/>
      <c r="F652" s="12"/>
      <c r="G652" s="12"/>
      <c r="H652" s="4"/>
      <c r="I652" s="12"/>
      <c r="J652" s="4"/>
      <c r="K652" s="12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9.5" customHeight="1">
      <c r="A653" s="12"/>
      <c r="B653" s="12"/>
      <c r="C653" s="4"/>
      <c r="D653" s="12"/>
      <c r="E653" s="12"/>
      <c r="F653" s="12"/>
      <c r="G653" s="12"/>
      <c r="H653" s="4"/>
      <c r="I653" s="12"/>
      <c r="J653" s="4"/>
      <c r="K653" s="12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9.5" customHeight="1">
      <c r="A654" s="12"/>
      <c r="B654" s="12"/>
      <c r="C654" s="4"/>
      <c r="D654" s="12"/>
      <c r="E654" s="12"/>
      <c r="F654" s="12"/>
      <c r="G654" s="12"/>
      <c r="H654" s="4"/>
      <c r="I654" s="12"/>
      <c r="J654" s="4"/>
      <c r="K654" s="12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9.5" customHeight="1">
      <c r="A655" s="12"/>
      <c r="B655" s="12"/>
      <c r="C655" s="4"/>
      <c r="D655" s="12"/>
      <c r="E655" s="12"/>
      <c r="F655" s="12"/>
      <c r="G655" s="12"/>
      <c r="H655" s="4"/>
      <c r="I655" s="12"/>
      <c r="J655" s="4"/>
      <c r="K655" s="12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9.5" customHeight="1">
      <c r="A656" s="12"/>
      <c r="B656" s="12"/>
      <c r="C656" s="4"/>
      <c r="D656" s="12"/>
      <c r="E656" s="12"/>
      <c r="F656" s="12"/>
      <c r="G656" s="12"/>
      <c r="H656" s="4"/>
      <c r="I656" s="12"/>
      <c r="J656" s="4"/>
      <c r="K656" s="12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9.5" customHeight="1">
      <c r="A657" s="12"/>
      <c r="B657" s="12"/>
      <c r="C657" s="4"/>
      <c r="D657" s="12"/>
      <c r="E657" s="12"/>
      <c r="F657" s="12"/>
      <c r="G657" s="12"/>
      <c r="H657" s="4"/>
      <c r="I657" s="12"/>
      <c r="J657" s="4"/>
      <c r="K657" s="12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9.5" customHeight="1">
      <c r="A658" s="12"/>
      <c r="B658" s="12"/>
      <c r="C658" s="4"/>
      <c r="D658" s="12"/>
      <c r="E658" s="12"/>
      <c r="F658" s="12"/>
      <c r="G658" s="12"/>
      <c r="H658" s="4"/>
      <c r="I658" s="12"/>
      <c r="J658" s="4"/>
      <c r="K658" s="12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9.5" customHeight="1">
      <c r="A659" s="12"/>
      <c r="B659" s="12"/>
      <c r="C659" s="4"/>
      <c r="D659" s="12"/>
      <c r="E659" s="12"/>
      <c r="F659" s="12"/>
      <c r="G659" s="12"/>
      <c r="H659" s="4"/>
      <c r="I659" s="12"/>
      <c r="J659" s="4"/>
      <c r="K659" s="12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9.5" customHeight="1">
      <c r="A660" s="12"/>
      <c r="B660" s="12"/>
      <c r="C660" s="4"/>
      <c r="D660" s="12"/>
      <c r="E660" s="12"/>
      <c r="F660" s="12"/>
      <c r="G660" s="12"/>
      <c r="H660" s="4"/>
      <c r="I660" s="12"/>
      <c r="J660" s="4"/>
      <c r="K660" s="12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9.5" customHeight="1">
      <c r="A661" s="12"/>
      <c r="B661" s="12"/>
      <c r="C661" s="4"/>
      <c r="D661" s="12"/>
      <c r="E661" s="12"/>
      <c r="F661" s="12"/>
      <c r="G661" s="12"/>
      <c r="H661" s="4"/>
      <c r="I661" s="12"/>
      <c r="J661" s="4"/>
      <c r="K661" s="12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9.5" customHeight="1">
      <c r="A662" s="12"/>
      <c r="B662" s="12"/>
      <c r="C662" s="4"/>
      <c r="D662" s="12"/>
      <c r="E662" s="12"/>
      <c r="F662" s="12"/>
      <c r="G662" s="12"/>
      <c r="H662" s="4"/>
      <c r="I662" s="12"/>
      <c r="J662" s="4"/>
      <c r="K662" s="12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9.5" customHeight="1">
      <c r="A663" s="12"/>
      <c r="B663" s="12"/>
      <c r="C663" s="4"/>
      <c r="D663" s="12"/>
      <c r="E663" s="12"/>
      <c r="F663" s="12"/>
      <c r="G663" s="12"/>
      <c r="H663" s="4"/>
      <c r="I663" s="12"/>
      <c r="J663" s="4"/>
      <c r="K663" s="12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9.5" customHeight="1">
      <c r="A664" s="12"/>
      <c r="B664" s="12"/>
      <c r="C664" s="4"/>
      <c r="D664" s="12"/>
      <c r="E664" s="12"/>
      <c r="F664" s="12"/>
      <c r="G664" s="12"/>
      <c r="H664" s="4"/>
      <c r="I664" s="12"/>
      <c r="J664" s="4"/>
      <c r="K664" s="12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9.5" customHeight="1">
      <c r="A665" s="12"/>
      <c r="B665" s="12"/>
      <c r="C665" s="4"/>
      <c r="D665" s="12"/>
      <c r="E665" s="12"/>
      <c r="F665" s="12"/>
      <c r="G665" s="12"/>
      <c r="H665" s="4"/>
      <c r="I665" s="12"/>
      <c r="J665" s="4"/>
      <c r="K665" s="12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9.5" customHeight="1">
      <c r="A666" s="12"/>
      <c r="B666" s="12"/>
      <c r="C666" s="4"/>
      <c r="D666" s="12"/>
      <c r="E666" s="12"/>
      <c r="F666" s="12"/>
      <c r="G666" s="12"/>
      <c r="H666" s="4"/>
      <c r="I666" s="12"/>
      <c r="J666" s="4"/>
      <c r="K666" s="12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9.5" customHeight="1">
      <c r="A667" s="12"/>
      <c r="B667" s="12"/>
      <c r="C667" s="4"/>
      <c r="D667" s="12"/>
      <c r="E667" s="12"/>
      <c r="F667" s="12"/>
      <c r="G667" s="12"/>
      <c r="H667" s="4"/>
      <c r="I667" s="12"/>
      <c r="J667" s="4"/>
      <c r="K667" s="12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9.5" customHeight="1">
      <c r="A668" s="12"/>
      <c r="B668" s="12"/>
      <c r="C668" s="4"/>
      <c r="D668" s="12"/>
      <c r="E668" s="12"/>
      <c r="F668" s="12"/>
      <c r="G668" s="12"/>
      <c r="H668" s="4"/>
      <c r="I668" s="12"/>
      <c r="J668" s="4"/>
      <c r="K668" s="12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9.5" customHeight="1">
      <c r="A669" s="12"/>
      <c r="B669" s="12"/>
      <c r="C669" s="4"/>
      <c r="D669" s="12"/>
      <c r="E669" s="12"/>
      <c r="F669" s="12"/>
      <c r="G669" s="12"/>
      <c r="H669" s="4"/>
      <c r="I669" s="12"/>
      <c r="J669" s="4"/>
      <c r="K669" s="12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9.5" customHeight="1">
      <c r="A670" s="12"/>
      <c r="B670" s="12"/>
      <c r="C670" s="4"/>
      <c r="D670" s="12"/>
      <c r="E670" s="12"/>
      <c r="F670" s="12"/>
      <c r="G670" s="12"/>
      <c r="H670" s="4"/>
      <c r="I670" s="12"/>
      <c r="J670" s="4"/>
      <c r="K670" s="12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9.5" customHeight="1">
      <c r="A671" s="12"/>
      <c r="B671" s="12"/>
      <c r="C671" s="4"/>
      <c r="D671" s="12"/>
      <c r="E671" s="12"/>
      <c r="F671" s="12"/>
      <c r="G671" s="12"/>
      <c r="H671" s="4"/>
      <c r="I671" s="12"/>
      <c r="J671" s="4"/>
      <c r="K671" s="12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9.5" customHeight="1">
      <c r="A672" s="12"/>
      <c r="B672" s="12"/>
      <c r="C672" s="4"/>
      <c r="D672" s="12"/>
      <c r="E672" s="12"/>
      <c r="F672" s="12"/>
      <c r="G672" s="12"/>
      <c r="H672" s="4"/>
      <c r="I672" s="12"/>
      <c r="J672" s="4"/>
      <c r="K672" s="12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9.5" customHeight="1">
      <c r="A673" s="12"/>
      <c r="B673" s="12"/>
      <c r="C673" s="4"/>
      <c r="D673" s="12"/>
      <c r="E673" s="12"/>
      <c r="F673" s="12"/>
      <c r="G673" s="12"/>
      <c r="H673" s="4"/>
      <c r="I673" s="12"/>
      <c r="J673" s="4"/>
      <c r="K673" s="12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9.5" customHeight="1">
      <c r="A674" s="12"/>
      <c r="B674" s="12"/>
      <c r="C674" s="4"/>
      <c r="D674" s="12"/>
      <c r="E674" s="12"/>
      <c r="F674" s="12"/>
      <c r="G674" s="12"/>
      <c r="H674" s="4"/>
      <c r="I674" s="12"/>
      <c r="J674" s="4"/>
      <c r="K674" s="12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9.5" customHeight="1">
      <c r="A675" s="12"/>
      <c r="B675" s="12"/>
      <c r="C675" s="4"/>
      <c r="D675" s="12"/>
      <c r="E675" s="12"/>
      <c r="F675" s="12"/>
      <c r="G675" s="12"/>
      <c r="H675" s="4"/>
      <c r="I675" s="12"/>
      <c r="J675" s="4"/>
      <c r="K675" s="12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9.5" customHeight="1">
      <c r="A676" s="12"/>
      <c r="B676" s="12"/>
      <c r="C676" s="4"/>
      <c r="D676" s="12"/>
      <c r="E676" s="12"/>
      <c r="F676" s="12"/>
      <c r="G676" s="12"/>
      <c r="H676" s="4"/>
      <c r="I676" s="12"/>
      <c r="J676" s="4"/>
      <c r="K676" s="12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9.5" customHeight="1">
      <c r="A677" s="12"/>
      <c r="B677" s="12"/>
      <c r="C677" s="4"/>
      <c r="D677" s="12"/>
      <c r="E677" s="12"/>
      <c r="F677" s="12"/>
      <c r="G677" s="12"/>
      <c r="H677" s="4"/>
      <c r="I677" s="12"/>
      <c r="J677" s="4"/>
      <c r="K677" s="12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9.5" customHeight="1">
      <c r="A678" s="12"/>
      <c r="B678" s="12"/>
      <c r="C678" s="4"/>
      <c r="D678" s="12"/>
      <c r="E678" s="12"/>
      <c r="F678" s="12"/>
      <c r="G678" s="12"/>
      <c r="H678" s="4"/>
      <c r="I678" s="12"/>
      <c r="J678" s="4"/>
      <c r="K678" s="12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9.5" customHeight="1">
      <c r="A679" s="12"/>
      <c r="B679" s="12"/>
      <c r="C679" s="4"/>
      <c r="D679" s="12"/>
      <c r="E679" s="12"/>
      <c r="F679" s="12"/>
      <c r="G679" s="12"/>
      <c r="H679" s="4"/>
      <c r="I679" s="12"/>
      <c r="J679" s="4"/>
      <c r="K679" s="12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9.5" customHeight="1">
      <c r="A680" s="12"/>
      <c r="B680" s="12"/>
      <c r="C680" s="4"/>
      <c r="D680" s="12"/>
      <c r="E680" s="12"/>
      <c r="F680" s="12"/>
      <c r="G680" s="12"/>
      <c r="H680" s="4"/>
      <c r="I680" s="12"/>
      <c r="J680" s="4"/>
      <c r="K680" s="12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9.5" customHeight="1">
      <c r="A681" s="12"/>
      <c r="B681" s="12"/>
      <c r="C681" s="4"/>
      <c r="D681" s="12"/>
      <c r="E681" s="12"/>
      <c r="F681" s="12"/>
      <c r="G681" s="12"/>
      <c r="H681" s="4"/>
      <c r="I681" s="12"/>
      <c r="J681" s="4"/>
      <c r="K681" s="12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9.5" customHeight="1">
      <c r="A682" s="12"/>
      <c r="B682" s="12"/>
      <c r="C682" s="4"/>
      <c r="D682" s="12"/>
      <c r="E682" s="12"/>
      <c r="F682" s="12"/>
      <c r="G682" s="12"/>
      <c r="H682" s="4"/>
      <c r="I682" s="12"/>
      <c r="J682" s="4"/>
      <c r="K682" s="12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9.5" customHeight="1">
      <c r="A683" s="12"/>
      <c r="B683" s="12"/>
      <c r="C683" s="4"/>
      <c r="D683" s="12"/>
      <c r="E683" s="12"/>
      <c r="F683" s="12"/>
      <c r="G683" s="12"/>
      <c r="H683" s="4"/>
      <c r="I683" s="12"/>
      <c r="J683" s="4"/>
      <c r="K683" s="12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9.5" customHeight="1">
      <c r="A684" s="12"/>
      <c r="B684" s="12"/>
      <c r="C684" s="4"/>
      <c r="D684" s="12"/>
      <c r="E684" s="12"/>
      <c r="F684" s="12"/>
      <c r="G684" s="12"/>
      <c r="H684" s="4"/>
      <c r="I684" s="12"/>
      <c r="J684" s="4"/>
      <c r="K684" s="12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9.5" customHeight="1">
      <c r="A685" s="12"/>
      <c r="B685" s="12"/>
      <c r="C685" s="4"/>
      <c r="D685" s="12"/>
      <c r="E685" s="12"/>
      <c r="F685" s="12"/>
      <c r="G685" s="12"/>
      <c r="H685" s="4"/>
      <c r="I685" s="12"/>
      <c r="J685" s="4"/>
      <c r="K685" s="12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9.5" customHeight="1">
      <c r="A686" s="12"/>
      <c r="B686" s="12"/>
      <c r="C686" s="4"/>
      <c r="D686" s="12"/>
      <c r="E686" s="12"/>
      <c r="F686" s="12"/>
      <c r="G686" s="12"/>
      <c r="H686" s="4"/>
      <c r="I686" s="12"/>
      <c r="J686" s="4"/>
      <c r="K686" s="12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9.5" customHeight="1">
      <c r="A687" s="12"/>
      <c r="B687" s="12"/>
      <c r="C687" s="4"/>
      <c r="D687" s="12"/>
      <c r="E687" s="12"/>
      <c r="F687" s="12"/>
      <c r="G687" s="12"/>
      <c r="H687" s="4"/>
      <c r="I687" s="12"/>
      <c r="J687" s="4"/>
      <c r="K687" s="12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9.5" customHeight="1">
      <c r="A688" s="12"/>
      <c r="B688" s="12"/>
      <c r="C688" s="4"/>
      <c r="D688" s="12"/>
      <c r="E688" s="12"/>
      <c r="F688" s="12"/>
      <c r="G688" s="12"/>
      <c r="H688" s="4"/>
      <c r="I688" s="12"/>
      <c r="J688" s="4"/>
      <c r="K688" s="12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9.5" customHeight="1">
      <c r="A689" s="12"/>
      <c r="B689" s="12"/>
      <c r="C689" s="4"/>
      <c r="D689" s="12"/>
      <c r="E689" s="12"/>
      <c r="F689" s="12"/>
      <c r="G689" s="12"/>
      <c r="H689" s="4"/>
      <c r="I689" s="12"/>
      <c r="J689" s="4"/>
      <c r="K689" s="12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9.5" customHeight="1">
      <c r="A690" s="12"/>
      <c r="B690" s="12"/>
      <c r="C690" s="4"/>
      <c r="D690" s="12"/>
      <c r="E690" s="12"/>
      <c r="F690" s="12"/>
      <c r="G690" s="12"/>
      <c r="H690" s="4"/>
      <c r="I690" s="12"/>
      <c r="J690" s="4"/>
      <c r="K690" s="12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9.5" customHeight="1">
      <c r="A691" s="12"/>
      <c r="B691" s="12"/>
      <c r="C691" s="4"/>
      <c r="D691" s="12"/>
      <c r="E691" s="12"/>
      <c r="F691" s="12"/>
      <c r="G691" s="12"/>
      <c r="H691" s="4"/>
      <c r="I691" s="12"/>
      <c r="J691" s="4"/>
      <c r="K691" s="12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9.5" customHeight="1">
      <c r="A692" s="12"/>
      <c r="B692" s="12"/>
      <c r="C692" s="4"/>
      <c r="D692" s="12"/>
      <c r="E692" s="12"/>
      <c r="F692" s="12"/>
      <c r="G692" s="12"/>
      <c r="H692" s="4"/>
      <c r="I692" s="12"/>
      <c r="J692" s="4"/>
      <c r="K692" s="12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9.5" customHeight="1">
      <c r="A693" s="12"/>
      <c r="B693" s="12"/>
      <c r="C693" s="4"/>
      <c r="D693" s="12"/>
      <c r="E693" s="12"/>
      <c r="F693" s="12"/>
      <c r="G693" s="12"/>
      <c r="H693" s="4"/>
      <c r="I693" s="12"/>
      <c r="J693" s="4"/>
      <c r="K693" s="12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9.5" customHeight="1">
      <c r="A694" s="12"/>
      <c r="B694" s="12"/>
      <c r="C694" s="4"/>
      <c r="D694" s="12"/>
      <c r="E694" s="12"/>
      <c r="F694" s="12"/>
      <c r="G694" s="12"/>
      <c r="H694" s="4"/>
      <c r="I694" s="12"/>
      <c r="J694" s="4"/>
      <c r="K694" s="12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9.5" customHeight="1">
      <c r="A695" s="12"/>
      <c r="B695" s="12"/>
      <c r="C695" s="4"/>
      <c r="D695" s="12"/>
      <c r="E695" s="12"/>
      <c r="F695" s="12"/>
      <c r="G695" s="12"/>
      <c r="H695" s="4"/>
      <c r="I695" s="12"/>
      <c r="J695" s="4"/>
      <c r="K695" s="12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9.5" customHeight="1">
      <c r="A696" s="12"/>
      <c r="B696" s="12"/>
      <c r="C696" s="4"/>
      <c r="D696" s="12"/>
      <c r="E696" s="12"/>
      <c r="F696" s="12"/>
      <c r="G696" s="12"/>
      <c r="H696" s="4"/>
      <c r="I696" s="12"/>
      <c r="J696" s="4"/>
      <c r="K696" s="12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9.5" customHeight="1">
      <c r="A697" s="12"/>
      <c r="B697" s="12"/>
      <c r="C697" s="4"/>
      <c r="D697" s="12"/>
      <c r="E697" s="12"/>
      <c r="F697" s="12"/>
      <c r="G697" s="12"/>
      <c r="H697" s="4"/>
      <c r="I697" s="12"/>
      <c r="J697" s="4"/>
      <c r="K697" s="12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9.5" customHeight="1">
      <c r="A698" s="12"/>
      <c r="B698" s="12"/>
      <c r="C698" s="4"/>
      <c r="D698" s="12"/>
      <c r="E698" s="12"/>
      <c r="F698" s="12"/>
      <c r="G698" s="12"/>
      <c r="H698" s="4"/>
      <c r="I698" s="12"/>
      <c r="J698" s="4"/>
      <c r="K698" s="12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9.5" customHeight="1">
      <c r="A699" s="12"/>
      <c r="B699" s="12"/>
      <c r="C699" s="4"/>
      <c r="D699" s="12"/>
      <c r="E699" s="12"/>
      <c r="F699" s="12"/>
      <c r="G699" s="12"/>
      <c r="H699" s="4"/>
      <c r="I699" s="12"/>
      <c r="J699" s="4"/>
      <c r="K699" s="12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9.5" customHeight="1">
      <c r="A700" s="12"/>
      <c r="B700" s="12"/>
      <c r="C700" s="4"/>
      <c r="D700" s="12"/>
      <c r="E700" s="12"/>
      <c r="F700" s="12"/>
      <c r="G700" s="12"/>
      <c r="H700" s="4"/>
      <c r="I700" s="12"/>
      <c r="J700" s="4"/>
      <c r="K700" s="12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9.5" customHeight="1">
      <c r="A701" s="12"/>
      <c r="B701" s="12"/>
      <c r="C701" s="4"/>
      <c r="D701" s="12"/>
      <c r="E701" s="12"/>
      <c r="F701" s="12"/>
      <c r="G701" s="12"/>
      <c r="H701" s="4"/>
      <c r="I701" s="12"/>
      <c r="J701" s="4"/>
      <c r="K701" s="12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9.5" customHeight="1">
      <c r="A702" s="12"/>
      <c r="B702" s="12"/>
      <c r="C702" s="4"/>
      <c r="D702" s="12"/>
      <c r="E702" s="12"/>
      <c r="F702" s="12"/>
      <c r="G702" s="12"/>
      <c r="H702" s="4"/>
      <c r="I702" s="12"/>
      <c r="J702" s="4"/>
      <c r="K702" s="12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9.5" customHeight="1">
      <c r="A703" s="12"/>
      <c r="B703" s="12"/>
      <c r="C703" s="4"/>
      <c r="D703" s="12"/>
      <c r="E703" s="12"/>
      <c r="F703" s="12"/>
      <c r="G703" s="12"/>
      <c r="H703" s="4"/>
      <c r="I703" s="12"/>
      <c r="J703" s="4"/>
      <c r="K703" s="12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9.5" customHeight="1">
      <c r="A704" s="12"/>
      <c r="B704" s="12"/>
      <c r="C704" s="4"/>
      <c r="D704" s="12"/>
      <c r="E704" s="12"/>
      <c r="F704" s="12"/>
      <c r="G704" s="12"/>
      <c r="H704" s="4"/>
      <c r="I704" s="12"/>
      <c r="J704" s="4"/>
      <c r="K704" s="12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9.5" customHeight="1">
      <c r="A705" s="12"/>
      <c r="B705" s="12"/>
      <c r="C705" s="4"/>
      <c r="D705" s="12"/>
      <c r="E705" s="12"/>
      <c r="F705" s="12"/>
      <c r="G705" s="12"/>
      <c r="H705" s="4"/>
      <c r="I705" s="12"/>
      <c r="J705" s="4"/>
      <c r="K705" s="12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9.5" customHeight="1">
      <c r="A706" s="12"/>
      <c r="B706" s="12"/>
      <c r="C706" s="4"/>
      <c r="D706" s="12"/>
      <c r="E706" s="12"/>
      <c r="F706" s="12"/>
      <c r="G706" s="12"/>
      <c r="H706" s="4"/>
      <c r="I706" s="12"/>
      <c r="J706" s="4"/>
      <c r="K706" s="12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9.5" customHeight="1">
      <c r="A707" s="12"/>
      <c r="B707" s="12"/>
      <c r="C707" s="4"/>
      <c r="D707" s="12"/>
      <c r="E707" s="12"/>
      <c r="F707" s="12"/>
      <c r="G707" s="12"/>
      <c r="H707" s="4"/>
      <c r="I707" s="12"/>
      <c r="J707" s="4"/>
      <c r="K707" s="12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9.5" customHeight="1">
      <c r="A708" s="12"/>
      <c r="B708" s="12"/>
      <c r="C708" s="4"/>
      <c r="D708" s="12"/>
      <c r="E708" s="12"/>
      <c r="F708" s="12"/>
      <c r="G708" s="12"/>
      <c r="H708" s="4"/>
      <c r="I708" s="12"/>
      <c r="J708" s="4"/>
      <c r="K708" s="12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9.5" customHeight="1">
      <c r="A709" s="12"/>
      <c r="B709" s="12"/>
      <c r="C709" s="4"/>
      <c r="D709" s="12"/>
      <c r="E709" s="12"/>
      <c r="F709" s="12"/>
      <c r="G709" s="12"/>
      <c r="H709" s="4"/>
      <c r="I709" s="12"/>
      <c r="J709" s="4"/>
      <c r="K709" s="12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9.5" customHeight="1">
      <c r="A710" s="12"/>
      <c r="B710" s="12"/>
      <c r="C710" s="4"/>
      <c r="D710" s="12"/>
      <c r="E710" s="12"/>
      <c r="F710" s="12"/>
      <c r="G710" s="12"/>
      <c r="H710" s="4"/>
      <c r="I710" s="12"/>
      <c r="J710" s="4"/>
      <c r="K710" s="12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9.5" customHeight="1">
      <c r="A711" s="12"/>
      <c r="B711" s="12"/>
      <c r="C711" s="4"/>
      <c r="D711" s="12"/>
      <c r="E711" s="12"/>
      <c r="F711" s="12"/>
      <c r="G711" s="12"/>
      <c r="H711" s="4"/>
      <c r="I711" s="12"/>
      <c r="J711" s="4"/>
      <c r="K711" s="12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9.5" customHeight="1">
      <c r="A712" s="12"/>
      <c r="B712" s="12"/>
      <c r="C712" s="4"/>
      <c r="D712" s="12"/>
      <c r="E712" s="12"/>
      <c r="F712" s="12"/>
      <c r="G712" s="12"/>
      <c r="H712" s="4"/>
      <c r="I712" s="12"/>
      <c r="J712" s="4"/>
      <c r="K712" s="12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9.5" customHeight="1">
      <c r="A713" s="12"/>
      <c r="B713" s="12"/>
      <c r="C713" s="4"/>
      <c r="D713" s="12"/>
      <c r="E713" s="12"/>
      <c r="F713" s="12"/>
      <c r="G713" s="12"/>
      <c r="H713" s="4"/>
      <c r="I713" s="12"/>
      <c r="J713" s="4"/>
      <c r="K713" s="12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9.5" customHeight="1">
      <c r="A714" s="12"/>
      <c r="B714" s="12"/>
      <c r="C714" s="4"/>
      <c r="D714" s="12"/>
      <c r="E714" s="12"/>
      <c r="F714" s="12"/>
      <c r="G714" s="12"/>
      <c r="H714" s="4"/>
      <c r="I714" s="12"/>
      <c r="J714" s="4"/>
      <c r="K714" s="12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9.5" customHeight="1">
      <c r="A715" s="12"/>
      <c r="B715" s="12"/>
      <c r="C715" s="4"/>
      <c r="D715" s="12"/>
      <c r="E715" s="12"/>
      <c r="F715" s="12"/>
      <c r="G715" s="12"/>
      <c r="H715" s="4"/>
      <c r="I715" s="12"/>
      <c r="J715" s="4"/>
      <c r="K715" s="12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9.5" customHeight="1">
      <c r="A716" s="12"/>
      <c r="B716" s="12"/>
      <c r="C716" s="4"/>
      <c r="D716" s="12"/>
      <c r="E716" s="12"/>
      <c r="F716" s="12"/>
      <c r="G716" s="12"/>
      <c r="H716" s="4"/>
      <c r="I716" s="12"/>
      <c r="J716" s="4"/>
      <c r="K716" s="12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9.5" customHeight="1">
      <c r="A717" s="12"/>
      <c r="B717" s="12"/>
      <c r="C717" s="4"/>
      <c r="D717" s="12"/>
      <c r="E717" s="12"/>
      <c r="F717" s="12"/>
      <c r="G717" s="12"/>
      <c r="H717" s="4"/>
      <c r="I717" s="12"/>
      <c r="J717" s="4"/>
      <c r="K717" s="12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9.5" customHeight="1">
      <c r="A718" s="12"/>
      <c r="B718" s="12"/>
      <c r="C718" s="4"/>
      <c r="D718" s="12"/>
      <c r="E718" s="12"/>
      <c r="F718" s="12"/>
      <c r="G718" s="12"/>
      <c r="H718" s="4"/>
      <c r="I718" s="12"/>
      <c r="J718" s="4"/>
      <c r="K718" s="12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9.5" customHeight="1">
      <c r="A719" s="12"/>
      <c r="B719" s="12"/>
      <c r="C719" s="4"/>
      <c r="D719" s="12"/>
      <c r="E719" s="12"/>
      <c r="F719" s="12"/>
      <c r="G719" s="12"/>
      <c r="H719" s="4"/>
      <c r="I719" s="12"/>
      <c r="J719" s="4"/>
      <c r="K719" s="12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9.5" customHeight="1">
      <c r="A720" s="12"/>
      <c r="B720" s="12"/>
      <c r="C720" s="4"/>
      <c r="D720" s="12"/>
      <c r="E720" s="12"/>
      <c r="F720" s="12"/>
      <c r="G720" s="12"/>
      <c r="H720" s="4"/>
      <c r="I720" s="12"/>
      <c r="J720" s="4"/>
      <c r="K720" s="12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9.5" customHeight="1">
      <c r="A721" s="12"/>
      <c r="B721" s="12"/>
      <c r="C721" s="4"/>
      <c r="D721" s="12"/>
      <c r="E721" s="12"/>
      <c r="F721" s="12"/>
      <c r="G721" s="12"/>
      <c r="H721" s="4"/>
      <c r="I721" s="12"/>
      <c r="J721" s="4"/>
      <c r="K721" s="12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9.5" customHeight="1">
      <c r="A722" s="12"/>
      <c r="B722" s="12"/>
      <c r="C722" s="4"/>
      <c r="D722" s="12"/>
      <c r="E722" s="12"/>
      <c r="F722" s="12"/>
      <c r="G722" s="12"/>
      <c r="H722" s="4"/>
      <c r="I722" s="12"/>
      <c r="J722" s="4"/>
      <c r="K722" s="12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9.5" customHeight="1">
      <c r="A723" s="12"/>
      <c r="B723" s="12"/>
      <c r="C723" s="4"/>
      <c r="D723" s="12"/>
      <c r="E723" s="12"/>
      <c r="F723" s="12"/>
      <c r="G723" s="12"/>
      <c r="H723" s="4"/>
      <c r="I723" s="12"/>
      <c r="J723" s="4"/>
      <c r="K723" s="12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9.5" customHeight="1">
      <c r="A724" s="12"/>
      <c r="B724" s="12"/>
      <c r="C724" s="4"/>
      <c r="D724" s="12"/>
      <c r="E724" s="12"/>
      <c r="F724" s="12"/>
      <c r="G724" s="12"/>
      <c r="H724" s="4"/>
      <c r="I724" s="12"/>
      <c r="J724" s="4"/>
      <c r="K724" s="12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9.5" customHeight="1">
      <c r="A725" s="12"/>
      <c r="B725" s="12"/>
      <c r="C725" s="4"/>
      <c r="D725" s="12"/>
      <c r="E725" s="12"/>
      <c r="F725" s="12"/>
      <c r="G725" s="12"/>
      <c r="H725" s="4"/>
      <c r="I725" s="12"/>
      <c r="J725" s="4"/>
      <c r="K725" s="12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9.5" customHeight="1">
      <c r="A726" s="12"/>
      <c r="B726" s="12"/>
      <c r="C726" s="4"/>
      <c r="D726" s="12"/>
      <c r="E726" s="12"/>
      <c r="F726" s="12"/>
      <c r="G726" s="12"/>
      <c r="H726" s="4"/>
      <c r="I726" s="12"/>
      <c r="J726" s="4"/>
      <c r="K726" s="12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9.5" customHeight="1">
      <c r="A727" s="12"/>
      <c r="B727" s="12"/>
      <c r="C727" s="4"/>
      <c r="D727" s="12"/>
      <c r="E727" s="12"/>
      <c r="F727" s="12"/>
      <c r="G727" s="12"/>
      <c r="H727" s="4"/>
      <c r="I727" s="12"/>
      <c r="J727" s="4"/>
      <c r="K727" s="12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9.5" customHeight="1">
      <c r="A728" s="12"/>
      <c r="B728" s="12"/>
      <c r="C728" s="4"/>
      <c r="D728" s="12"/>
      <c r="E728" s="12"/>
      <c r="F728" s="12"/>
      <c r="G728" s="12"/>
      <c r="H728" s="4"/>
      <c r="I728" s="12"/>
      <c r="J728" s="4"/>
      <c r="K728" s="12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9.5" customHeight="1">
      <c r="A729" s="12"/>
      <c r="B729" s="12"/>
      <c r="C729" s="4"/>
      <c r="D729" s="12"/>
      <c r="E729" s="12"/>
      <c r="F729" s="12"/>
      <c r="G729" s="12"/>
      <c r="H729" s="4"/>
      <c r="I729" s="12"/>
      <c r="J729" s="4"/>
      <c r="K729" s="12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9.5" customHeight="1">
      <c r="A730" s="12"/>
      <c r="B730" s="12"/>
      <c r="C730" s="4"/>
      <c r="D730" s="12"/>
      <c r="E730" s="12"/>
      <c r="F730" s="12"/>
      <c r="G730" s="12"/>
      <c r="H730" s="4"/>
      <c r="I730" s="12"/>
      <c r="J730" s="4"/>
      <c r="K730" s="12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9.5" customHeight="1">
      <c r="A731" s="12"/>
      <c r="B731" s="12"/>
      <c r="C731" s="4"/>
      <c r="D731" s="12"/>
      <c r="E731" s="12"/>
      <c r="F731" s="12"/>
      <c r="G731" s="12"/>
      <c r="H731" s="4"/>
      <c r="I731" s="12"/>
      <c r="J731" s="4"/>
      <c r="K731" s="12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9.5" customHeight="1">
      <c r="A732" s="12"/>
      <c r="B732" s="12"/>
      <c r="C732" s="4"/>
      <c r="D732" s="12"/>
      <c r="E732" s="12"/>
      <c r="F732" s="12"/>
      <c r="G732" s="12"/>
      <c r="H732" s="4"/>
      <c r="I732" s="12"/>
      <c r="J732" s="4"/>
      <c r="K732" s="12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9.5" customHeight="1">
      <c r="A733" s="12"/>
      <c r="B733" s="12"/>
      <c r="C733" s="4"/>
      <c r="D733" s="12"/>
      <c r="E733" s="12"/>
      <c r="F733" s="12"/>
      <c r="G733" s="12"/>
      <c r="H733" s="4"/>
      <c r="I733" s="12"/>
      <c r="J733" s="4"/>
      <c r="K733" s="12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9.5" customHeight="1">
      <c r="A734" s="12"/>
      <c r="B734" s="12"/>
      <c r="C734" s="4"/>
      <c r="D734" s="12"/>
      <c r="E734" s="12"/>
      <c r="F734" s="12"/>
      <c r="G734" s="12"/>
      <c r="H734" s="4"/>
      <c r="I734" s="12"/>
      <c r="J734" s="4"/>
      <c r="K734" s="12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9.5" customHeight="1">
      <c r="A735" s="12"/>
      <c r="B735" s="12"/>
      <c r="C735" s="4"/>
      <c r="D735" s="12"/>
      <c r="E735" s="12"/>
      <c r="F735" s="12"/>
      <c r="G735" s="12"/>
      <c r="H735" s="4"/>
      <c r="I735" s="12"/>
      <c r="J735" s="4"/>
      <c r="K735" s="12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9.5" customHeight="1">
      <c r="A736" s="12"/>
      <c r="B736" s="12"/>
      <c r="C736" s="4"/>
      <c r="D736" s="12"/>
      <c r="E736" s="12"/>
      <c r="F736" s="12"/>
      <c r="G736" s="12"/>
      <c r="H736" s="4"/>
      <c r="I736" s="12"/>
      <c r="J736" s="4"/>
      <c r="K736" s="12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9.5" customHeight="1">
      <c r="A737" s="12"/>
      <c r="B737" s="12"/>
      <c r="C737" s="4"/>
      <c r="D737" s="12"/>
      <c r="E737" s="12"/>
      <c r="F737" s="12"/>
      <c r="G737" s="12"/>
      <c r="H737" s="4"/>
      <c r="I737" s="12"/>
      <c r="J737" s="4"/>
      <c r="K737" s="12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9.5" customHeight="1">
      <c r="A738" s="12"/>
      <c r="B738" s="12"/>
      <c r="C738" s="4"/>
      <c r="D738" s="12"/>
      <c r="E738" s="12"/>
      <c r="F738" s="12"/>
      <c r="G738" s="12"/>
      <c r="H738" s="4"/>
      <c r="I738" s="12"/>
      <c r="J738" s="4"/>
      <c r="K738" s="12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9.5" customHeight="1">
      <c r="A739" s="12"/>
      <c r="B739" s="12"/>
      <c r="C739" s="4"/>
      <c r="D739" s="12"/>
      <c r="E739" s="12"/>
      <c r="F739" s="12"/>
      <c r="G739" s="12"/>
      <c r="H739" s="4"/>
      <c r="I739" s="12"/>
      <c r="J739" s="4"/>
      <c r="K739" s="12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9.5" customHeight="1">
      <c r="A740" s="12"/>
      <c r="B740" s="12"/>
      <c r="C740" s="4"/>
      <c r="D740" s="12"/>
      <c r="E740" s="12"/>
      <c r="F740" s="12"/>
      <c r="G740" s="12"/>
      <c r="H740" s="4"/>
      <c r="I740" s="12"/>
      <c r="J740" s="4"/>
      <c r="K740" s="12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9.5" customHeight="1">
      <c r="A741" s="12"/>
      <c r="B741" s="12"/>
      <c r="C741" s="4"/>
      <c r="D741" s="12"/>
      <c r="E741" s="12"/>
      <c r="F741" s="12"/>
      <c r="G741" s="12"/>
      <c r="H741" s="4"/>
      <c r="I741" s="12"/>
      <c r="J741" s="4"/>
      <c r="K741" s="12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9.5" customHeight="1">
      <c r="A742" s="12"/>
      <c r="B742" s="12"/>
      <c r="C742" s="4"/>
      <c r="D742" s="12"/>
      <c r="E742" s="12"/>
      <c r="F742" s="12"/>
      <c r="G742" s="12"/>
      <c r="H742" s="4"/>
      <c r="I742" s="12"/>
      <c r="J742" s="4"/>
      <c r="K742" s="12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9.5" customHeight="1">
      <c r="A743" s="12"/>
      <c r="B743" s="12"/>
      <c r="C743" s="4"/>
      <c r="D743" s="12"/>
      <c r="E743" s="12"/>
      <c r="F743" s="12"/>
      <c r="G743" s="12"/>
      <c r="H743" s="4"/>
      <c r="I743" s="12"/>
      <c r="J743" s="4"/>
      <c r="K743" s="12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9.5" customHeight="1">
      <c r="A744" s="12"/>
      <c r="B744" s="12"/>
      <c r="C744" s="4"/>
      <c r="D744" s="12"/>
      <c r="E744" s="12"/>
      <c r="F744" s="12"/>
      <c r="G744" s="12"/>
      <c r="H744" s="4"/>
      <c r="I744" s="12"/>
      <c r="J744" s="4"/>
      <c r="K744" s="12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9.5" customHeight="1">
      <c r="A745" s="12"/>
      <c r="B745" s="12"/>
      <c r="C745" s="4"/>
      <c r="D745" s="12"/>
      <c r="E745" s="12"/>
      <c r="F745" s="12"/>
      <c r="G745" s="12"/>
      <c r="H745" s="4"/>
      <c r="I745" s="12"/>
      <c r="J745" s="4"/>
      <c r="K745" s="12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9.5" customHeight="1">
      <c r="A746" s="12"/>
      <c r="B746" s="12"/>
      <c r="C746" s="4"/>
      <c r="D746" s="12"/>
      <c r="E746" s="12"/>
      <c r="F746" s="12"/>
      <c r="G746" s="12"/>
      <c r="H746" s="4"/>
      <c r="I746" s="12"/>
      <c r="J746" s="4"/>
      <c r="K746" s="12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9.5" customHeight="1">
      <c r="A747" s="12"/>
      <c r="B747" s="12"/>
      <c r="C747" s="4"/>
      <c r="D747" s="12"/>
      <c r="E747" s="12"/>
      <c r="F747" s="12"/>
      <c r="G747" s="12"/>
      <c r="H747" s="4"/>
      <c r="I747" s="12"/>
      <c r="J747" s="4"/>
      <c r="K747" s="12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9.5" customHeight="1">
      <c r="A748" s="12"/>
      <c r="B748" s="12"/>
      <c r="C748" s="4"/>
      <c r="D748" s="12"/>
      <c r="E748" s="12"/>
      <c r="F748" s="12"/>
      <c r="G748" s="12"/>
      <c r="H748" s="4"/>
      <c r="I748" s="12"/>
      <c r="J748" s="4"/>
      <c r="K748" s="12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9.5" customHeight="1">
      <c r="A749" s="12"/>
      <c r="B749" s="12"/>
      <c r="C749" s="4"/>
      <c r="D749" s="12"/>
      <c r="E749" s="12"/>
      <c r="F749" s="12"/>
      <c r="G749" s="12"/>
      <c r="H749" s="4"/>
      <c r="I749" s="12"/>
      <c r="J749" s="4"/>
      <c r="K749" s="12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9.5" customHeight="1">
      <c r="A750" s="12"/>
      <c r="B750" s="12"/>
      <c r="C750" s="4"/>
      <c r="D750" s="12"/>
      <c r="E750" s="12"/>
      <c r="F750" s="12"/>
      <c r="G750" s="12"/>
      <c r="H750" s="4"/>
      <c r="I750" s="12"/>
      <c r="J750" s="4"/>
      <c r="K750" s="12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9.5" customHeight="1">
      <c r="A751" s="12"/>
      <c r="B751" s="12"/>
      <c r="C751" s="4"/>
      <c r="D751" s="12"/>
      <c r="E751" s="12"/>
      <c r="F751" s="12"/>
      <c r="G751" s="12"/>
      <c r="H751" s="4"/>
      <c r="I751" s="12"/>
      <c r="J751" s="4"/>
      <c r="K751" s="12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9.5" customHeight="1">
      <c r="A752" s="12"/>
      <c r="B752" s="12"/>
      <c r="C752" s="4"/>
      <c r="D752" s="12"/>
      <c r="E752" s="12"/>
      <c r="F752" s="12"/>
      <c r="G752" s="12"/>
      <c r="H752" s="4"/>
      <c r="I752" s="12"/>
      <c r="J752" s="4"/>
      <c r="K752" s="12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9.5" customHeight="1">
      <c r="A753" s="12"/>
      <c r="B753" s="12"/>
      <c r="C753" s="4"/>
      <c r="D753" s="12"/>
      <c r="E753" s="12"/>
      <c r="F753" s="12"/>
      <c r="G753" s="12"/>
      <c r="H753" s="4"/>
      <c r="I753" s="12"/>
      <c r="J753" s="4"/>
      <c r="K753" s="12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9.5" customHeight="1">
      <c r="A754" s="12"/>
      <c r="B754" s="12"/>
      <c r="C754" s="4"/>
      <c r="D754" s="12"/>
      <c r="E754" s="12"/>
      <c r="F754" s="12"/>
      <c r="G754" s="12"/>
      <c r="H754" s="4"/>
      <c r="I754" s="12"/>
      <c r="J754" s="4"/>
      <c r="K754" s="12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9.5" customHeight="1">
      <c r="A755" s="12"/>
      <c r="B755" s="12"/>
      <c r="C755" s="4"/>
      <c r="D755" s="12"/>
      <c r="E755" s="12"/>
      <c r="F755" s="12"/>
      <c r="G755" s="12"/>
      <c r="H755" s="4"/>
      <c r="I755" s="12"/>
      <c r="J755" s="4"/>
      <c r="K755" s="12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9.5" customHeight="1">
      <c r="A756" s="12"/>
      <c r="B756" s="12"/>
      <c r="C756" s="4"/>
      <c r="D756" s="12"/>
      <c r="E756" s="12"/>
      <c r="F756" s="12"/>
      <c r="G756" s="12"/>
      <c r="H756" s="4"/>
      <c r="I756" s="12"/>
      <c r="J756" s="4"/>
      <c r="K756" s="12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9.5" customHeight="1">
      <c r="A757" s="12"/>
      <c r="B757" s="12"/>
      <c r="C757" s="4"/>
      <c r="D757" s="12"/>
      <c r="E757" s="12"/>
      <c r="F757" s="12"/>
      <c r="G757" s="12"/>
      <c r="H757" s="4"/>
      <c r="I757" s="12"/>
      <c r="J757" s="4"/>
      <c r="K757" s="12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9.5" customHeight="1">
      <c r="A758" s="12"/>
      <c r="B758" s="12"/>
      <c r="C758" s="4"/>
      <c r="D758" s="12"/>
      <c r="E758" s="12"/>
      <c r="F758" s="12"/>
      <c r="G758" s="12"/>
      <c r="H758" s="4"/>
      <c r="I758" s="12"/>
      <c r="J758" s="4"/>
      <c r="K758" s="12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9.5" customHeight="1">
      <c r="A759" s="12"/>
      <c r="B759" s="12"/>
      <c r="C759" s="4"/>
      <c r="D759" s="12"/>
      <c r="E759" s="12"/>
      <c r="F759" s="12"/>
      <c r="G759" s="12"/>
      <c r="H759" s="4"/>
      <c r="I759" s="12"/>
      <c r="J759" s="4"/>
      <c r="K759" s="12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9.5" customHeight="1">
      <c r="A760" s="12"/>
      <c r="B760" s="12"/>
      <c r="C760" s="4"/>
      <c r="D760" s="12"/>
      <c r="E760" s="12"/>
      <c r="F760" s="12"/>
      <c r="G760" s="12"/>
      <c r="H760" s="4"/>
      <c r="I760" s="12"/>
      <c r="J760" s="4"/>
      <c r="K760" s="12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9.5" customHeight="1">
      <c r="A761" s="12"/>
      <c r="B761" s="12"/>
      <c r="C761" s="4"/>
      <c r="D761" s="12"/>
      <c r="E761" s="12"/>
      <c r="F761" s="12"/>
      <c r="G761" s="12"/>
      <c r="H761" s="4"/>
      <c r="I761" s="12"/>
      <c r="J761" s="4"/>
      <c r="K761" s="12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9.5" customHeight="1">
      <c r="A762" s="12"/>
      <c r="B762" s="12"/>
      <c r="C762" s="4"/>
      <c r="D762" s="12"/>
      <c r="E762" s="12"/>
      <c r="F762" s="12"/>
      <c r="G762" s="12"/>
      <c r="H762" s="4"/>
      <c r="I762" s="12"/>
      <c r="J762" s="4"/>
      <c r="K762" s="12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9.5" customHeight="1">
      <c r="A763" s="12"/>
      <c r="B763" s="12"/>
      <c r="C763" s="4"/>
      <c r="D763" s="12"/>
      <c r="E763" s="12"/>
      <c r="F763" s="12"/>
      <c r="G763" s="12"/>
      <c r="H763" s="4"/>
      <c r="I763" s="12"/>
      <c r="J763" s="4"/>
      <c r="K763" s="12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9.5" customHeight="1">
      <c r="A764" s="12"/>
      <c r="B764" s="12"/>
      <c r="C764" s="4"/>
      <c r="D764" s="12"/>
      <c r="E764" s="12"/>
      <c r="F764" s="12"/>
      <c r="G764" s="12"/>
      <c r="H764" s="4"/>
      <c r="I764" s="12"/>
      <c r="J764" s="4"/>
      <c r="K764" s="12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9.5" customHeight="1">
      <c r="A765" s="12"/>
      <c r="B765" s="12"/>
      <c r="C765" s="4"/>
      <c r="D765" s="12"/>
      <c r="E765" s="12"/>
      <c r="F765" s="12"/>
      <c r="G765" s="12"/>
      <c r="H765" s="4"/>
      <c r="I765" s="12"/>
      <c r="J765" s="4"/>
      <c r="K765" s="12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9.5" customHeight="1">
      <c r="A766" s="12"/>
      <c r="B766" s="12"/>
      <c r="C766" s="4"/>
      <c r="D766" s="12"/>
      <c r="E766" s="12"/>
      <c r="F766" s="12"/>
      <c r="G766" s="12"/>
      <c r="H766" s="4"/>
      <c r="I766" s="12"/>
      <c r="J766" s="4"/>
      <c r="K766" s="12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9.5" customHeight="1">
      <c r="A767" s="12"/>
      <c r="B767" s="12"/>
      <c r="C767" s="4"/>
      <c r="D767" s="12"/>
      <c r="E767" s="12"/>
      <c r="F767" s="12"/>
      <c r="G767" s="12"/>
      <c r="H767" s="4"/>
      <c r="I767" s="12"/>
      <c r="J767" s="4"/>
      <c r="K767" s="12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9.5" customHeight="1">
      <c r="A768" s="12"/>
      <c r="B768" s="12"/>
      <c r="C768" s="4"/>
      <c r="D768" s="12"/>
      <c r="E768" s="12"/>
      <c r="F768" s="12"/>
      <c r="G768" s="12"/>
      <c r="H768" s="4"/>
      <c r="I768" s="12"/>
      <c r="J768" s="4"/>
      <c r="K768" s="12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9.5" customHeight="1">
      <c r="A769" s="12"/>
      <c r="B769" s="12"/>
      <c r="C769" s="4"/>
      <c r="D769" s="12"/>
      <c r="E769" s="12"/>
      <c r="F769" s="12"/>
      <c r="G769" s="12"/>
      <c r="H769" s="4"/>
      <c r="I769" s="12"/>
      <c r="J769" s="4"/>
      <c r="K769" s="12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9.5" customHeight="1">
      <c r="A770" s="12"/>
      <c r="B770" s="12"/>
      <c r="C770" s="4"/>
      <c r="D770" s="12"/>
      <c r="E770" s="12"/>
      <c r="F770" s="12"/>
      <c r="G770" s="12"/>
      <c r="H770" s="4"/>
      <c r="I770" s="12"/>
      <c r="J770" s="4"/>
      <c r="K770" s="12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9.5" customHeight="1">
      <c r="A771" s="12"/>
      <c r="B771" s="12"/>
      <c r="C771" s="4"/>
      <c r="D771" s="12"/>
      <c r="E771" s="12"/>
      <c r="F771" s="12"/>
      <c r="G771" s="12"/>
      <c r="H771" s="4"/>
      <c r="I771" s="12"/>
      <c r="J771" s="4"/>
      <c r="K771" s="12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9.5" customHeight="1">
      <c r="A772" s="12"/>
      <c r="B772" s="12"/>
      <c r="C772" s="4"/>
      <c r="D772" s="12"/>
      <c r="E772" s="12"/>
      <c r="F772" s="12"/>
      <c r="G772" s="12"/>
      <c r="H772" s="4"/>
      <c r="I772" s="12"/>
      <c r="J772" s="4"/>
      <c r="K772" s="12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9.5" customHeight="1">
      <c r="A773" s="12"/>
      <c r="B773" s="12"/>
      <c r="C773" s="4"/>
      <c r="D773" s="12"/>
      <c r="E773" s="12"/>
      <c r="F773" s="12"/>
      <c r="G773" s="12"/>
      <c r="H773" s="4"/>
      <c r="I773" s="12"/>
      <c r="J773" s="4"/>
      <c r="K773" s="12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9.5" customHeight="1">
      <c r="A774" s="12"/>
      <c r="B774" s="12"/>
      <c r="C774" s="4"/>
      <c r="D774" s="12"/>
      <c r="E774" s="12"/>
      <c r="F774" s="12"/>
      <c r="G774" s="12"/>
      <c r="H774" s="4"/>
      <c r="I774" s="12"/>
      <c r="J774" s="4"/>
      <c r="K774" s="12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9.5" customHeight="1">
      <c r="A775" s="12"/>
      <c r="B775" s="12"/>
      <c r="C775" s="4"/>
      <c r="D775" s="12"/>
      <c r="E775" s="12"/>
      <c r="F775" s="12"/>
      <c r="G775" s="12"/>
      <c r="H775" s="4"/>
      <c r="I775" s="12"/>
      <c r="J775" s="4"/>
      <c r="K775" s="12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9.5" customHeight="1">
      <c r="A776" s="12"/>
      <c r="B776" s="12"/>
      <c r="C776" s="4"/>
      <c r="D776" s="12"/>
      <c r="E776" s="12"/>
      <c r="F776" s="12"/>
      <c r="G776" s="12"/>
      <c r="H776" s="4"/>
      <c r="I776" s="12"/>
      <c r="J776" s="4"/>
      <c r="K776" s="12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9.5" customHeight="1">
      <c r="A777" s="12"/>
      <c r="B777" s="12"/>
      <c r="C777" s="4"/>
      <c r="D777" s="12"/>
      <c r="E777" s="12"/>
      <c r="F777" s="12"/>
      <c r="G777" s="12"/>
      <c r="H777" s="4"/>
      <c r="I777" s="12"/>
      <c r="J777" s="4"/>
      <c r="K777" s="12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9.5" customHeight="1">
      <c r="A778" s="12"/>
      <c r="B778" s="12"/>
      <c r="C778" s="4"/>
      <c r="D778" s="12"/>
      <c r="E778" s="12"/>
      <c r="F778" s="12"/>
      <c r="G778" s="12"/>
      <c r="H778" s="4"/>
      <c r="I778" s="12"/>
      <c r="J778" s="4"/>
      <c r="K778" s="12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9.5" customHeight="1">
      <c r="A779" s="12"/>
      <c r="B779" s="12"/>
      <c r="C779" s="4"/>
      <c r="D779" s="12"/>
      <c r="E779" s="12"/>
      <c r="F779" s="12"/>
      <c r="G779" s="12"/>
      <c r="H779" s="4"/>
      <c r="I779" s="12"/>
      <c r="J779" s="4"/>
      <c r="K779" s="12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9.5" customHeight="1">
      <c r="A780" s="12"/>
      <c r="B780" s="12"/>
      <c r="C780" s="4"/>
      <c r="D780" s="12"/>
      <c r="E780" s="12"/>
      <c r="F780" s="12"/>
      <c r="G780" s="12"/>
      <c r="H780" s="4"/>
      <c r="I780" s="12"/>
      <c r="J780" s="4"/>
      <c r="K780" s="12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9.5" customHeight="1">
      <c r="A781" s="12"/>
      <c r="B781" s="12"/>
      <c r="C781" s="4"/>
      <c r="D781" s="12"/>
      <c r="E781" s="12"/>
      <c r="F781" s="12"/>
      <c r="G781" s="12"/>
      <c r="H781" s="4"/>
      <c r="I781" s="12"/>
      <c r="J781" s="4"/>
      <c r="K781" s="12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9.5" customHeight="1">
      <c r="A782" s="12"/>
      <c r="B782" s="12"/>
      <c r="C782" s="4"/>
      <c r="D782" s="12"/>
      <c r="E782" s="12"/>
      <c r="F782" s="12"/>
      <c r="G782" s="12"/>
      <c r="H782" s="4"/>
      <c r="I782" s="12"/>
      <c r="J782" s="4"/>
      <c r="K782" s="12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9.5" customHeight="1">
      <c r="A783" s="12"/>
      <c r="B783" s="12"/>
      <c r="C783" s="4"/>
      <c r="D783" s="12"/>
      <c r="E783" s="12"/>
      <c r="F783" s="12"/>
      <c r="G783" s="12"/>
      <c r="H783" s="4"/>
      <c r="I783" s="12"/>
      <c r="J783" s="4"/>
      <c r="K783" s="12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9.5" customHeight="1">
      <c r="A784" s="12"/>
      <c r="B784" s="12"/>
      <c r="C784" s="4"/>
      <c r="D784" s="12"/>
      <c r="E784" s="12"/>
      <c r="F784" s="12"/>
      <c r="G784" s="12"/>
      <c r="H784" s="4"/>
      <c r="I784" s="12"/>
      <c r="J784" s="4"/>
      <c r="K784" s="12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9.5" customHeight="1">
      <c r="A785" s="12"/>
      <c r="B785" s="12"/>
      <c r="C785" s="4"/>
      <c r="D785" s="12"/>
      <c r="E785" s="12"/>
      <c r="F785" s="12"/>
      <c r="G785" s="12"/>
      <c r="H785" s="4"/>
      <c r="I785" s="12"/>
      <c r="J785" s="4"/>
      <c r="K785" s="12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9.5" customHeight="1">
      <c r="A786" s="12"/>
      <c r="B786" s="12"/>
      <c r="C786" s="4"/>
      <c r="D786" s="12"/>
      <c r="E786" s="12"/>
      <c r="F786" s="12"/>
      <c r="G786" s="12"/>
      <c r="H786" s="4"/>
      <c r="I786" s="12"/>
      <c r="J786" s="4"/>
      <c r="K786" s="12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9.5" customHeight="1">
      <c r="A787" s="12"/>
      <c r="B787" s="12"/>
      <c r="C787" s="4"/>
      <c r="D787" s="12"/>
      <c r="E787" s="12"/>
      <c r="F787" s="12"/>
      <c r="G787" s="12"/>
      <c r="H787" s="4"/>
      <c r="I787" s="12"/>
      <c r="J787" s="4"/>
      <c r="K787" s="12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9.5" customHeight="1">
      <c r="A788" s="12"/>
      <c r="B788" s="12"/>
      <c r="C788" s="4"/>
      <c r="D788" s="12"/>
      <c r="E788" s="12"/>
      <c r="F788" s="12"/>
      <c r="G788" s="12"/>
      <c r="H788" s="4"/>
      <c r="I788" s="12"/>
      <c r="J788" s="4"/>
      <c r="K788" s="12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9.5" customHeight="1">
      <c r="A789" s="12"/>
      <c r="B789" s="12"/>
      <c r="C789" s="4"/>
      <c r="D789" s="12"/>
      <c r="E789" s="12"/>
      <c r="F789" s="12"/>
      <c r="G789" s="12"/>
      <c r="H789" s="4"/>
      <c r="I789" s="12"/>
      <c r="J789" s="4"/>
      <c r="K789" s="12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9.5" customHeight="1">
      <c r="A790" s="12"/>
      <c r="B790" s="12"/>
      <c r="C790" s="4"/>
      <c r="D790" s="12"/>
      <c r="E790" s="12"/>
      <c r="F790" s="12"/>
      <c r="G790" s="12"/>
      <c r="H790" s="4"/>
      <c r="I790" s="12"/>
      <c r="J790" s="4"/>
      <c r="K790" s="12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9.5" customHeight="1">
      <c r="A791" s="12"/>
      <c r="B791" s="12"/>
      <c r="C791" s="4"/>
      <c r="D791" s="12"/>
      <c r="E791" s="12"/>
      <c r="F791" s="12"/>
      <c r="G791" s="12"/>
      <c r="H791" s="4"/>
      <c r="I791" s="12"/>
      <c r="J791" s="4"/>
      <c r="K791" s="12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9.5" customHeight="1">
      <c r="A792" s="12"/>
      <c r="B792" s="12"/>
      <c r="C792" s="4"/>
      <c r="D792" s="12"/>
      <c r="E792" s="12"/>
      <c r="F792" s="12"/>
      <c r="G792" s="12"/>
      <c r="H792" s="4"/>
      <c r="I792" s="12"/>
      <c r="J792" s="4"/>
      <c r="K792" s="12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9.5" customHeight="1">
      <c r="A793" s="12"/>
      <c r="B793" s="12"/>
      <c r="C793" s="4"/>
      <c r="D793" s="12"/>
      <c r="E793" s="12"/>
      <c r="F793" s="12"/>
      <c r="G793" s="12"/>
      <c r="H793" s="4"/>
      <c r="I793" s="12"/>
      <c r="J793" s="4"/>
      <c r="K793" s="12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9.5" customHeight="1">
      <c r="A794" s="12"/>
      <c r="B794" s="12"/>
      <c r="C794" s="4"/>
      <c r="D794" s="12"/>
      <c r="E794" s="12"/>
      <c r="F794" s="12"/>
      <c r="G794" s="12"/>
      <c r="H794" s="4"/>
      <c r="I794" s="12"/>
      <c r="J794" s="4"/>
      <c r="K794" s="12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9.5" customHeight="1">
      <c r="A795" s="12"/>
      <c r="B795" s="12"/>
      <c r="C795" s="4"/>
      <c r="D795" s="12"/>
      <c r="E795" s="12"/>
      <c r="F795" s="12"/>
      <c r="G795" s="12"/>
      <c r="H795" s="4"/>
      <c r="I795" s="12"/>
      <c r="J795" s="4"/>
      <c r="K795" s="12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9.5" customHeight="1">
      <c r="A796" s="12"/>
      <c r="B796" s="12"/>
      <c r="C796" s="4"/>
      <c r="D796" s="12"/>
      <c r="E796" s="12"/>
      <c r="F796" s="12"/>
      <c r="G796" s="12"/>
      <c r="H796" s="4"/>
      <c r="I796" s="12"/>
      <c r="J796" s="4"/>
      <c r="K796" s="12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9.5" customHeight="1">
      <c r="A797" s="12"/>
      <c r="B797" s="12"/>
      <c r="C797" s="4"/>
      <c r="D797" s="12"/>
      <c r="E797" s="12"/>
      <c r="F797" s="12"/>
      <c r="G797" s="12"/>
      <c r="H797" s="4"/>
      <c r="I797" s="12"/>
      <c r="J797" s="4"/>
      <c r="K797" s="12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9.5" customHeight="1">
      <c r="A798" s="12"/>
      <c r="B798" s="12"/>
      <c r="C798" s="4"/>
      <c r="D798" s="12"/>
      <c r="E798" s="12"/>
      <c r="F798" s="12"/>
      <c r="G798" s="12"/>
      <c r="H798" s="4"/>
      <c r="I798" s="12"/>
      <c r="J798" s="4"/>
      <c r="K798" s="12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9.5" customHeight="1">
      <c r="A799" s="12"/>
      <c r="B799" s="12"/>
      <c r="C799" s="4"/>
      <c r="D799" s="12"/>
      <c r="E799" s="12"/>
      <c r="F799" s="12"/>
      <c r="G799" s="12"/>
      <c r="H799" s="4"/>
      <c r="I799" s="12"/>
      <c r="J799" s="4"/>
      <c r="K799" s="12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9.5" customHeight="1">
      <c r="A800" s="12"/>
      <c r="B800" s="12"/>
      <c r="C800" s="4"/>
      <c r="D800" s="12"/>
      <c r="E800" s="12"/>
      <c r="F800" s="12"/>
      <c r="G800" s="12"/>
      <c r="H800" s="4"/>
      <c r="I800" s="12"/>
      <c r="J800" s="4"/>
      <c r="K800" s="12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9.5" customHeight="1">
      <c r="A801" s="12"/>
      <c r="B801" s="12"/>
      <c r="C801" s="4"/>
      <c r="D801" s="12"/>
      <c r="E801" s="12"/>
      <c r="F801" s="12"/>
      <c r="G801" s="12"/>
      <c r="H801" s="4"/>
      <c r="I801" s="12"/>
      <c r="J801" s="4"/>
      <c r="K801" s="12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9.5" customHeight="1">
      <c r="A802" s="12"/>
      <c r="B802" s="12"/>
      <c r="C802" s="4"/>
      <c r="D802" s="12"/>
      <c r="E802" s="12"/>
      <c r="F802" s="12"/>
      <c r="G802" s="12"/>
      <c r="H802" s="4"/>
      <c r="I802" s="12"/>
      <c r="J802" s="4"/>
      <c r="K802" s="12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9.5" customHeight="1">
      <c r="A803" s="12"/>
      <c r="B803" s="12"/>
      <c r="C803" s="4"/>
      <c r="D803" s="12"/>
      <c r="E803" s="12"/>
      <c r="F803" s="12"/>
      <c r="G803" s="12"/>
      <c r="H803" s="4"/>
      <c r="I803" s="12"/>
      <c r="J803" s="4"/>
      <c r="K803" s="12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9.5" customHeight="1">
      <c r="A804" s="12"/>
      <c r="B804" s="12"/>
      <c r="C804" s="4"/>
      <c r="D804" s="12"/>
      <c r="E804" s="12"/>
      <c r="F804" s="12"/>
      <c r="G804" s="12"/>
      <c r="H804" s="4"/>
      <c r="I804" s="12"/>
      <c r="J804" s="4"/>
      <c r="K804" s="12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9.5" customHeight="1">
      <c r="A805" s="12"/>
      <c r="B805" s="12"/>
      <c r="C805" s="4"/>
      <c r="D805" s="12"/>
      <c r="E805" s="12"/>
      <c r="F805" s="12"/>
      <c r="G805" s="12"/>
      <c r="H805" s="4"/>
      <c r="I805" s="12"/>
      <c r="J805" s="4"/>
      <c r="K805" s="12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9.5" customHeight="1">
      <c r="A806" s="12"/>
      <c r="B806" s="12"/>
      <c r="C806" s="4"/>
      <c r="D806" s="12"/>
      <c r="E806" s="12"/>
      <c r="F806" s="12"/>
      <c r="G806" s="12"/>
      <c r="H806" s="4"/>
      <c r="I806" s="12"/>
      <c r="J806" s="4"/>
      <c r="K806" s="12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9.5" customHeight="1">
      <c r="A807" s="12"/>
      <c r="B807" s="12"/>
      <c r="C807" s="4"/>
      <c r="D807" s="12"/>
      <c r="E807" s="12"/>
      <c r="F807" s="12"/>
      <c r="G807" s="12"/>
      <c r="H807" s="4"/>
      <c r="I807" s="12"/>
      <c r="J807" s="4"/>
      <c r="K807" s="12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9.5" customHeight="1">
      <c r="A808" s="12"/>
      <c r="B808" s="12"/>
      <c r="C808" s="4"/>
      <c r="D808" s="12"/>
      <c r="E808" s="12"/>
      <c r="F808" s="12"/>
      <c r="G808" s="12"/>
      <c r="H808" s="4"/>
      <c r="I808" s="12"/>
      <c r="J808" s="4"/>
      <c r="K808" s="12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9.5" customHeight="1">
      <c r="A809" s="12"/>
      <c r="B809" s="12"/>
      <c r="C809" s="4"/>
      <c r="D809" s="12"/>
      <c r="E809" s="12"/>
      <c r="F809" s="12"/>
      <c r="G809" s="12"/>
      <c r="H809" s="4"/>
      <c r="I809" s="12"/>
      <c r="J809" s="4"/>
      <c r="K809" s="12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9.5" customHeight="1">
      <c r="A810" s="12"/>
      <c r="B810" s="12"/>
      <c r="C810" s="4"/>
      <c r="D810" s="12"/>
      <c r="E810" s="12"/>
      <c r="F810" s="12"/>
      <c r="G810" s="12"/>
      <c r="H810" s="4"/>
      <c r="I810" s="12"/>
      <c r="J810" s="4"/>
      <c r="K810" s="12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9.5" customHeight="1">
      <c r="A811" s="12"/>
      <c r="B811" s="12"/>
      <c r="C811" s="4"/>
      <c r="D811" s="12"/>
      <c r="E811" s="12"/>
      <c r="F811" s="12"/>
      <c r="G811" s="12"/>
      <c r="H811" s="4"/>
      <c r="I811" s="12"/>
      <c r="J811" s="4"/>
      <c r="K811" s="12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9.5" customHeight="1">
      <c r="A812" s="12"/>
      <c r="B812" s="12"/>
      <c r="C812" s="4"/>
      <c r="D812" s="12"/>
      <c r="E812" s="12"/>
      <c r="F812" s="12"/>
      <c r="G812" s="12"/>
      <c r="H812" s="4"/>
      <c r="I812" s="12"/>
      <c r="J812" s="4"/>
      <c r="K812" s="12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9.5" customHeight="1">
      <c r="A813" s="12"/>
      <c r="B813" s="12"/>
      <c r="C813" s="4"/>
      <c r="D813" s="12"/>
      <c r="E813" s="12"/>
      <c r="F813" s="12"/>
      <c r="G813" s="12"/>
      <c r="H813" s="4"/>
      <c r="I813" s="12"/>
      <c r="J813" s="4"/>
      <c r="K813" s="12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9.5" customHeight="1">
      <c r="A814" s="12"/>
      <c r="B814" s="12"/>
      <c r="C814" s="4"/>
      <c r="D814" s="12"/>
      <c r="E814" s="12"/>
      <c r="F814" s="12"/>
      <c r="G814" s="12"/>
      <c r="H814" s="4"/>
      <c r="I814" s="12"/>
      <c r="J814" s="4"/>
      <c r="K814" s="12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9.5" customHeight="1">
      <c r="A815" s="12"/>
      <c r="B815" s="12"/>
      <c r="C815" s="4"/>
      <c r="D815" s="12"/>
      <c r="E815" s="12"/>
      <c r="F815" s="12"/>
      <c r="G815" s="12"/>
      <c r="H815" s="4"/>
      <c r="I815" s="12"/>
      <c r="J815" s="4"/>
      <c r="K815" s="12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9.5" customHeight="1">
      <c r="A816" s="12"/>
      <c r="B816" s="12"/>
      <c r="C816" s="4"/>
      <c r="D816" s="12"/>
      <c r="E816" s="12"/>
      <c r="F816" s="12"/>
      <c r="G816" s="12"/>
      <c r="H816" s="4"/>
      <c r="I816" s="12"/>
      <c r="J816" s="4"/>
      <c r="K816" s="12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9.5" customHeight="1">
      <c r="A817" s="12"/>
      <c r="B817" s="12"/>
      <c r="C817" s="4"/>
      <c r="D817" s="12"/>
      <c r="E817" s="12"/>
      <c r="F817" s="12"/>
      <c r="G817" s="12"/>
      <c r="H817" s="4"/>
      <c r="I817" s="12"/>
      <c r="J817" s="4"/>
      <c r="K817" s="12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9.5" customHeight="1">
      <c r="A818" s="12"/>
      <c r="B818" s="12"/>
      <c r="C818" s="4"/>
      <c r="D818" s="12"/>
      <c r="E818" s="12"/>
      <c r="F818" s="12"/>
      <c r="G818" s="12"/>
      <c r="H818" s="4"/>
      <c r="I818" s="12"/>
      <c r="J818" s="4"/>
      <c r="K818" s="12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9.5" customHeight="1">
      <c r="A819" s="12"/>
      <c r="B819" s="12"/>
      <c r="C819" s="4"/>
      <c r="D819" s="12"/>
      <c r="E819" s="12"/>
      <c r="F819" s="12"/>
      <c r="G819" s="12"/>
      <c r="H819" s="4"/>
      <c r="I819" s="12"/>
      <c r="J819" s="4"/>
      <c r="K819" s="12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9.5" customHeight="1">
      <c r="A820" s="12"/>
      <c r="B820" s="12"/>
      <c r="C820" s="4"/>
      <c r="D820" s="12"/>
      <c r="E820" s="12"/>
      <c r="F820" s="12"/>
      <c r="G820" s="12"/>
      <c r="H820" s="4"/>
      <c r="I820" s="12"/>
      <c r="J820" s="4"/>
      <c r="K820" s="12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9.5" customHeight="1">
      <c r="A821" s="12"/>
      <c r="B821" s="12"/>
      <c r="C821" s="4"/>
      <c r="D821" s="12"/>
      <c r="E821" s="12"/>
      <c r="F821" s="12"/>
      <c r="G821" s="12"/>
      <c r="H821" s="4"/>
      <c r="I821" s="12"/>
      <c r="J821" s="4"/>
      <c r="K821" s="12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9.5" customHeight="1">
      <c r="A822" s="12"/>
      <c r="B822" s="12"/>
      <c r="C822" s="4"/>
      <c r="D822" s="12"/>
      <c r="E822" s="12"/>
      <c r="F822" s="12"/>
      <c r="G822" s="12"/>
      <c r="H822" s="4"/>
      <c r="I822" s="12"/>
      <c r="J822" s="4"/>
      <c r="K822" s="12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9.5" customHeight="1">
      <c r="A823" s="12"/>
      <c r="B823" s="12"/>
      <c r="C823" s="4"/>
      <c r="D823" s="12"/>
      <c r="E823" s="12"/>
      <c r="F823" s="12"/>
      <c r="G823" s="12"/>
      <c r="H823" s="4"/>
      <c r="I823" s="12"/>
      <c r="J823" s="4"/>
      <c r="K823" s="12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9.5" customHeight="1">
      <c r="A824" s="12"/>
      <c r="B824" s="12"/>
      <c r="C824" s="4"/>
      <c r="D824" s="12"/>
      <c r="E824" s="12"/>
      <c r="F824" s="12"/>
      <c r="G824" s="12"/>
      <c r="H824" s="4"/>
      <c r="I824" s="12"/>
      <c r="J824" s="4"/>
      <c r="K824" s="12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9.5" customHeight="1">
      <c r="A825" s="12"/>
      <c r="B825" s="12"/>
      <c r="C825" s="4"/>
      <c r="D825" s="12"/>
      <c r="E825" s="12"/>
      <c r="F825" s="12"/>
      <c r="G825" s="12"/>
      <c r="H825" s="4"/>
      <c r="I825" s="12"/>
      <c r="J825" s="4"/>
      <c r="K825" s="12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9.5" customHeight="1">
      <c r="A826" s="12"/>
      <c r="B826" s="12"/>
      <c r="C826" s="4"/>
      <c r="D826" s="12"/>
      <c r="E826" s="12"/>
      <c r="F826" s="12"/>
      <c r="G826" s="12"/>
      <c r="H826" s="4"/>
      <c r="I826" s="12"/>
      <c r="J826" s="4"/>
      <c r="K826" s="12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9.5" customHeight="1">
      <c r="A827" s="12"/>
      <c r="B827" s="12"/>
      <c r="C827" s="4"/>
      <c r="D827" s="12"/>
      <c r="E827" s="12"/>
      <c r="F827" s="12"/>
      <c r="G827" s="12"/>
      <c r="H827" s="4"/>
      <c r="I827" s="12"/>
      <c r="J827" s="4"/>
      <c r="K827" s="12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9.5" customHeight="1">
      <c r="A828" s="12"/>
      <c r="B828" s="12"/>
      <c r="C828" s="4"/>
      <c r="D828" s="12"/>
      <c r="E828" s="12"/>
      <c r="F828" s="12"/>
      <c r="G828" s="12"/>
      <c r="H828" s="4"/>
      <c r="I828" s="12"/>
      <c r="J828" s="4"/>
      <c r="K828" s="12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9.5" customHeight="1">
      <c r="A829" s="12"/>
      <c r="B829" s="12"/>
      <c r="C829" s="4"/>
      <c r="D829" s="12"/>
      <c r="E829" s="12"/>
      <c r="F829" s="12"/>
      <c r="G829" s="12"/>
      <c r="H829" s="4"/>
      <c r="I829" s="12"/>
      <c r="J829" s="4"/>
      <c r="K829" s="12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9.5" customHeight="1">
      <c r="A830" s="12"/>
      <c r="B830" s="12"/>
      <c r="C830" s="4"/>
      <c r="D830" s="12"/>
      <c r="E830" s="12"/>
      <c r="F830" s="12"/>
      <c r="G830" s="12"/>
      <c r="H830" s="4"/>
      <c r="I830" s="12"/>
      <c r="J830" s="4"/>
      <c r="K830" s="12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9.5" customHeight="1">
      <c r="A831" s="12"/>
      <c r="B831" s="12"/>
      <c r="C831" s="4"/>
      <c r="D831" s="12"/>
      <c r="E831" s="12"/>
      <c r="F831" s="12"/>
      <c r="G831" s="12"/>
      <c r="H831" s="4"/>
      <c r="I831" s="12"/>
      <c r="J831" s="4"/>
      <c r="K831" s="12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9.5" customHeight="1">
      <c r="A832" s="12"/>
      <c r="B832" s="12"/>
      <c r="C832" s="4"/>
      <c r="D832" s="12"/>
      <c r="E832" s="12"/>
      <c r="F832" s="12"/>
      <c r="G832" s="12"/>
      <c r="H832" s="4"/>
      <c r="I832" s="12"/>
      <c r="J832" s="4"/>
      <c r="K832" s="12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9.5" customHeight="1">
      <c r="A833" s="12"/>
      <c r="B833" s="12"/>
      <c r="C833" s="4"/>
      <c r="D833" s="12"/>
      <c r="E833" s="12"/>
      <c r="F833" s="12"/>
      <c r="G833" s="12"/>
      <c r="H833" s="4"/>
      <c r="I833" s="12"/>
      <c r="J833" s="4"/>
      <c r="K833" s="12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9.5" customHeight="1">
      <c r="A834" s="12"/>
      <c r="B834" s="12"/>
      <c r="C834" s="4"/>
      <c r="D834" s="12"/>
      <c r="E834" s="12"/>
      <c r="F834" s="12"/>
      <c r="G834" s="12"/>
      <c r="H834" s="4"/>
      <c r="I834" s="12"/>
      <c r="J834" s="4"/>
      <c r="K834" s="12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9.5" customHeight="1">
      <c r="A835" s="12"/>
      <c r="B835" s="12"/>
      <c r="C835" s="4"/>
      <c r="D835" s="12"/>
      <c r="E835" s="12"/>
      <c r="F835" s="12"/>
      <c r="G835" s="12"/>
      <c r="H835" s="4"/>
      <c r="I835" s="12"/>
      <c r="J835" s="4"/>
      <c r="K835" s="12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9.5" customHeight="1">
      <c r="A836" s="12"/>
      <c r="B836" s="12"/>
      <c r="C836" s="4"/>
      <c r="D836" s="12"/>
      <c r="E836" s="12"/>
      <c r="F836" s="12"/>
      <c r="G836" s="12"/>
      <c r="H836" s="4"/>
      <c r="I836" s="12"/>
      <c r="J836" s="4"/>
      <c r="K836" s="12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9.5" customHeight="1">
      <c r="A837" s="12"/>
      <c r="B837" s="12"/>
      <c r="C837" s="4"/>
      <c r="D837" s="12"/>
      <c r="E837" s="12"/>
      <c r="F837" s="12"/>
      <c r="G837" s="12"/>
      <c r="H837" s="4"/>
      <c r="I837" s="12"/>
      <c r="J837" s="4"/>
      <c r="K837" s="12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9.5" customHeight="1">
      <c r="A838" s="12"/>
      <c r="B838" s="12"/>
      <c r="C838" s="4"/>
      <c r="D838" s="12"/>
      <c r="E838" s="12"/>
      <c r="F838" s="12"/>
      <c r="G838" s="12"/>
      <c r="H838" s="4"/>
      <c r="I838" s="12"/>
      <c r="J838" s="4"/>
      <c r="K838" s="12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9.5" customHeight="1">
      <c r="A839" s="12"/>
      <c r="B839" s="12"/>
      <c r="C839" s="4"/>
      <c r="D839" s="12"/>
      <c r="E839" s="12"/>
      <c r="F839" s="12"/>
      <c r="G839" s="12"/>
      <c r="H839" s="4"/>
      <c r="I839" s="12"/>
      <c r="J839" s="4"/>
      <c r="K839" s="12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9.5" customHeight="1">
      <c r="A840" s="12"/>
      <c r="B840" s="12"/>
      <c r="C840" s="4"/>
      <c r="D840" s="12"/>
      <c r="E840" s="12"/>
      <c r="F840" s="12"/>
      <c r="G840" s="12"/>
      <c r="H840" s="4"/>
      <c r="I840" s="12"/>
      <c r="J840" s="4"/>
      <c r="K840" s="12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9.5" customHeight="1">
      <c r="A841" s="12"/>
      <c r="B841" s="12"/>
      <c r="C841" s="4"/>
      <c r="D841" s="12"/>
      <c r="E841" s="12"/>
      <c r="F841" s="12"/>
      <c r="G841" s="12"/>
      <c r="H841" s="4"/>
      <c r="I841" s="12"/>
      <c r="J841" s="4"/>
      <c r="K841" s="12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9.5" customHeight="1">
      <c r="A842" s="12"/>
      <c r="B842" s="12"/>
      <c r="C842" s="4"/>
      <c r="D842" s="12"/>
      <c r="E842" s="12"/>
      <c r="F842" s="12"/>
      <c r="G842" s="12"/>
      <c r="H842" s="4"/>
      <c r="I842" s="12"/>
      <c r="J842" s="4"/>
      <c r="K842" s="12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9.5" customHeight="1">
      <c r="A843" s="12"/>
      <c r="B843" s="12"/>
      <c r="C843" s="4"/>
      <c r="D843" s="12"/>
      <c r="E843" s="12"/>
      <c r="F843" s="12"/>
      <c r="G843" s="12"/>
      <c r="H843" s="4"/>
      <c r="I843" s="12"/>
      <c r="J843" s="4"/>
      <c r="K843" s="12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9.5" customHeight="1">
      <c r="A844" s="12"/>
      <c r="B844" s="12"/>
      <c r="C844" s="4"/>
      <c r="D844" s="12"/>
      <c r="E844" s="12"/>
      <c r="F844" s="12"/>
      <c r="G844" s="12"/>
      <c r="H844" s="4"/>
      <c r="I844" s="12"/>
      <c r="J844" s="4"/>
      <c r="K844" s="12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9.5" customHeight="1">
      <c r="A845" s="12"/>
      <c r="B845" s="12"/>
      <c r="C845" s="4"/>
      <c r="D845" s="12"/>
      <c r="E845" s="12"/>
      <c r="F845" s="12"/>
      <c r="G845" s="12"/>
      <c r="H845" s="4"/>
      <c r="I845" s="12"/>
      <c r="J845" s="4"/>
      <c r="K845" s="12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9.5" customHeight="1">
      <c r="A846" s="12"/>
      <c r="B846" s="12"/>
      <c r="C846" s="4"/>
      <c r="D846" s="12"/>
      <c r="E846" s="12"/>
      <c r="F846" s="12"/>
      <c r="G846" s="12"/>
      <c r="H846" s="4"/>
      <c r="I846" s="12"/>
      <c r="J846" s="4"/>
      <c r="K846" s="12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9.5" customHeight="1">
      <c r="A847" s="12"/>
      <c r="B847" s="12"/>
      <c r="C847" s="4"/>
      <c r="D847" s="12"/>
      <c r="E847" s="12"/>
      <c r="F847" s="12"/>
      <c r="G847" s="12"/>
      <c r="H847" s="4"/>
      <c r="I847" s="12"/>
      <c r="J847" s="4"/>
      <c r="K847" s="12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9.5" customHeight="1">
      <c r="A848" s="12"/>
      <c r="B848" s="12"/>
      <c r="C848" s="4"/>
      <c r="D848" s="12"/>
      <c r="E848" s="12"/>
      <c r="F848" s="12"/>
      <c r="G848" s="12"/>
      <c r="H848" s="4"/>
      <c r="I848" s="12"/>
      <c r="J848" s="4"/>
      <c r="K848" s="12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9.5" customHeight="1">
      <c r="A849" s="12"/>
      <c r="B849" s="12"/>
      <c r="C849" s="4"/>
      <c r="D849" s="12"/>
      <c r="E849" s="12"/>
      <c r="F849" s="12"/>
      <c r="G849" s="12"/>
      <c r="H849" s="4"/>
      <c r="I849" s="12"/>
      <c r="J849" s="4"/>
      <c r="K849" s="12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9.5" customHeight="1">
      <c r="A850" s="12"/>
      <c r="B850" s="12"/>
      <c r="C850" s="4"/>
      <c r="D850" s="12"/>
      <c r="E850" s="12"/>
      <c r="F850" s="12"/>
      <c r="G850" s="12"/>
      <c r="H850" s="4"/>
      <c r="I850" s="12"/>
      <c r="J850" s="4"/>
      <c r="K850" s="12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9.5" customHeight="1">
      <c r="A851" s="12"/>
      <c r="B851" s="12"/>
      <c r="C851" s="4"/>
      <c r="D851" s="12"/>
      <c r="E851" s="12"/>
      <c r="F851" s="12"/>
      <c r="G851" s="12"/>
      <c r="H851" s="4"/>
      <c r="I851" s="12"/>
      <c r="J851" s="4"/>
      <c r="K851" s="12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9.5" customHeight="1">
      <c r="A852" s="12"/>
      <c r="B852" s="12"/>
      <c r="C852" s="4"/>
      <c r="D852" s="12"/>
      <c r="E852" s="12"/>
      <c r="F852" s="12"/>
      <c r="G852" s="12"/>
      <c r="H852" s="4"/>
      <c r="I852" s="12"/>
      <c r="J852" s="4"/>
      <c r="K852" s="12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9.5" customHeight="1">
      <c r="A853" s="12"/>
      <c r="B853" s="12"/>
      <c r="C853" s="4"/>
      <c r="D853" s="12"/>
      <c r="E853" s="12"/>
      <c r="F853" s="12"/>
      <c r="G853" s="12"/>
      <c r="H853" s="4"/>
      <c r="I853" s="12"/>
      <c r="J853" s="4"/>
      <c r="K853" s="12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9.5" customHeight="1">
      <c r="A854" s="12"/>
      <c r="B854" s="12"/>
      <c r="C854" s="4"/>
      <c r="D854" s="12"/>
      <c r="E854" s="12"/>
      <c r="F854" s="12"/>
      <c r="G854" s="12"/>
      <c r="H854" s="4"/>
      <c r="I854" s="12"/>
      <c r="J854" s="4"/>
      <c r="K854" s="12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9.5" customHeight="1">
      <c r="A855" s="12"/>
      <c r="B855" s="12"/>
      <c r="C855" s="4"/>
      <c r="D855" s="12"/>
      <c r="E855" s="12"/>
      <c r="F855" s="12"/>
      <c r="G855" s="12"/>
      <c r="H855" s="4"/>
      <c r="I855" s="12"/>
      <c r="J855" s="4"/>
      <c r="K855" s="12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9.5" customHeight="1">
      <c r="A856" s="12"/>
      <c r="B856" s="12"/>
      <c r="C856" s="4"/>
      <c r="D856" s="12"/>
      <c r="E856" s="12"/>
      <c r="F856" s="12"/>
      <c r="G856" s="12"/>
      <c r="H856" s="4"/>
      <c r="I856" s="12"/>
      <c r="J856" s="4"/>
      <c r="K856" s="12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9.5" customHeight="1">
      <c r="A857" s="12"/>
      <c r="B857" s="12"/>
      <c r="C857" s="4"/>
      <c r="D857" s="12"/>
      <c r="E857" s="12"/>
      <c r="F857" s="12"/>
      <c r="G857" s="12"/>
      <c r="H857" s="4"/>
      <c r="I857" s="12"/>
      <c r="J857" s="4"/>
      <c r="K857" s="12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9.5" customHeight="1">
      <c r="A858" s="12"/>
      <c r="B858" s="12"/>
      <c r="C858" s="4"/>
      <c r="D858" s="12"/>
      <c r="E858" s="12"/>
      <c r="F858" s="12"/>
      <c r="G858" s="12"/>
      <c r="H858" s="4"/>
      <c r="I858" s="12"/>
      <c r="J858" s="4"/>
      <c r="K858" s="12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9.5" customHeight="1">
      <c r="A859" s="12"/>
      <c r="B859" s="12"/>
      <c r="C859" s="4"/>
      <c r="D859" s="12"/>
      <c r="E859" s="12"/>
      <c r="F859" s="12"/>
      <c r="G859" s="12"/>
      <c r="H859" s="4"/>
      <c r="I859" s="12"/>
      <c r="J859" s="4"/>
      <c r="K859" s="12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9.5" customHeight="1">
      <c r="A860" s="12"/>
      <c r="B860" s="12"/>
      <c r="C860" s="4"/>
      <c r="D860" s="12"/>
      <c r="E860" s="12"/>
      <c r="F860" s="12"/>
      <c r="G860" s="12"/>
      <c r="H860" s="4"/>
      <c r="I860" s="12"/>
      <c r="J860" s="4"/>
      <c r="K860" s="12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9.5" customHeight="1">
      <c r="A861" s="12"/>
      <c r="B861" s="12"/>
      <c r="C861" s="4"/>
      <c r="D861" s="12"/>
      <c r="E861" s="12"/>
      <c r="F861" s="12"/>
      <c r="G861" s="12"/>
      <c r="H861" s="4"/>
      <c r="I861" s="12"/>
      <c r="J861" s="4"/>
      <c r="K861" s="12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9.5" customHeight="1">
      <c r="A862" s="12"/>
      <c r="B862" s="12"/>
      <c r="C862" s="4"/>
      <c r="D862" s="12"/>
      <c r="E862" s="12"/>
      <c r="F862" s="12"/>
      <c r="G862" s="12"/>
      <c r="H862" s="4"/>
      <c r="I862" s="12"/>
      <c r="J862" s="4"/>
      <c r="K862" s="12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9.5" customHeight="1">
      <c r="A863" s="12"/>
      <c r="B863" s="12"/>
      <c r="C863" s="4"/>
      <c r="D863" s="12"/>
      <c r="E863" s="12"/>
      <c r="F863" s="12"/>
      <c r="G863" s="12"/>
      <c r="H863" s="4"/>
      <c r="I863" s="12"/>
      <c r="J863" s="4"/>
      <c r="K863" s="12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9.5" customHeight="1">
      <c r="A864" s="12"/>
      <c r="B864" s="12"/>
      <c r="C864" s="4"/>
      <c r="D864" s="12"/>
      <c r="E864" s="12"/>
      <c r="F864" s="12"/>
      <c r="G864" s="12"/>
      <c r="H864" s="4"/>
      <c r="I864" s="12"/>
      <c r="J864" s="4"/>
      <c r="K864" s="12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9.5" customHeight="1">
      <c r="A865" s="12"/>
      <c r="B865" s="12"/>
      <c r="C865" s="4"/>
      <c r="D865" s="12"/>
      <c r="E865" s="12"/>
      <c r="F865" s="12"/>
      <c r="G865" s="12"/>
      <c r="H865" s="4"/>
      <c r="I865" s="12"/>
      <c r="J865" s="4"/>
      <c r="K865" s="12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9.5" customHeight="1">
      <c r="A866" s="12"/>
      <c r="B866" s="12"/>
      <c r="C866" s="4"/>
      <c r="D866" s="12"/>
      <c r="E866" s="12"/>
      <c r="F866" s="12"/>
      <c r="G866" s="12"/>
      <c r="H866" s="4"/>
      <c r="I866" s="12"/>
      <c r="J866" s="4"/>
      <c r="K866" s="12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9.5" customHeight="1">
      <c r="A867" s="12"/>
      <c r="B867" s="12"/>
      <c r="C867" s="4"/>
      <c r="D867" s="12"/>
      <c r="E867" s="12"/>
      <c r="F867" s="12"/>
      <c r="G867" s="12"/>
      <c r="H867" s="4"/>
      <c r="I867" s="12"/>
      <c r="J867" s="4"/>
      <c r="K867" s="12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9.5" customHeight="1">
      <c r="A868" s="12"/>
      <c r="B868" s="12"/>
      <c r="C868" s="4"/>
      <c r="D868" s="12"/>
      <c r="E868" s="12"/>
      <c r="F868" s="12"/>
      <c r="G868" s="12"/>
      <c r="H868" s="4"/>
      <c r="I868" s="12"/>
      <c r="J868" s="4"/>
      <c r="K868" s="12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9.5" customHeight="1">
      <c r="A869" s="12"/>
      <c r="B869" s="12"/>
      <c r="C869" s="4"/>
      <c r="D869" s="12"/>
      <c r="E869" s="12"/>
      <c r="F869" s="12"/>
      <c r="G869" s="12"/>
      <c r="H869" s="4"/>
      <c r="I869" s="12"/>
      <c r="J869" s="4"/>
      <c r="K869" s="12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9.5" customHeight="1">
      <c r="A870" s="12"/>
      <c r="B870" s="12"/>
      <c r="C870" s="4"/>
      <c r="D870" s="12"/>
      <c r="E870" s="12"/>
      <c r="F870" s="12"/>
      <c r="G870" s="12"/>
      <c r="H870" s="4"/>
      <c r="I870" s="12"/>
      <c r="J870" s="4"/>
      <c r="K870" s="12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9.5" customHeight="1">
      <c r="A871" s="12"/>
      <c r="B871" s="12"/>
      <c r="C871" s="4"/>
      <c r="D871" s="12"/>
      <c r="E871" s="12"/>
      <c r="F871" s="12"/>
      <c r="G871" s="12"/>
      <c r="H871" s="4"/>
      <c r="I871" s="12"/>
      <c r="J871" s="4"/>
      <c r="K871" s="12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9.5" customHeight="1">
      <c r="A872" s="12"/>
      <c r="B872" s="12"/>
      <c r="C872" s="4"/>
      <c r="D872" s="12"/>
      <c r="E872" s="12"/>
      <c r="F872" s="12"/>
      <c r="G872" s="12"/>
      <c r="H872" s="4"/>
      <c r="I872" s="12"/>
      <c r="J872" s="4"/>
      <c r="K872" s="12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9.5" customHeight="1">
      <c r="A873" s="12"/>
      <c r="B873" s="12"/>
      <c r="C873" s="4"/>
      <c r="D873" s="12"/>
      <c r="E873" s="12"/>
      <c r="F873" s="12"/>
      <c r="G873" s="12"/>
      <c r="H873" s="4"/>
      <c r="I873" s="12"/>
      <c r="J873" s="4"/>
      <c r="K873" s="12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9.5" customHeight="1">
      <c r="A874" s="12"/>
      <c r="B874" s="12"/>
      <c r="C874" s="4"/>
      <c r="D874" s="12"/>
      <c r="E874" s="12"/>
      <c r="F874" s="12"/>
      <c r="G874" s="12"/>
      <c r="H874" s="4"/>
      <c r="I874" s="12"/>
      <c r="J874" s="4"/>
      <c r="K874" s="12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9.5" customHeight="1">
      <c r="A875" s="12"/>
      <c r="B875" s="12"/>
      <c r="C875" s="4"/>
      <c r="D875" s="12"/>
      <c r="E875" s="12"/>
      <c r="F875" s="12"/>
      <c r="G875" s="12"/>
      <c r="H875" s="4"/>
      <c r="I875" s="12"/>
      <c r="J875" s="4"/>
      <c r="K875" s="12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9.5" customHeight="1">
      <c r="A876" s="12"/>
      <c r="B876" s="12"/>
      <c r="C876" s="4"/>
      <c r="D876" s="12"/>
      <c r="E876" s="12"/>
      <c r="F876" s="12"/>
      <c r="G876" s="12"/>
      <c r="H876" s="4"/>
      <c r="I876" s="12"/>
      <c r="J876" s="4"/>
      <c r="K876" s="12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9.5" customHeight="1">
      <c r="A877" s="12"/>
      <c r="B877" s="12"/>
      <c r="C877" s="4"/>
      <c r="D877" s="12"/>
      <c r="E877" s="12"/>
      <c r="F877" s="12"/>
      <c r="G877" s="12"/>
      <c r="H877" s="4"/>
      <c r="I877" s="12"/>
      <c r="J877" s="4"/>
      <c r="K877" s="12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9.5" customHeight="1">
      <c r="A878" s="12"/>
      <c r="B878" s="12"/>
      <c r="C878" s="4"/>
      <c r="D878" s="12"/>
      <c r="E878" s="12"/>
      <c r="F878" s="12"/>
      <c r="G878" s="12"/>
      <c r="H878" s="4"/>
      <c r="I878" s="12"/>
      <c r="J878" s="4"/>
      <c r="K878" s="12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9.5" customHeight="1">
      <c r="A879" s="12"/>
      <c r="B879" s="12"/>
      <c r="C879" s="4"/>
      <c r="D879" s="12"/>
      <c r="E879" s="12"/>
      <c r="F879" s="12"/>
      <c r="G879" s="12"/>
      <c r="H879" s="4"/>
      <c r="I879" s="12"/>
      <c r="J879" s="4"/>
      <c r="K879" s="12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9.5" customHeight="1">
      <c r="A880" s="12"/>
      <c r="B880" s="12"/>
      <c r="C880" s="4"/>
      <c r="D880" s="12"/>
      <c r="E880" s="12"/>
      <c r="F880" s="12"/>
      <c r="G880" s="12"/>
      <c r="H880" s="4"/>
      <c r="I880" s="12"/>
      <c r="J880" s="4"/>
      <c r="K880" s="12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9.5" customHeight="1">
      <c r="A881" s="12"/>
      <c r="B881" s="12"/>
      <c r="C881" s="4"/>
      <c r="D881" s="12"/>
      <c r="E881" s="12"/>
      <c r="F881" s="12"/>
      <c r="G881" s="12"/>
      <c r="H881" s="4"/>
      <c r="I881" s="12"/>
      <c r="J881" s="4"/>
      <c r="K881" s="12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9.5" customHeight="1">
      <c r="A882" s="12"/>
      <c r="B882" s="12"/>
      <c r="C882" s="4"/>
      <c r="D882" s="12"/>
      <c r="E882" s="12"/>
      <c r="F882" s="12"/>
      <c r="G882" s="12"/>
      <c r="H882" s="4"/>
      <c r="I882" s="12"/>
      <c r="J882" s="4"/>
      <c r="K882" s="12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9.5" customHeight="1">
      <c r="A883" s="12"/>
      <c r="B883" s="12"/>
      <c r="C883" s="4"/>
      <c r="D883" s="12"/>
      <c r="E883" s="12"/>
      <c r="F883" s="12"/>
      <c r="G883" s="12"/>
      <c r="H883" s="4"/>
      <c r="I883" s="12"/>
      <c r="J883" s="4"/>
      <c r="K883" s="12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9.5" customHeight="1">
      <c r="A884" s="12"/>
      <c r="B884" s="12"/>
      <c r="C884" s="4"/>
      <c r="D884" s="12"/>
      <c r="E884" s="12"/>
      <c r="F884" s="12"/>
      <c r="G884" s="12"/>
      <c r="H884" s="4"/>
      <c r="I884" s="12"/>
      <c r="J884" s="4"/>
      <c r="K884" s="12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9.5" customHeight="1">
      <c r="A885" s="12"/>
      <c r="B885" s="12"/>
      <c r="C885" s="4"/>
      <c r="D885" s="12"/>
      <c r="E885" s="12"/>
      <c r="F885" s="12"/>
      <c r="G885" s="12"/>
      <c r="H885" s="4"/>
      <c r="I885" s="12"/>
      <c r="J885" s="4"/>
      <c r="K885" s="12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9.5" customHeight="1">
      <c r="A886" s="12"/>
      <c r="B886" s="12"/>
      <c r="C886" s="4"/>
      <c r="D886" s="12"/>
      <c r="E886" s="12"/>
      <c r="F886" s="12"/>
      <c r="G886" s="12"/>
      <c r="H886" s="4"/>
      <c r="I886" s="12"/>
      <c r="J886" s="4"/>
      <c r="K886" s="12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9.5" customHeight="1">
      <c r="A887" s="12"/>
      <c r="B887" s="12"/>
      <c r="C887" s="4"/>
      <c r="D887" s="12"/>
      <c r="E887" s="12"/>
      <c r="F887" s="12"/>
      <c r="G887" s="12"/>
      <c r="H887" s="4"/>
      <c r="I887" s="12"/>
      <c r="J887" s="4"/>
      <c r="K887" s="12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9.5" customHeight="1">
      <c r="A888" s="12"/>
      <c r="B888" s="12"/>
      <c r="C888" s="4"/>
      <c r="D888" s="12"/>
      <c r="E888" s="12"/>
      <c r="F888" s="12"/>
      <c r="G888" s="12"/>
      <c r="H888" s="4"/>
      <c r="I888" s="12"/>
      <c r="J888" s="4"/>
      <c r="K888" s="12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9.5" customHeight="1">
      <c r="A889" s="12"/>
      <c r="B889" s="12"/>
      <c r="C889" s="4"/>
      <c r="D889" s="12"/>
      <c r="E889" s="12"/>
      <c r="F889" s="12"/>
      <c r="G889" s="12"/>
      <c r="H889" s="4"/>
      <c r="I889" s="12"/>
      <c r="J889" s="4"/>
      <c r="K889" s="12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9.5" customHeight="1">
      <c r="A890" s="12"/>
      <c r="B890" s="12"/>
      <c r="C890" s="4"/>
      <c r="D890" s="12"/>
      <c r="E890" s="12"/>
      <c r="F890" s="12"/>
      <c r="G890" s="12"/>
      <c r="H890" s="4"/>
      <c r="I890" s="12"/>
      <c r="J890" s="4"/>
      <c r="K890" s="12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9.5" customHeight="1">
      <c r="A891" s="12"/>
      <c r="B891" s="12"/>
      <c r="C891" s="4"/>
      <c r="D891" s="12"/>
      <c r="E891" s="12"/>
      <c r="F891" s="12"/>
      <c r="G891" s="12"/>
      <c r="H891" s="4"/>
      <c r="I891" s="12"/>
      <c r="J891" s="4"/>
      <c r="K891" s="12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9.5" customHeight="1">
      <c r="A892" s="12"/>
      <c r="B892" s="12"/>
      <c r="C892" s="4"/>
      <c r="D892" s="12"/>
      <c r="E892" s="12"/>
      <c r="F892" s="12"/>
      <c r="G892" s="12"/>
      <c r="H892" s="4"/>
      <c r="I892" s="12"/>
      <c r="J892" s="4"/>
      <c r="K892" s="12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9.5" customHeight="1">
      <c r="A893" s="12"/>
      <c r="B893" s="12"/>
      <c r="C893" s="4"/>
      <c r="D893" s="12"/>
      <c r="E893" s="12"/>
      <c r="F893" s="12"/>
      <c r="G893" s="12"/>
      <c r="H893" s="4"/>
      <c r="I893" s="12"/>
      <c r="J893" s="4"/>
      <c r="K893" s="12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9.5" customHeight="1">
      <c r="A894" s="12"/>
      <c r="B894" s="12"/>
      <c r="C894" s="4"/>
      <c r="D894" s="12"/>
      <c r="E894" s="12"/>
      <c r="F894" s="12"/>
      <c r="G894" s="12"/>
      <c r="H894" s="4"/>
      <c r="I894" s="12"/>
      <c r="J894" s="4"/>
      <c r="K894" s="12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9.5" customHeight="1">
      <c r="A895" s="12"/>
      <c r="B895" s="12"/>
      <c r="C895" s="4"/>
      <c r="D895" s="12"/>
      <c r="E895" s="12"/>
      <c r="F895" s="12"/>
      <c r="G895" s="12"/>
      <c r="H895" s="4"/>
      <c r="I895" s="12"/>
      <c r="J895" s="4"/>
      <c r="K895" s="12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9.5" customHeight="1">
      <c r="A896" s="12"/>
      <c r="B896" s="12"/>
      <c r="C896" s="4"/>
      <c r="D896" s="12"/>
      <c r="E896" s="12"/>
      <c r="F896" s="12"/>
      <c r="G896" s="12"/>
      <c r="H896" s="4"/>
      <c r="I896" s="12"/>
      <c r="J896" s="4"/>
      <c r="K896" s="12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9.5" customHeight="1">
      <c r="A897" s="12"/>
      <c r="B897" s="12"/>
      <c r="C897" s="4"/>
      <c r="D897" s="12"/>
      <c r="E897" s="12"/>
      <c r="F897" s="12"/>
      <c r="G897" s="12"/>
      <c r="H897" s="4"/>
      <c r="I897" s="12"/>
      <c r="J897" s="4"/>
      <c r="K897" s="12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9.5" customHeight="1">
      <c r="A898" s="12"/>
      <c r="B898" s="12"/>
      <c r="C898" s="4"/>
      <c r="D898" s="12"/>
      <c r="E898" s="12"/>
      <c r="F898" s="12"/>
      <c r="G898" s="12"/>
      <c r="H898" s="4"/>
      <c r="I898" s="12"/>
      <c r="J898" s="4"/>
      <c r="K898" s="12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9.5" customHeight="1">
      <c r="A899" s="12"/>
      <c r="B899" s="12"/>
      <c r="C899" s="4"/>
      <c r="D899" s="12"/>
      <c r="E899" s="12"/>
      <c r="F899" s="12"/>
      <c r="G899" s="12"/>
      <c r="H899" s="4"/>
      <c r="I899" s="12"/>
      <c r="J899" s="4"/>
      <c r="K899" s="12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9.5" customHeight="1">
      <c r="A900" s="12"/>
      <c r="B900" s="12"/>
      <c r="C900" s="4"/>
      <c r="D900" s="12"/>
      <c r="E900" s="12"/>
      <c r="F900" s="12"/>
      <c r="G900" s="12"/>
      <c r="H900" s="4"/>
      <c r="I900" s="12"/>
      <c r="J900" s="4"/>
      <c r="K900" s="12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9.5" customHeight="1">
      <c r="A901" s="12"/>
      <c r="B901" s="12"/>
      <c r="C901" s="4"/>
      <c r="D901" s="12"/>
      <c r="E901" s="12"/>
      <c r="F901" s="12"/>
      <c r="G901" s="12"/>
      <c r="H901" s="4"/>
      <c r="I901" s="12"/>
      <c r="J901" s="4"/>
      <c r="K901" s="12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9.5" customHeight="1">
      <c r="A902" s="12"/>
      <c r="B902" s="12"/>
      <c r="C902" s="4"/>
      <c r="D902" s="12"/>
      <c r="E902" s="12"/>
      <c r="F902" s="12"/>
      <c r="G902" s="12"/>
      <c r="H902" s="4"/>
      <c r="I902" s="12"/>
      <c r="J902" s="4"/>
      <c r="K902" s="12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9.5" customHeight="1">
      <c r="A903" s="12"/>
      <c r="B903" s="12"/>
      <c r="C903" s="4"/>
      <c r="D903" s="12"/>
      <c r="E903" s="12"/>
      <c r="F903" s="12"/>
      <c r="G903" s="12"/>
      <c r="H903" s="4"/>
      <c r="I903" s="12"/>
      <c r="J903" s="4"/>
      <c r="K903" s="12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9.5" customHeight="1">
      <c r="A904" s="12"/>
      <c r="B904" s="12"/>
      <c r="C904" s="4"/>
      <c r="D904" s="12"/>
      <c r="E904" s="12"/>
      <c r="F904" s="12"/>
      <c r="G904" s="12"/>
      <c r="H904" s="4"/>
      <c r="I904" s="12"/>
      <c r="J904" s="4"/>
      <c r="K904" s="12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9.5" customHeight="1">
      <c r="A905" s="12"/>
      <c r="B905" s="12"/>
      <c r="C905" s="4"/>
      <c r="D905" s="12"/>
      <c r="E905" s="12"/>
      <c r="F905" s="12"/>
      <c r="G905" s="12"/>
      <c r="H905" s="4"/>
      <c r="I905" s="12"/>
      <c r="J905" s="4"/>
      <c r="K905" s="12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9.5" customHeight="1">
      <c r="A906" s="12"/>
      <c r="B906" s="12"/>
      <c r="C906" s="4"/>
      <c r="D906" s="12"/>
      <c r="E906" s="12"/>
      <c r="F906" s="12"/>
      <c r="G906" s="12"/>
      <c r="H906" s="4"/>
      <c r="I906" s="12"/>
      <c r="J906" s="4"/>
      <c r="K906" s="12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9.5" customHeight="1">
      <c r="A907" s="12"/>
      <c r="B907" s="12"/>
      <c r="C907" s="4"/>
      <c r="D907" s="12"/>
      <c r="E907" s="12"/>
      <c r="F907" s="12"/>
      <c r="G907" s="12"/>
      <c r="H907" s="4"/>
      <c r="I907" s="12"/>
      <c r="J907" s="4"/>
      <c r="K907" s="12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9.5" customHeight="1">
      <c r="A908" s="12"/>
      <c r="B908" s="12"/>
      <c r="C908" s="4"/>
      <c r="D908" s="12"/>
      <c r="E908" s="12"/>
      <c r="F908" s="12"/>
      <c r="G908" s="12"/>
      <c r="H908" s="4"/>
      <c r="I908" s="12"/>
      <c r="J908" s="4"/>
      <c r="K908" s="12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9.5" customHeight="1">
      <c r="A909" s="12"/>
      <c r="B909" s="12"/>
      <c r="C909" s="4"/>
      <c r="D909" s="12"/>
      <c r="E909" s="12"/>
      <c r="F909" s="12"/>
      <c r="G909" s="12"/>
      <c r="H909" s="4"/>
      <c r="I909" s="12"/>
      <c r="J909" s="4"/>
      <c r="K909" s="12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9.5" customHeight="1">
      <c r="A910" s="12"/>
      <c r="B910" s="12"/>
      <c r="C910" s="4"/>
      <c r="D910" s="12"/>
      <c r="E910" s="12"/>
      <c r="F910" s="12"/>
      <c r="G910" s="12"/>
      <c r="H910" s="4"/>
      <c r="I910" s="12"/>
      <c r="J910" s="4"/>
      <c r="K910" s="12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9.5" customHeight="1">
      <c r="A911" s="12"/>
      <c r="B911" s="12"/>
      <c r="C911" s="4"/>
      <c r="D911" s="12"/>
      <c r="E911" s="12"/>
      <c r="F911" s="12"/>
      <c r="G911" s="12"/>
      <c r="H911" s="4"/>
      <c r="I911" s="12"/>
      <c r="J911" s="4"/>
      <c r="K911" s="12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9.5" customHeight="1">
      <c r="A912" s="12"/>
      <c r="B912" s="12"/>
      <c r="C912" s="4"/>
      <c r="D912" s="12"/>
      <c r="E912" s="12"/>
      <c r="F912" s="12"/>
      <c r="G912" s="12"/>
      <c r="H912" s="4"/>
      <c r="I912" s="12"/>
      <c r="J912" s="4"/>
      <c r="K912" s="12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9.5" customHeight="1">
      <c r="A913" s="12"/>
      <c r="B913" s="12"/>
      <c r="C913" s="4"/>
      <c r="D913" s="12"/>
      <c r="E913" s="12"/>
      <c r="F913" s="12"/>
      <c r="G913" s="12"/>
      <c r="H913" s="4"/>
      <c r="I913" s="12"/>
      <c r="J913" s="4"/>
      <c r="K913" s="12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9.5" customHeight="1">
      <c r="A914" s="12"/>
      <c r="B914" s="12"/>
      <c r="C914" s="4"/>
      <c r="D914" s="12"/>
      <c r="E914" s="12"/>
      <c r="F914" s="12"/>
      <c r="G914" s="12"/>
      <c r="H914" s="4"/>
      <c r="I914" s="12"/>
      <c r="J914" s="4"/>
      <c r="K914" s="12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9.5" customHeight="1">
      <c r="A915" s="12"/>
      <c r="B915" s="12"/>
      <c r="C915" s="4"/>
      <c r="D915" s="12"/>
      <c r="E915" s="12"/>
      <c r="F915" s="12"/>
      <c r="G915" s="12"/>
      <c r="H915" s="4"/>
      <c r="I915" s="12"/>
      <c r="J915" s="4"/>
      <c r="K915" s="12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9.5" customHeight="1">
      <c r="A916" s="12"/>
      <c r="B916" s="12"/>
      <c r="C916" s="4"/>
      <c r="D916" s="12"/>
      <c r="E916" s="12"/>
      <c r="F916" s="12"/>
      <c r="G916" s="12"/>
      <c r="H916" s="4"/>
      <c r="I916" s="12"/>
      <c r="J916" s="4"/>
      <c r="K916" s="12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9.5" customHeight="1">
      <c r="A917" s="12"/>
      <c r="B917" s="12"/>
      <c r="C917" s="4"/>
      <c r="D917" s="12"/>
      <c r="E917" s="12"/>
      <c r="F917" s="12"/>
      <c r="G917" s="12"/>
      <c r="H917" s="4"/>
      <c r="I917" s="12"/>
      <c r="J917" s="4"/>
      <c r="K917" s="12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9.5" customHeight="1">
      <c r="A918" s="12"/>
      <c r="B918" s="12"/>
      <c r="C918" s="4"/>
      <c r="D918" s="12"/>
      <c r="E918" s="12"/>
      <c r="F918" s="12"/>
      <c r="G918" s="12"/>
      <c r="H918" s="4"/>
      <c r="I918" s="12"/>
      <c r="J918" s="4"/>
      <c r="K918" s="12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9.5" customHeight="1">
      <c r="A919" s="12"/>
      <c r="B919" s="12"/>
      <c r="C919" s="4"/>
      <c r="D919" s="12"/>
      <c r="E919" s="12"/>
      <c r="F919" s="12"/>
      <c r="G919" s="12"/>
      <c r="H919" s="4"/>
      <c r="I919" s="12"/>
      <c r="J919" s="4"/>
      <c r="K919" s="12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9.5" customHeight="1">
      <c r="A920" s="12"/>
      <c r="B920" s="12"/>
      <c r="C920" s="4"/>
      <c r="D920" s="12"/>
      <c r="E920" s="12"/>
      <c r="F920" s="12"/>
      <c r="G920" s="12"/>
      <c r="H920" s="4"/>
      <c r="I920" s="12"/>
      <c r="J920" s="4"/>
      <c r="K920" s="12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9.5" customHeight="1">
      <c r="A921" s="12"/>
      <c r="B921" s="12"/>
      <c r="C921" s="4"/>
      <c r="D921" s="12"/>
      <c r="E921" s="12"/>
      <c r="F921" s="12"/>
      <c r="G921" s="12"/>
      <c r="H921" s="4"/>
      <c r="I921" s="12"/>
      <c r="J921" s="4"/>
      <c r="K921" s="12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9.5" customHeight="1">
      <c r="A922" s="12"/>
      <c r="B922" s="12"/>
      <c r="C922" s="4"/>
      <c r="D922" s="12"/>
      <c r="E922" s="12"/>
      <c r="F922" s="12"/>
      <c r="G922" s="12"/>
      <c r="H922" s="4"/>
      <c r="I922" s="12"/>
      <c r="J922" s="4"/>
      <c r="K922" s="12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9.5" customHeight="1">
      <c r="A923" s="12"/>
      <c r="B923" s="12"/>
      <c r="C923" s="4"/>
      <c r="D923" s="12"/>
      <c r="E923" s="12"/>
      <c r="F923" s="12"/>
      <c r="G923" s="12"/>
      <c r="H923" s="4"/>
      <c r="I923" s="12"/>
      <c r="J923" s="4"/>
      <c r="K923" s="12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9.5" customHeight="1">
      <c r="A924" s="12"/>
      <c r="B924" s="12"/>
      <c r="C924" s="4"/>
      <c r="D924" s="12"/>
      <c r="E924" s="12"/>
      <c r="F924" s="12"/>
      <c r="G924" s="12"/>
      <c r="H924" s="4"/>
      <c r="I924" s="12"/>
      <c r="J924" s="4"/>
      <c r="K924" s="12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9.5" customHeight="1">
      <c r="A925" s="12"/>
      <c r="B925" s="12"/>
      <c r="C925" s="4"/>
      <c r="D925" s="12"/>
      <c r="E925" s="12"/>
      <c r="F925" s="12"/>
      <c r="G925" s="12"/>
      <c r="H925" s="4"/>
      <c r="I925" s="12"/>
      <c r="J925" s="4"/>
      <c r="K925" s="12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9.5" customHeight="1">
      <c r="A926" s="12"/>
      <c r="B926" s="12"/>
      <c r="C926" s="4"/>
      <c r="D926" s="12"/>
      <c r="E926" s="12"/>
      <c r="F926" s="12"/>
      <c r="G926" s="12"/>
      <c r="H926" s="4"/>
      <c r="I926" s="12"/>
      <c r="J926" s="4"/>
      <c r="K926" s="12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9.5" customHeight="1">
      <c r="A927" s="12"/>
      <c r="B927" s="12"/>
      <c r="C927" s="4"/>
      <c r="D927" s="12"/>
      <c r="E927" s="12"/>
      <c r="F927" s="12"/>
      <c r="G927" s="12"/>
      <c r="H927" s="4"/>
      <c r="I927" s="12"/>
      <c r="J927" s="4"/>
      <c r="K927" s="12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9.5" customHeight="1">
      <c r="A928" s="12"/>
      <c r="B928" s="12"/>
      <c r="C928" s="4"/>
      <c r="D928" s="12"/>
      <c r="E928" s="12"/>
      <c r="F928" s="12"/>
      <c r="G928" s="12"/>
      <c r="H928" s="4"/>
      <c r="I928" s="12"/>
      <c r="J928" s="4"/>
      <c r="K928" s="12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9.5" customHeight="1">
      <c r="A929" s="12"/>
      <c r="B929" s="12"/>
      <c r="C929" s="4"/>
      <c r="D929" s="12"/>
      <c r="E929" s="12"/>
      <c r="F929" s="12"/>
      <c r="G929" s="12"/>
      <c r="H929" s="4"/>
      <c r="I929" s="12"/>
      <c r="J929" s="4"/>
      <c r="K929" s="12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9.5" customHeight="1">
      <c r="A930" s="12"/>
      <c r="B930" s="12"/>
      <c r="C930" s="4"/>
      <c r="D930" s="12"/>
      <c r="E930" s="12"/>
      <c r="F930" s="12"/>
      <c r="G930" s="12"/>
      <c r="H930" s="4"/>
      <c r="I930" s="12"/>
      <c r="J930" s="4"/>
      <c r="K930" s="12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9.5" customHeight="1">
      <c r="A931" s="12"/>
      <c r="B931" s="12"/>
      <c r="C931" s="4"/>
      <c r="D931" s="12"/>
      <c r="E931" s="12"/>
      <c r="F931" s="12"/>
      <c r="G931" s="12"/>
      <c r="H931" s="4"/>
      <c r="I931" s="12"/>
      <c r="J931" s="4"/>
      <c r="K931" s="12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9.5" customHeight="1">
      <c r="A932" s="12"/>
      <c r="B932" s="12"/>
      <c r="C932" s="4"/>
      <c r="D932" s="12"/>
      <c r="E932" s="12"/>
      <c r="F932" s="12"/>
      <c r="G932" s="12"/>
      <c r="H932" s="4"/>
      <c r="I932" s="12"/>
      <c r="J932" s="4"/>
      <c r="K932" s="12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9.5" customHeight="1">
      <c r="A933" s="12"/>
      <c r="B933" s="12"/>
      <c r="C933" s="4"/>
      <c r="D933" s="12"/>
      <c r="E933" s="12"/>
      <c r="F933" s="12"/>
      <c r="G933" s="12"/>
      <c r="H933" s="4"/>
      <c r="I933" s="12"/>
      <c r="J933" s="4"/>
      <c r="K933" s="12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9.5" customHeight="1">
      <c r="A934" s="12"/>
      <c r="B934" s="12"/>
      <c r="C934" s="4"/>
      <c r="D934" s="12"/>
      <c r="E934" s="12"/>
      <c r="F934" s="12"/>
      <c r="G934" s="12"/>
      <c r="H934" s="4"/>
      <c r="I934" s="12"/>
      <c r="J934" s="4"/>
      <c r="K934" s="12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9.5" customHeight="1">
      <c r="A935" s="12"/>
      <c r="B935" s="12"/>
      <c r="C935" s="4"/>
      <c r="D935" s="12"/>
      <c r="E935" s="12"/>
      <c r="F935" s="12"/>
      <c r="G935" s="12"/>
      <c r="H935" s="4"/>
      <c r="I935" s="12"/>
      <c r="J935" s="4"/>
      <c r="K935" s="12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9.5" customHeight="1">
      <c r="A936" s="12"/>
      <c r="B936" s="12"/>
      <c r="C936" s="4"/>
      <c r="D936" s="12"/>
      <c r="E936" s="12"/>
      <c r="F936" s="12"/>
      <c r="G936" s="12"/>
      <c r="H936" s="4"/>
      <c r="I936" s="12"/>
      <c r="J936" s="4"/>
      <c r="K936" s="12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9.5" customHeight="1">
      <c r="A937" s="12"/>
      <c r="B937" s="12"/>
      <c r="C937" s="4"/>
      <c r="D937" s="12"/>
      <c r="E937" s="12"/>
      <c r="F937" s="12"/>
      <c r="G937" s="12"/>
      <c r="H937" s="4"/>
      <c r="I937" s="12"/>
      <c r="J937" s="4"/>
      <c r="K937" s="12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9.5" customHeight="1">
      <c r="A938" s="12"/>
      <c r="B938" s="12"/>
      <c r="C938" s="4"/>
      <c r="D938" s="12"/>
      <c r="E938" s="12"/>
      <c r="F938" s="12"/>
      <c r="G938" s="12"/>
      <c r="H938" s="4"/>
      <c r="I938" s="12"/>
      <c r="J938" s="4"/>
      <c r="K938" s="12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9.5" customHeight="1">
      <c r="A939" s="12"/>
      <c r="B939" s="12"/>
      <c r="C939" s="4"/>
      <c r="D939" s="12"/>
      <c r="E939" s="12"/>
      <c r="F939" s="12"/>
      <c r="G939" s="12"/>
      <c r="H939" s="4"/>
      <c r="I939" s="12"/>
      <c r="J939" s="4"/>
      <c r="K939" s="12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9.5" customHeight="1">
      <c r="A940" s="12"/>
      <c r="B940" s="12"/>
      <c r="C940" s="4"/>
      <c r="D940" s="12"/>
      <c r="E940" s="12"/>
      <c r="F940" s="12"/>
      <c r="G940" s="12"/>
      <c r="H940" s="4"/>
      <c r="I940" s="12"/>
      <c r="J940" s="4"/>
      <c r="K940" s="12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9.5" customHeight="1">
      <c r="A941" s="12"/>
      <c r="B941" s="12"/>
      <c r="C941" s="4"/>
      <c r="D941" s="12"/>
      <c r="E941" s="12"/>
      <c r="F941" s="12"/>
      <c r="G941" s="12"/>
      <c r="H941" s="4"/>
      <c r="I941" s="12"/>
      <c r="J941" s="4"/>
      <c r="K941" s="12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9.5" customHeight="1">
      <c r="A942" s="12"/>
      <c r="B942" s="12"/>
      <c r="C942" s="4"/>
      <c r="D942" s="12"/>
      <c r="E942" s="12"/>
      <c r="F942" s="12"/>
      <c r="G942" s="12"/>
      <c r="H942" s="4"/>
      <c r="I942" s="12"/>
      <c r="J942" s="4"/>
      <c r="K942" s="12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9.5" customHeight="1">
      <c r="A943" s="12"/>
      <c r="B943" s="12"/>
      <c r="C943" s="4"/>
      <c r="D943" s="12"/>
      <c r="E943" s="12"/>
      <c r="F943" s="12"/>
      <c r="G943" s="12"/>
      <c r="H943" s="4"/>
      <c r="I943" s="12"/>
      <c r="J943" s="4"/>
      <c r="K943" s="12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9.5" customHeight="1">
      <c r="A944" s="12"/>
      <c r="B944" s="12"/>
      <c r="C944" s="4"/>
      <c r="D944" s="12"/>
      <c r="E944" s="12"/>
      <c r="F944" s="12"/>
      <c r="G944" s="12"/>
      <c r="H944" s="4"/>
      <c r="I944" s="12"/>
      <c r="J944" s="4"/>
      <c r="K944" s="12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9.5" customHeight="1">
      <c r="A945" s="12"/>
      <c r="B945" s="12"/>
      <c r="C945" s="4"/>
      <c r="D945" s="12"/>
      <c r="E945" s="12"/>
      <c r="F945" s="12"/>
      <c r="G945" s="12"/>
      <c r="H945" s="4"/>
      <c r="I945" s="12"/>
      <c r="J945" s="4"/>
      <c r="K945" s="12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9.5" customHeight="1">
      <c r="A946" s="12"/>
      <c r="B946" s="12"/>
      <c r="C946" s="4"/>
      <c r="D946" s="12"/>
      <c r="E946" s="12"/>
      <c r="F946" s="12"/>
      <c r="G946" s="12"/>
      <c r="H946" s="4"/>
      <c r="I946" s="12"/>
      <c r="J946" s="4"/>
      <c r="K946" s="12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9.5" customHeight="1">
      <c r="A947" s="12"/>
      <c r="B947" s="12"/>
      <c r="C947" s="4"/>
      <c r="D947" s="12"/>
      <c r="E947" s="12"/>
      <c r="F947" s="12"/>
      <c r="G947" s="12"/>
      <c r="H947" s="4"/>
      <c r="I947" s="12"/>
      <c r="J947" s="4"/>
      <c r="K947" s="12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9.5" customHeight="1">
      <c r="A948" s="12"/>
      <c r="B948" s="12"/>
      <c r="C948" s="4"/>
      <c r="D948" s="12"/>
      <c r="E948" s="12"/>
      <c r="F948" s="12"/>
      <c r="G948" s="12"/>
      <c r="H948" s="4"/>
      <c r="I948" s="12"/>
      <c r="J948" s="4"/>
      <c r="K948" s="12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9.5" customHeight="1">
      <c r="A949" s="12"/>
      <c r="B949" s="12"/>
      <c r="C949" s="4"/>
      <c r="D949" s="12"/>
      <c r="E949" s="12"/>
      <c r="F949" s="12"/>
      <c r="G949" s="12"/>
      <c r="H949" s="4"/>
      <c r="I949" s="12"/>
      <c r="J949" s="4"/>
      <c r="K949" s="12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9.5" customHeight="1">
      <c r="A950" s="12"/>
      <c r="B950" s="12"/>
      <c r="C950" s="4"/>
      <c r="D950" s="12"/>
      <c r="E950" s="12"/>
      <c r="F950" s="12"/>
      <c r="G950" s="12"/>
      <c r="H950" s="4"/>
      <c r="I950" s="12"/>
      <c r="J950" s="4"/>
      <c r="K950" s="12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9.5" customHeight="1">
      <c r="A951" s="12"/>
      <c r="B951" s="12"/>
      <c r="C951" s="4"/>
      <c r="D951" s="12"/>
      <c r="E951" s="12"/>
      <c r="F951" s="12"/>
      <c r="G951" s="12"/>
      <c r="H951" s="4"/>
      <c r="I951" s="12"/>
      <c r="J951" s="4"/>
      <c r="K951" s="12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9.5" customHeight="1">
      <c r="A952" s="12"/>
      <c r="B952" s="12"/>
      <c r="C952" s="4"/>
      <c r="D952" s="12"/>
      <c r="E952" s="12"/>
      <c r="F952" s="12"/>
      <c r="G952" s="12"/>
      <c r="H952" s="4"/>
      <c r="I952" s="12"/>
      <c r="J952" s="4"/>
      <c r="K952" s="12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9.5" customHeight="1">
      <c r="A953" s="12"/>
      <c r="B953" s="12"/>
      <c r="C953" s="4"/>
      <c r="D953" s="12"/>
      <c r="E953" s="12"/>
      <c r="F953" s="12"/>
      <c r="G953" s="12"/>
      <c r="H953" s="4"/>
      <c r="I953" s="12"/>
      <c r="J953" s="4"/>
      <c r="K953" s="12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9.5" customHeight="1">
      <c r="A954" s="12"/>
      <c r="B954" s="12"/>
      <c r="C954" s="4"/>
      <c r="D954" s="12"/>
      <c r="E954" s="12"/>
      <c r="F954" s="12"/>
      <c r="G954" s="12"/>
      <c r="H954" s="4"/>
      <c r="I954" s="12"/>
      <c r="J954" s="4"/>
      <c r="K954" s="12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9.5" customHeight="1">
      <c r="A955" s="12"/>
      <c r="B955" s="12"/>
      <c r="C955" s="4"/>
      <c r="D955" s="12"/>
      <c r="E955" s="12"/>
      <c r="F955" s="12"/>
      <c r="G955" s="12"/>
      <c r="H955" s="4"/>
      <c r="I955" s="12"/>
      <c r="J955" s="4"/>
      <c r="K955" s="12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9.5" customHeight="1">
      <c r="A956" s="12"/>
      <c r="B956" s="12"/>
      <c r="C956" s="4"/>
      <c r="D956" s="12"/>
      <c r="E956" s="12"/>
      <c r="F956" s="12"/>
      <c r="G956" s="12"/>
      <c r="H956" s="4"/>
      <c r="I956" s="12"/>
      <c r="J956" s="4"/>
      <c r="K956" s="12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9.5" customHeight="1">
      <c r="A957" s="12"/>
      <c r="B957" s="12"/>
      <c r="C957" s="4"/>
      <c r="D957" s="12"/>
      <c r="E957" s="12"/>
      <c r="F957" s="12"/>
      <c r="G957" s="12"/>
      <c r="H957" s="4"/>
      <c r="I957" s="12"/>
      <c r="J957" s="4"/>
      <c r="K957" s="12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9.5" customHeight="1">
      <c r="A958" s="12"/>
      <c r="B958" s="12"/>
      <c r="C958" s="4"/>
      <c r="D958" s="12"/>
      <c r="E958" s="12"/>
      <c r="F958" s="12"/>
      <c r="G958" s="12"/>
      <c r="H958" s="4"/>
      <c r="I958" s="12"/>
      <c r="J958" s="4"/>
      <c r="K958" s="12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9.5" customHeight="1">
      <c r="A959" s="12"/>
      <c r="B959" s="12"/>
      <c r="C959" s="4"/>
      <c r="D959" s="12"/>
      <c r="E959" s="12"/>
      <c r="F959" s="12"/>
      <c r="G959" s="12"/>
      <c r="H959" s="4"/>
      <c r="I959" s="12"/>
      <c r="J959" s="4"/>
      <c r="K959" s="12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9.5" customHeight="1">
      <c r="A960" s="12"/>
      <c r="B960" s="12"/>
      <c r="C960" s="4"/>
      <c r="D960" s="12"/>
      <c r="E960" s="12"/>
      <c r="F960" s="12"/>
      <c r="G960" s="12"/>
      <c r="H960" s="4"/>
      <c r="I960" s="12"/>
      <c r="J960" s="4"/>
      <c r="K960" s="12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9.5" customHeight="1">
      <c r="A961" s="12"/>
      <c r="B961" s="12"/>
      <c r="C961" s="4"/>
      <c r="D961" s="12"/>
      <c r="E961" s="12"/>
      <c r="F961" s="12"/>
      <c r="G961" s="12"/>
      <c r="H961" s="4"/>
      <c r="I961" s="12"/>
      <c r="J961" s="4"/>
      <c r="K961" s="12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9.5" customHeight="1">
      <c r="A962" s="12"/>
      <c r="B962" s="12"/>
      <c r="C962" s="4"/>
      <c r="D962" s="12"/>
      <c r="E962" s="12"/>
      <c r="F962" s="12"/>
      <c r="G962" s="12"/>
      <c r="H962" s="4"/>
      <c r="I962" s="12"/>
      <c r="J962" s="4"/>
      <c r="K962" s="12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9.5" customHeight="1">
      <c r="A963" s="12"/>
      <c r="B963" s="12"/>
      <c r="C963" s="4"/>
      <c r="D963" s="12"/>
      <c r="E963" s="12"/>
      <c r="F963" s="12"/>
      <c r="G963" s="12"/>
      <c r="H963" s="4"/>
      <c r="I963" s="12"/>
      <c r="J963" s="4"/>
      <c r="K963" s="12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9.5" customHeight="1">
      <c r="A964" s="12"/>
      <c r="B964" s="12"/>
      <c r="C964" s="4"/>
      <c r="D964" s="12"/>
      <c r="E964" s="12"/>
      <c r="F964" s="12"/>
      <c r="G964" s="12"/>
      <c r="H964" s="4"/>
      <c r="I964" s="12"/>
      <c r="J964" s="4"/>
      <c r="K964" s="12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9.5" customHeight="1">
      <c r="A965" s="12"/>
      <c r="B965" s="12"/>
      <c r="C965" s="4"/>
      <c r="D965" s="12"/>
      <c r="E965" s="12"/>
      <c r="F965" s="12"/>
      <c r="G965" s="12"/>
      <c r="H965" s="4"/>
      <c r="I965" s="12"/>
      <c r="J965" s="4"/>
      <c r="K965" s="12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9.5" customHeight="1">
      <c r="A966" s="12"/>
      <c r="B966" s="12"/>
      <c r="C966" s="4"/>
      <c r="D966" s="12"/>
      <c r="E966" s="12"/>
      <c r="F966" s="12"/>
      <c r="G966" s="12"/>
      <c r="H966" s="4"/>
      <c r="I966" s="12"/>
      <c r="J966" s="4"/>
      <c r="K966" s="12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9.5" customHeight="1">
      <c r="A967" s="12"/>
      <c r="B967" s="12"/>
      <c r="C967" s="4"/>
      <c r="D967" s="12"/>
      <c r="E967" s="12"/>
      <c r="F967" s="12"/>
      <c r="G967" s="12"/>
      <c r="H967" s="4"/>
      <c r="I967" s="12"/>
      <c r="J967" s="4"/>
      <c r="K967" s="12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9.5" customHeight="1">
      <c r="A968" s="12"/>
      <c r="B968" s="12"/>
      <c r="C968" s="4"/>
      <c r="D968" s="12"/>
      <c r="E968" s="12"/>
      <c r="F968" s="12"/>
      <c r="G968" s="12"/>
      <c r="H968" s="4"/>
      <c r="I968" s="12"/>
      <c r="J968" s="4"/>
      <c r="K968" s="12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9.5" customHeight="1">
      <c r="A969" s="12"/>
      <c r="B969" s="12"/>
      <c r="C969" s="4"/>
      <c r="D969" s="12"/>
      <c r="E969" s="12"/>
      <c r="F969" s="12"/>
      <c r="G969" s="12"/>
      <c r="H969" s="4"/>
      <c r="I969" s="12"/>
      <c r="J969" s="4"/>
      <c r="K969" s="12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9.5" customHeight="1">
      <c r="A970" s="12"/>
      <c r="B970" s="12"/>
      <c r="C970" s="4"/>
      <c r="D970" s="12"/>
      <c r="E970" s="12"/>
      <c r="F970" s="12"/>
      <c r="G970" s="12"/>
      <c r="H970" s="4"/>
      <c r="I970" s="12"/>
      <c r="J970" s="4"/>
      <c r="K970" s="12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9.5" customHeight="1">
      <c r="A971" s="12"/>
      <c r="B971" s="12"/>
      <c r="C971" s="4"/>
      <c r="D971" s="12"/>
      <c r="E971" s="12"/>
      <c r="F971" s="12"/>
      <c r="G971" s="12"/>
      <c r="H971" s="4"/>
      <c r="I971" s="12"/>
      <c r="J971" s="4"/>
      <c r="K971" s="12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9.5" customHeight="1">
      <c r="A972" s="12"/>
      <c r="B972" s="12"/>
      <c r="C972" s="4"/>
      <c r="D972" s="12"/>
      <c r="E972" s="12"/>
      <c r="F972" s="12"/>
      <c r="G972" s="12"/>
      <c r="H972" s="4"/>
      <c r="I972" s="12"/>
      <c r="J972" s="4"/>
      <c r="K972" s="12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9.5" customHeight="1">
      <c r="A973" s="12"/>
      <c r="B973" s="12"/>
      <c r="C973" s="4"/>
      <c r="D973" s="12"/>
      <c r="E973" s="12"/>
      <c r="F973" s="12"/>
      <c r="G973" s="12"/>
      <c r="H973" s="4"/>
      <c r="I973" s="12"/>
      <c r="J973" s="4"/>
      <c r="K973" s="12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9.5" customHeight="1">
      <c r="A974" s="12"/>
      <c r="B974" s="12"/>
      <c r="C974" s="4"/>
      <c r="D974" s="12"/>
      <c r="E974" s="12"/>
      <c r="F974" s="12"/>
      <c r="G974" s="12"/>
      <c r="H974" s="4"/>
      <c r="I974" s="12"/>
      <c r="J974" s="4"/>
      <c r="K974" s="12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9.5" customHeight="1">
      <c r="A975" s="12"/>
      <c r="B975" s="12"/>
      <c r="C975" s="4"/>
      <c r="D975" s="12"/>
      <c r="E975" s="12"/>
      <c r="F975" s="12"/>
      <c r="G975" s="12"/>
      <c r="H975" s="4"/>
      <c r="I975" s="12"/>
      <c r="J975" s="4"/>
      <c r="K975" s="12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9.5" customHeight="1">
      <c r="A976" s="12"/>
      <c r="B976" s="12"/>
      <c r="C976" s="4"/>
      <c r="D976" s="12"/>
      <c r="E976" s="12"/>
      <c r="F976" s="12"/>
      <c r="G976" s="12"/>
      <c r="H976" s="4"/>
      <c r="I976" s="12"/>
      <c r="J976" s="4"/>
      <c r="K976" s="12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9.5" customHeight="1">
      <c r="A977" s="12"/>
      <c r="B977" s="12"/>
      <c r="C977" s="4"/>
      <c r="D977" s="12"/>
      <c r="E977" s="12"/>
      <c r="F977" s="12"/>
      <c r="G977" s="12"/>
      <c r="H977" s="4"/>
      <c r="I977" s="12"/>
      <c r="J977" s="4"/>
      <c r="K977" s="12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9.5" customHeight="1">
      <c r="A978" s="12"/>
      <c r="B978" s="12"/>
      <c r="C978" s="4"/>
      <c r="D978" s="12"/>
      <c r="E978" s="12"/>
      <c r="F978" s="12"/>
      <c r="G978" s="12"/>
      <c r="H978" s="4"/>
      <c r="I978" s="12"/>
      <c r="J978" s="4"/>
      <c r="K978" s="12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9.5" customHeight="1">
      <c r="A979" s="12"/>
      <c r="B979" s="12"/>
      <c r="C979" s="4"/>
      <c r="D979" s="12"/>
      <c r="E979" s="12"/>
      <c r="F979" s="12"/>
      <c r="G979" s="12"/>
      <c r="H979" s="4"/>
      <c r="I979" s="12"/>
      <c r="J979" s="4"/>
      <c r="K979" s="12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9.5" customHeight="1">
      <c r="A980" s="12"/>
      <c r="B980" s="12"/>
      <c r="C980" s="4"/>
      <c r="D980" s="12"/>
      <c r="E980" s="12"/>
      <c r="F980" s="12"/>
      <c r="G980" s="12"/>
      <c r="H980" s="4"/>
      <c r="I980" s="12"/>
      <c r="J980" s="4"/>
      <c r="K980" s="12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9.5" customHeight="1">
      <c r="A981" s="12"/>
      <c r="B981" s="12"/>
      <c r="C981" s="4"/>
      <c r="D981" s="12"/>
      <c r="E981" s="12"/>
      <c r="F981" s="12"/>
      <c r="G981" s="12"/>
      <c r="H981" s="4"/>
      <c r="I981" s="12"/>
      <c r="J981" s="4"/>
      <c r="K981" s="12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9.5" customHeight="1">
      <c r="A982" s="12"/>
      <c r="B982" s="12"/>
      <c r="C982" s="4"/>
      <c r="D982" s="12"/>
      <c r="E982" s="12"/>
      <c r="F982" s="12"/>
      <c r="G982" s="12"/>
      <c r="H982" s="4"/>
      <c r="I982" s="12"/>
      <c r="J982" s="4"/>
      <c r="K982" s="12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9.5" customHeight="1">
      <c r="A983" s="12"/>
      <c r="B983" s="12"/>
      <c r="C983" s="4"/>
      <c r="D983" s="12"/>
      <c r="E983" s="12"/>
      <c r="F983" s="12"/>
      <c r="G983" s="12"/>
      <c r="H983" s="4"/>
      <c r="I983" s="12"/>
      <c r="J983" s="4"/>
      <c r="K983" s="12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9.5" customHeight="1">
      <c r="A984" s="12"/>
      <c r="B984" s="12"/>
      <c r="C984" s="4"/>
      <c r="D984" s="12"/>
      <c r="E984" s="12"/>
      <c r="F984" s="12"/>
      <c r="G984" s="12"/>
      <c r="H984" s="4"/>
      <c r="I984" s="12"/>
      <c r="J984" s="4"/>
      <c r="K984" s="12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9.5" customHeight="1">
      <c r="A985" s="12"/>
      <c r="B985" s="12"/>
      <c r="C985" s="4"/>
      <c r="D985" s="12"/>
      <c r="E985" s="12"/>
      <c r="F985" s="12"/>
      <c r="G985" s="12"/>
      <c r="H985" s="4"/>
      <c r="I985" s="12"/>
      <c r="J985" s="4"/>
      <c r="K985" s="12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9.5" customHeight="1">
      <c r="A986" s="12"/>
      <c r="B986" s="12"/>
      <c r="C986" s="4"/>
      <c r="D986" s="12"/>
      <c r="E986" s="12"/>
      <c r="F986" s="12"/>
      <c r="G986" s="12"/>
      <c r="H986" s="4"/>
      <c r="I986" s="12"/>
      <c r="J986" s="4"/>
      <c r="K986" s="12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9.5" customHeight="1">
      <c r="A987" s="12"/>
      <c r="B987" s="12"/>
      <c r="C987" s="4"/>
      <c r="D987" s="12"/>
      <c r="E987" s="12"/>
      <c r="F987" s="12"/>
      <c r="G987" s="12"/>
      <c r="H987" s="4"/>
      <c r="I987" s="12"/>
      <c r="J987" s="4"/>
      <c r="K987" s="12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9.5" customHeight="1">
      <c r="A988" s="12"/>
      <c r="B988" s="12"/>
      <c r="C988" s="4"/>
      <c r="D988" s="12"/>
      <c r="E988" s="12"/>
      <c r="F988" s="12"/>
      <c r="G988" s="12"/>
      <c r="H988" s="4"/>
      <c r="I988" s="12"/>
      <c r="J988" s="4"/>
      <c r="K988" s="12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9.5" customHeight="1">
      <c r="A989" s="12"/>
      <c r="B989" s="12"/>
      <c r="C989" s="4"/>
      <c r="D989" s="12"/>
      <c r="E989" s="12"/>
      <c r="F989" s="12"/>
      <c r="G989" s="12"/>
      <c r="H989" s="4"/>
      <c r="I989" s="12"/>
      <c r="J989" s="4"/>
      <c r="K989" s="12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9.5" customHeight="1">
      <c r="A990" s="12"/>
      <c r="B990" s="12"/>
      <c r="C990" s="4"/>
      <c r="D990" s="12"/>
      <c r="E990" s="12"/>
      <c r="F990" s="12"/>
      <c r="G990" s="12"/>
      <c r="H990" s="4"/>
      <c r="I990" s="12"/>
      <c r="J990" s="4"/>
      <c r="K990" s="12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9.5" customHeight="1">
      <c r="A991" s="12"/>
      <c r="B991" s="12"/>
      <c r="C991" s="4"/>
      <c r="D991" s="12"/>
      <c r="E991" s="12"/>
      <c r="F991" s="12"/>
      <c r="G991" s="12"/>
      <c r="H991" s="4"/>
      <c r="I991" s="12"/>
      <c r="J991" s="4"/>
      <c r="K991" s="12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9.5" customHeight="1">
      <c r="A992" s="12"/>
      <c r="B992" s="12"/>
      <c r="C992" s="4"/>
      <c r="D992" s="12"/>
      <c r="E992" s="12"/>
      <c r="F992" s="12"/>
      <c r="G992" s="12"/>
      <c r="H992" s="4"/>
      <c r="I992" s="12"/>
      <c r="J992" s="4"/>
      <c r="K992" s="12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9.5" customHeight="1">
      <c r="A993" s="12"/>
      <c r="B993" s="12"/>
      <c r="C993" s="4"/>
      <c r="D993" s="12"/>
      <c r="E993" s="12"/>
      <c r="F993" s="12"/>
      <c r="G993" s="12"/>
      <c r="H993" s="4"/>
      <c r="I993" s="12"/>
      <c r="J993" s="4"/>
      <c r="K993" s="12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9.5" customHeight="1">
      <c r="A994" s="12"/>
      <c r="B994" s="12"/>
      <c r="C994" s="4"/>
      <c r="D994" s="12"/>
      <c r="E994" s="12"/>
      <c r="F994" s="12"/>
      <c r="G994" s="12"/>
      <c r="H994" s="4"/>
      <c r="I994" s="12"/>
      <c r="J994" s="4"/>
      <c r="K994" s="12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9.5" customHeight="1">
      <c r="A995" s="12"/>
      <c r="B995" s="12"/>
      <c r="C995" s="4"/>
      <c r="D995" s="12"/>
      <c r="E995" s="12"/>
      <c r="F995" s="12"/>
      <c r="G995" s="12"/>
      <c r="H995" s="4"/>
      <c r="I995" s="12"/>
      <c r="J995" s="4"/>
      <c r="K995" s="12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9.5" customHeight="1">
      <c r="A996" s="12"/>
      <c r="B996" s="12"/>
      <c r="C996" s="4"/>
      <c r="D996" s="12"/>
      <c r="E996" s="12"/>
      <c r="F996" s="12"/>
      <c r="G996" s="12"/>
      <c r="H996" s="4"/>
      <c r="I996" s="12"/>
      <c r="J996" s="4"/>
      <c r="K996" s="12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9.5" customHeight="1">
      <c r="A997" s="12"/>
      <c r="B997" s="12"/>
      <c r="C997" s="4"/>
      <c r="D997" s="12"/>
      <c r="E997" s="12"/>
      <c r="F997" s="12"/>
      <c r="G997" s="12"/>
      <c r="H997" s="4"/>
      <c r="I997" s="12"/>
      <c r="J997" s="4"/>
      <c r="K997" s="12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9.5" customHeight="1">
      <c r="A998" s="12"/>
      <c r="B998" s="12"/>
      <c r="C998" s="4"/>
      <c r="D998" s="12"/>
      <c r="E998" s="12"/>
      <c r="F998" s="12"/>
      <c r="G998" s="12"/>
      <c r="H998" s="4"/>
      <c r="I998" s="12"/>
      <c r="J998" s="4"/>
      <c r="K998" s="12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9.5" customHeight="1">
      <c r="A999" s="12"/>
      <c r="B999" s="12"/>
      <c r="C999" s="4"/>
      <c r="D999" s="12"/>
      <c r="E999" s="12"/>
      <c r="F999" s="12"/>
      <c r="G999" s="12"/>
      <c r="H999" s="4"/>
      <c r="I999" s="12"/>
      <c r="J999" s="4"/>
      <c r="K999" s="12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9.5" customHeight="1">
      <c r="A1000" s="12"/>
      <c r="B1000" s="12"/>
      <c r="C1000" s="4"/>
      <c r="D1000" s="12"/>
      <c r="E1000" s="12"/>
      <c r="F1000" s="12"/>
      <c r="G1000" s="12"/>
      <c r="H1000" s="4"/>
      <c r="I1000" s="12"/>
      <c r="J1000" s="4"/>
      <c r="K1000" s="12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A1:Z1000"/>
  <sheetViews>
    <sheetView tabSelected="1" topLeftCell="B1" workbookViewId="0">
      <selection activeCell="N8" sqref="N8"/>
    </sheetView>
  </sheetViews>
  <sheetFormatPr defaultColWidth="13.5" defaultRowHeight="15" customHeight="1"/>
  <cols>
    <col min="1" max="1" width="9.375" hidden="1" customWidth="1"/>
    <col min="2" max="2" width="8.125" customWidth="1"/>
    <col min="3" max="3" width="7" customWidth="1"/>
    <col min="4" max="4" width="9.375" customWidth="1"/>
    <col min="5" max="5" width="9.125" customWidth="1"/>
    <col min="6" max="6" width="10.375" customWidth="1"/>
    <col min="7" max="7" width="7" customWidth="1"/>
    <col min="8" max="26" width="6.75" customWidth="1"/>
  </cols>
  <sheetData>
    <row r="1" spans="1:26" ht="24.75" customHeight="1">
      <c r="A1" s="1" t="s">
        <v>1</v>
      </c>
      <c r="B1" s="1" t="s">
        <v>25</v>
      </c>
      <c r="C1" s="1" t="s">
        <v>27</v>
      </c>
      <c r="D1" s="1" t="s">
        <v>1</v>
      </c>
      <c r="E1" s="1" t="s">
        <v>29</v>
      </c>
      <c r="F1" s="1" t="s">
        <v>31</v>
      </c>
      <c r="G1" s="1" t="s">
        <v>32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6.5" customHeight="1">
      <c r="A2" s="11" t="s">
        <v>33</v>
      </c>
      <c r="B2" s="11">
        <v>1</v>
      </c>
      <c r="C2" s="11" t="s">
        <v>46</v>
      </c>
      <c r="D2" s="11" t="s">
        <v>33</v>
      </c>
      <c r="E2" s="11">
        <v>40</v>
      </c>
      <c r="F2" s="11" t="s">
        <v>48</v>
      </c>
      <c r="G2" s="11" t="s">
        <v>49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11" t="s">
        <v>51</v>
      </c>
      <c r="B3" s="11">
        <v>2</v>
      </c>
      <c r="C3" s="11" t="s">
        <v>46</v>
      </c>
      <c r="D3" s="11" t="s">
        <v>51</v>
      </c>
      <c r="E3" s="11">
        <v>41</v>
      </c>
      <c r="F3" s="11" t="s">
        <v>48</v>
      </c>
      <c r="G3" s="11" t="s">
        <v>49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6.5" customHeight="1">
      <c r="A4" s="11" t="s">
        <v>55</v>
      </c>
      <c r="B4" s="11">
        <v>3</v>
      </c>
      <c r="C4" s="11" t="s">
        <v>46</v>
      </c>
      <c r="D4" s="11" t="s">
        <v>55</v>
      </c>
      <c r="E4" s="11">
        <v>38</v>
      </c>
      <c r="F4" s="11" t="s">
        <v>48</v>
      </c>
      <c r="G4" s="11" t="s">
        <v>26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6.5" customHeight="1">
      <c r="A5" s="11" t="s">
        <v>58</v>
      </c>
      <c r="B5" s="11">
        <v>4</v>
      </c>
      <c r="C5" s="11" t="s">
        <v>46</v>
      </c>
      <c r="D5" s="11" t="s">
        <v>58</v>
      </c>
      <c r="E5" s="11">
        <v>37</v>
      </c>
      <c r="F5" s="11" t="s">
        <v>48</v>
      </c>
      <c r="G5" s="11" t="s">
        <v>26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6.5" customHeight="1">
      <c r="A6" s="11" t="s">
        <v>62</v>
      </c>
      <c r="B6" s="11">
        <v>5</v>
      </c>
      <c r="C6" s="11" t="s">
        <v>46</v>
      </c>
      <c r="D6" s="11" t="s">
        <v>62</v>
      </c>
      <c r="E6" s="11">
        <v>39</v>
      </c>
      <c r="F6" s="11" t="s">
        <v>48</v>
      </c>
      <c r="G6" s="11" t="s">
        <v>34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6.5" customHeight="1">
      <c r="A7" s="11" t="s">
        <v>65</v>
      </c>
      <c r="B7" s="11">
        <v>6</v>
      </c>
      <c r="C7" s="11" t="s">
        <v>46</v>
      </c>
      <c r="D7" s="11" t="s">
        <v>65</v>
      </c>
      <c r="E7" s="11">
        <v>38</v>
      </c>
      <c r="F7" s="11" t="s">
        <v>48</v>
      </c>
      <c r="G7" s="11" t="s">
        <v>34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6.5" customHeight="1">
      <c r="A8" s="11" t="s">
        <v>69</v>
      </c>
      <c r="B8" s="11">
        <v>7</v>
      </c>
      <c r="C8" s="11" t="s">
        <v>46</v>
      </c>
      <c r="D8" s="11" t="s">
        <v>69</v>
      </c>
      <c r="E8" s="11">
        <v>41</v>
      </c>
      <c r="F8" s="11" t="s">
        <v>70</v>
      </c>
      <c r="G8" s="11" t="s">
        <v>49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 customHeight="1">
      <c r="A9" s="11" t="s">
        <v>71</v>
      </c>
      <c r="B9" s="11">
        <v>8</v>
      </c>
      <c r="C9" s="11" t="s">
        <v>46</v>
      </c>
      <c r="D9" s="11" t="s">
        <v>71</v>
      </c>
      <c r="E9" s="11">
        <v>41</v>
      </c>
      <c r="F9" s="11" t="s">
        <v>70</v>
      </c>
      <c r="G9" s="11" t="s">
        <v>49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6.5" customHeight="1">
      <c r="A10" s="11" t="s">
        <v>77</v>
      </c>
      <c r="B10" s="11">
        <v>9</v>
      </c>
      <c r="C10" s="11" t="s">
        <v>46</v>
      </c>
      <c r="D10" s="11" t="s">
        <v>77</v>
      </c>
      <c r="E10" s="11">
        <v>41</v>
      </c>
      <c r="F10" s="11" t="s">
        <v>70</v>
      </c>
      <c r="G10" s="11" t="s">
        <v>49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6.5" customHeight="1">
      <c r="A11" s="11" t="s">
        <v>81</v>
      </c>
      <c r="B11" s="11">
        <v>10</v>
      </c>
      <c r="C11" s="11" t="s">
        <v>46</v>
      </c>
      <c r="D11" s="11" t="s">
        <v>81</v>
      </c>
      <c r="E11" s="11">
        <v>41</v>
      </c>
      <c r="F11" s="11" t="s">
        <v>70</v>
      </c>
      <c r="G11" s="11" t="s">
        <v>49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6.5" customHeight="1">
      <c r="A12" s="11" t="s">
        <v>83</v>
      </c>
      <c r="B12" s="11">
        <v>11</v>
      </c>
      <c r="C12" s="11" t="s">
        <v>46</v>
      </c>
      <c r="D12" s="11" t="s">
        <v>83</v>
      </c>
      <c r="E12" s="11">
        <v>31</v>
      </c>
      <c r="F12" s="11" t="s">
        <v>70</v>
      </c>
      <c r="G12" s="11" t="s">
        <v>26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6.5" customHeight="1">
      <c r="A13" s="11" t="s">
        <v>87</v>
      </c>
      <c r="B13" s="11">
        <v>12</v>
      </c>
      <c r="C13" s="11" t="s">
        <v>46</v>
      </c>
      <c r="D13" s="11" t="s">
        <v>87</v>
      </c>
      <c r="E13" s="11">
        <v>31</v>
      </c>
      <c r="F13" s="11" t="s">
        <v>70</v>
      </c>
      <c r="G13" s="11" t="s">
        <v>26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6.5" customHeight="1">
      <c r="A14" s="11" t="s">
        <v>93</v>
      </c>
      <c r="B14" s="11">
        <v>13</v>
      </c>
      <c r="C14" s="11" t="s">
        <v>46</v>
      </c>
      <c r="D14" s="11" t="s">
        <v>93</v>
      </c>
      <c r="E14" s="11">
        <v>41</v>
      </c>
      <c r="F14" s="11" t="s">
        <v>70</v>
      </c>
      <c r="G14" s="11" t="s">
        <v>26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11" t="s">
        <v>94</v>
      </c>
      <c r="B15" s="11">
        <v>14</v>
      </c>
      <c r="C15" s="11" t="s">
        <v>46</v>
      </c>
      <c r="D15" s="11" t="s">
        <v>94</v>
      </c>
      <c r="E15" s="11">
        <v>41</v>
      </c>
      <c r="F15" s="11" t="s">
        <v>70</v>
      </c>
      <c r="G15" s="11" t="s">
        <v>26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6.5" customHeight="1">
      <c r="A16" s="11" t="s">
        <v>96</v>
      </c>
      <c r="B16" s="11">
        <v>15</v>
      </c>
      <c r="C16" s="11" t="s">
        <v>46</v>
      </c>
      <c r="D16" s="11" t="s">
        <v>96</v>
      </c>
      <c r="E16" s="11">
        <v>38</v>
      </c>
      <c r="F16" s="11" t="s">
        <v>70</v>
      </c>
      <c r="G16" s="11" t="s">
        <v>34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11" t="s">
        <v>97</v>
      </c>
      <c r="B17" s="11">
        <v>16</v>
      </c>
      <c r="C17" s="11" t="s">
        <v>46</v>
      </c>
      <c r="D17" s="11" t="s">
        <v>97</v>
      </c>
      <c r="E17" s="11">
        <v>38</v>
      </c>
      <c r="F17" s="11" t="s">
        <v>70</v>
      </c>
      <c r="G17" s="11" t="s">
        <v>34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11" t="s">
        <v>98</v>
      </c>
      <c r="B18" s="11">
        <v>17</v>
      </c>
      <c r="C18" s="11" t="s">
        <v>46</v>
      </c>
      <c r="D18" s="11" t="s">
        <v>98</v>
      </c>
      <c r="E18" s="11">
        <v>33</v>
      </c>
      <c r="F18" s="11" t="s">
        <v>70</v>
      </c>
      <c r="G18" s="11" t="s">
        <v>34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11" t="s">
        <v>99</v>
      </c>
      <c r="B19" s="11">
        <v>18</v>
      </c>
      <c r="C19" s="11" t="s">
        <v>46</v>
      </c>
      <c r="D19" s="11" t="s">
        <v>99</v>
      </c>
      <c r="E19" s="11">
        <v>39</v>
      </c>
      <c r="F19" s="11" t="s">
        <v>70</v>
      </c>
      <c r="G19" s="11" t="s">
        <v>34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6.5" customHeight="1">
      <c r="A20" s="11" t="s">
        <v>100</v>
      </c>
      <c r="B20" s="11">
        <v>19</v>
      </c>
      <c r="C20" s="11" t="s">
        <v>46</v>
      </c>
      <c r="D20" s="11" t="s">
        <v>100</v>
      </c>
      <c r="E20" s="11">
        <v>40</v>
      </c>
      <c r="F20" s="11" t="s">
        <v>104</v>
      </c>
      <c r="G20" s="11" t="s">
        <v>49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6.5" customHeight="1">
      <c r="A21" s="11" t="s">
        <v>107</v>
      </c>
      <c r="B21" s="11">
        <v>20</v>
      </c>
      <c r="C21" s="11" t="s">
        <v>46</v>
      </c>
      <c r="D21" s="11" t="s">
        <v>107</v>
      </c>
      <c r="E21" s="11">
        <v>40</v>
      </c>
      <c r="F21" s="11" t="s">
        <v>104</v>
      </c>
      <c r="G21" s="11" t="s">
        <v>49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6.5" customHeight="1">
      <c r="A22" s="11" t="s">
        <v>116</v>
      </c>
      <c r="B22" s="11">
        <v>21</v>
      </c>
      <c r="C22" s="11" t="s">
        <v>46</v>
      </c>
      <c r="D22" s="11" t="s">
        <v>116</v>
      </c>
      <c r="E22" s="11">
        <v>40</v>
      </c>
      <c r="F22" s="11" t="s">
        <v>104</v>
      </c>
      <c r="G22" s="11" t="s">
        <v>49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6.5" customHeight="1">
      <c r="A23" s="11" t="s">
        <v>127</v>
      </c>
      <c r="B23" s="11">
        <v>22</v>
      </c>
      <c r="C23" s="11" t="s">
        <v>46</v>
      </c>
      <c r="D23" s="11" t="s">
        <v>127</v>
      </c>
      <c r="E23" s="11">
        <v>39</v>
      </c>
      <c r="F23" s="11" t="s">
        <v>104</v>
      </c>
      <c r="G23" s="11" t="s">
        <v>49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11" t="s">
        <v>130</v>
      </c>
      <c r="B24" s="11">
        <v>23</v>
      </c>
      <c r="C24" s="11" t="s">
        <v>46</v>
      </c>
      <c r="D24" s="11" t="s">
        <v>130</v>
      </c>
      <c r="E24" s="11">
        <v>36</v>
      </c>
      <c r="F24" s="11" t="s">
        <v>104</v>
      </c>
      <c r="G24" s="11" t="s">
        <v>26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6.5" customHeight="1">
      <c r="A25" s="11" t="s">
        <v>139</v>
      </c>
      <c r="B25" s="11">
        <v>24</v>
      </c>
      <c r="C25" s="11" t="s">
        <v>46</v>
      </c>
      <c r="D25" s="11" t="s">
        <v>139</v>
      </c>
      <c r="E25" s="11">
        <v>36</v>
      </c>
      <c r="F25" s="11" t="s">
        <v>104</v>
      </c>
      <c r="G25" s="11" t="s">
        <v>26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6.5" customHeight="1">
      <c r="A26" s="11" t="s">
        <v>145</v>
      </c>
      <c r="B26" s="11">
        <v>25</v>
      </c>
      <c r="C26" s="11" t="s">
        <v>46</v>
      </c>
      <c r="D26" s="11" t="s">
        <v>145</v>
      </c>
      <c r="E26" s="11">
        <v>36</v>
      </c>
      <c r="F26" s="11" t="s">
        <v>104</v>
      </c>
      <c r="G26" s="11" t="s">
        <v>26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6.5" customHeight="1">
      <c r="A27" s="11" t="s">
        <v>147</v>
      </c>
      <c r="B27" s="11">
        <v>26</v>
      </c>
      <c r="C27" s="11" t="s">
        <v>46</v>
      </c>
      <c r="D27" s="11" t="s">
        <v>147</v>
      </c>
      <c r="E27" s="11">
        <v>37</v>
      </c>
      <c r="F27" s="11" t="s">
        <v>104</v>
      </c>
      <c r="G27" s="11" t="s">
        <v>26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6.5" customHeight="1">
      <c r="A28" s="11" t="s">
        <v>157</v>
      </c>
      <c r="B28" s="11">
        <v>27</v>
      </c>
      <c r="C28" s="11" t="s">
        <v>46</v>
      </c>
      <c r="D28" s="11" t="s">
        <v>157</v>
      </c>
      <c r="E28" s="11">
        <v>39</v>
      </c>
      <c r="F28" s="11" t="s">
        <v>104</v>
      </c>
      <c r="G28" s="11" t="s">
        <v>34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11" t="s">
        <v>167</v>
      </c>
      <c r="B29" s="11">
        <v>28</v>
      </c>
      <c r="C29" s="11" t="s">
        <v>46</v>
      </c>
      <c r="D29" s="11" t="s">
        <v>167</v>
      </c>
      <c r="E29" s="11">
        <v>38</v>
      </c>
      <c r="F29" s="11" t="s">
        <v>104</v>
      </c>
      <c r="G29" s="11" t="s">
        <v>34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11" t="s">
        <v>177</v>
      </c>
      <c r="B30" s="11">
        <v>29</v>
      </c>
      <c r="C30" s="11" t="s">
        <v>46</v>
      </c>
      <c r="D30" s="11" t="s">
        <v>177</v>
      </c>
      <c r="E30" s="11">
        <v>38</v>
      </c>
      <c r="F30" s="11" t="s">
        <v>104</v>
      </c>
      <c r="G30" s="11" t="s">
        <v>34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11" t="s">
        <v>186</v>
      </c>
      <c r="B31" s="11">
        <v>30</v>
      </c>
      <c r="C31" s="11" t="s">
        <v>46</v>
      </c>
      <c r="D31" s="11" t="s">
        <v>186</v>
      </c>
      <c r="E31" s="11">
        <v>38</v>
      </c>
      <c r="F31" s="11" t="s">
        <v>104</v>
      </c>
      <c r="G31" s="11" t="s">
        <v>34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11" t="s">
        <v>193</v>
      </c>
      <c r="B32" s="11">
        <v>31</v>
      </c>
      <c r="C32" s="11" t="s">
        <v>46</v>
      </c>
      <c r="D32" s="11" t="s">
        <v>193</v>
      </c>
      <c r="E32" s="11">
        <v>39</v>
      </c>
      <c r="F32" s="11" t="s">
        <v>196</v>
      </c>
      <c r="G32" s="11" t="s">
        <v>49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11" t="s">
        <v>199</v>
      </c>
      <c r="B33" s="11">
        <v>32</v>
      </c>
      <c r="C33" s="11" t="s">
        <v>46</v>
      </c>
      <c r="D33" s="11" t="s">
        <v>199</v>
      </c>
      <c r="E33" s="11">
        <v>38</v>
      </c>
      <c r="F33" s="11" t="s">
        <v>196</v>
      </c>
      <c r="G33" s="11" t="s">
        <v>49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11" t="s">
        <v>206</v>
      </c>
      <c r="B34" s="11">
        <v>33</v>
      </c>
      <c r="C34" s="11" t="s">
        <v>46</v>
      </c>
      <c r="D34" s="11" t="s">
        <v>206</v>
      </c>
      <c r="E34" s="11">
        <v>39</v>
      </c>
      <c r="F34" s="11" t="s">
        <v>196</v>
      </c>
      <c r="G34" s="11" t="s">
        <v>49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11" t="s">
        <v>212</v>
      </c>
      <c r="B35" s="11">
        <v>34</v>
      </c>
      <c r="C35" s="11" t="s">
        <v>46</v>
      </c>
      <c r="D35" s="11" t="s">
        <v>212</v>
      </c>
      <c r="E35" s="11">
        <v>38</v>
      </c>
      <c r="F35" s="11" t="s">
        <v>196</v>
      </c>
      <c r="G35" s="11" t="s">
        <v>49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11" t="s">
        <v>217</v>
      </c>
      <c r="B36" s="11">
        <v>35</v>
      </c>
      <c r="C36" s="11" t="s">
        <v>46</v>
      </c>
      <c r="D36" s="11" t="s">
        <v>217</v>
      </c>
      <c r="E36" s="11">
        <v>36</v>
      </c>
      <c r="F36" s="11" t="s">
        <v>196</v>
      </c>
      <c r="G36" s="11" t="s">
        <v>26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11" t="s">
        <v>226</v>
      </c>
      <c r="B37" s="11">
        <v>36</v>
      </c>
      <c r="C37" s="11" t="s">
        <v>46</v>
      </c>
      <c r="D37" s="11" t="s">
        <v>226</v>
      </c>
      <c r="E37" s="11">
        <v>35</v>
      </c>
      <c r="F37" s="11" t="s">
        <v>196</v>
      </c>
      <c r="G37" s="11" t="s">
        <v>26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11" t="s">
        <v>235</v>
      </c>
      <c r="B38" s="11">
        <v>37</v>
      </c>
      <c r="C38" s="11" t="s">
        <v>46</v>
      </c>
      <c r="D38" s="11" t="s">
        <v>235</v>
      </c>
      <c r="E38" s="11">
        <v>35</v>
      </c>
      <c r="F38" s="11" t="s">
        <v>196</v>
      </c>
      <c r="G38" s="11" t="s">
        <v>26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11" t="s">
        <v>247</v>
      </c>
      <c r="B39" s="11">
        <v>38</v>
      </c>
      <c r="C39" s="11" t="s">
        <v>46</v>
      </c>
      <c r="D39" s="11" t="s">
        <v>247</v>
      </c>
      <c r="E39" s="11">
        <v>35</v>
      </c>
      <c r="F39" s="11" t="s">
        <v>196</v>
      </c>
      <c r="G39" s="11" t="s">
        <v>26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11" t="s">
        <v>257</v>
      </c>
      <c r="B40" s="11">
        <v>39</v>
      </c>
      <c r="C40" s="11" t="s">
        <v>46</v>
      </c>
      <c r="D40" s="11" t="s">
        <v>257</v>
      </c>
      <c r="E40" s="11">
        <v>37</v>
      </c>
      <c r="F40" s="11" t="s">
        <v>196</v>
      </c>
      <c r="G40" s="11" t="s">
        <v>34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11" t="s">
        <v>267</v>
      </c>
      <c r="B41" s="11">
        <v>40</v>
      </c>
      <c r="C41" s="11" t="s">
        <v>46</v>
      </c>
      <c r="D41" s="11" t="s">
        <v>267</v>
      </c>
      <c r="E41" s="11">
        <v>37</v>
      </c>
      <c r="F41" s="11" t="s">
        <v>196</v>
      </c>
      <c r="G41" s="11" t="s">
        <v>34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11" t="s">
        <v>275</v>
      </c>
      <c r="B42" s="11">
        <v>41</v>
      </c>
      <c r="C42" s="11" t="s">
        <v>46</v>
      </c>
      <c r="D42" s="11" t="s">
        <v>275</v>
      </c>
      <c r="E42" s="11">
        <v>37</v>
      </c>
      <c r="F42" s="11" t="s">
        <v>196</v>
      </c>
      <c r="G42" s="11" t="s">
        <v>34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11" t="s">
        <v>282</v>
      </c>
      <c r="B43" s="11">
        <v>42</v>
      </c>
      <c r="C43" s="11" t="s">
        <v>46</v>
      </c>
      <c r="D43" s="11" t="s">
        <v>282</v>
      </c>
      <c r="E43" s="11">
        <v>38</v>
      </c>
      <c r="F43" s="11" t="s">
        <v>196</v>
      </c>
      <c r="G43" s="11" t="s">
        <v>34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11" t="s">
        <v>289</v>
      </c>
      <c r="B44" s="11">
        <v>43</v>
      </c>
      <c r="C44" s="11" t="s">
        <v>46</v>
      </c>
      <c r="D44" s="11" t="s">
        <v>289</v>
      </c>
      <c r="E44" s="11">
        <v>38</v>
      </c>
      <c r="F44" s="11" t="s">
        <v>296</v>
      </c>
      <c r="G44" s="11" t="s">
        <v>49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11" t="s">
        <v>303</v>
      </c>
      <c r="B45" s="11">
        <v>44</v>
      </c>
      <c r="C45" s="11" t="s">
        <v>46</v>
      </c>
      <c r="D45" s="11" t="s">
        <v>303</v>
      </c>
      <c r="E45" s="11">
        <v>40</v>
      </c>
      <c r="F45" s="11" t="s">
        <v>296</v>
      </c>
      <c r="G45" s="11" t="s">
        <v>49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11" t="s">
        <v>306</v>
      </c>
      <c r="B46" s="11">
        <v>45</v>
      </c>
      <c r="C46" s="11" t="s">
        <v>46</v>
      </c>
      <c r="D46" s="11" t="s">
        <v>306</v>
      </c>
      <c r="E46" s="11">
        <v>34</v>
      </c>
      <c r="F46" s="11" t="s">
        <v>296</v>
      </c>
      <c r="G46" s="11" t="s">
        <v>26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11" t="s">
        <v>312</v>
      </c>
      <c r="B47" s="11">
        <v>46</v>
      </c>
      <c r="C47" s="11" t="s">
        <v>46</v>
      </c>
      <c r="D47" s="11" t="s">
        <v>312</v>
      </c>
      <c r="E47" s="11">
        <v>34</v>
      </c>
      <c r="F47" s="11" t="s">
        <v>296</v>
      </c>
      <c r="G47" s="11" t="s">
        <v>26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11" t="s">
        <v>314</v>
      </c>
      <c r="B48" s="11">
        <v>47</v>
      </c>
      <c r="C48" s="11" t="s">
        <v>46</v>
      </c>
      <c r="D48" s="11" t="s">
        <v>314</v>
      </c>
      <c r="E48" s="11">
        <v>38</v>
      </c>
      <c r="F48" s="11" t="s">
        <v>296</v>
      </c>
      <c r="G48" s="11" t="s">
        <v>34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11" t="s">
        <v>317</v>
      </c>
      <c r="B49" s="11">
        <v>48</v>
      </c>
      <c r="C49" s="11" t="s">
        <v>46</v>
      </c>
      <c r="D49" s="11" t="s">
        <v>317</v>
      </c>
      <c r="E49" s="11">
        <v>38</v>
      </c>
      <c r="F49" s="11" t="s">
        <v>296</v>
      </c>
      <c r="G49" s="11" t="s">
        <v>34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11" t="s">
        <v>320</v>
      </c>
      <c r="B50" s="11">
        <v>49</v>
      </c>
      <c r="C50" s="11" t="s">
        <v>46</v>
      </c>
      <c r="D50" s="11" t="s">
        <v>320</v>
      </c>
      <c r="E50" s="11">
        <v>15</v>
      </c>
      <c r="F50" s="11" t="s">
        <v>321</v>
      </c>
      <c r="G50" s="11" t="s">
        <v>49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11" t="s">
        <v>324</v>
      </c>
      <c r="B51" s="11">
        <v>50</v>
      </c>
      <c r="C51" s="11" t="s">
        <v>46</v>
      </c>
      <c r="D51" s="11" t="s">
        <v>324</v>
      </c>
      <c r="E51" s="11">
        <v>14</v>
      </c>
      <c r="F51" s="11" t="s">
        <v>321</v>
      </c>
      <c r="G51" s="11" t="s">
        <v>26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11" t="s">
        <v>327</v>
      </c>
      <c r="B52" s="11">
        <v>51</v>
      </c>
      <c r="C52" s="11" t="s">
        <v>46</v>
      </c>
      <c r="D52" s="11" t="s">
        <v>327</v>
      </c>
      <c r="E52" s="11">
        <v>13</v>
      </c>
      <c r="F52" s="11" t="s">
        <v>321</v>
      </c>
      <c r="G52" s="11" t="s">
        <v>34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11" t="s">
        <v>331</v>
      </c>
      <c r="B53" s="11">
        <v>52</v>
      </c>
      <c r="C53" s="11" t="s">
        <v>46</v>
      </c>
      <c r="D53" s="11" t="s">
        <v>331</v>
      </c>
      <c r="E53" s="11">
        <v>41</v>
      </c>
      <c r="F53" s="11" t="s">
        <v>332</v>
      </c>
      <c r="G53" s="11" t="s">
        <v>49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11" t="s">
        <v>334</v>
      </c>
      <c r="B54" s="11">
        <v>53</v>
      </c>
      <c r="C54" s="11" t="s">
        <v>46</v>
      </c>
      <c r="D54" s="11" t="s">
        <v>334</v>
      </c>
      <c r="E54" s="11">
        <v>40</v>
      </c>
      <c r="F54" s="11" t="s">
        <v>332</v>
      </c>
      <c r="G54" s="11" t="s">
        <v>49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11" t="s">
        <v>337</v>
      </c>
      <c r="B55" s="11">
        <v>54</v>
      </c>
      <c r="C55" s="11" t="s">
        <v>46</v>
      </c>
      <c r="D55" s="11" t="s">
        <v>337</v>
      </c>
      <c r="E55" s="11">
        <v>37</v>
      </c>
      <c r="F55" s="11" t="s">
        <v>332</v>
      </c>
      <c r="G55" s="11" t="s">
        <v>26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11" t="s">
        <v>341</v>
      </c>
      <c r="B56" s="11">
        <v>55</v>
      </c>
      <c r="C56" s="11" t="s">
        <v>46</v>
      </c>
      <c r="D56" s="11" t="s">
        <v>341</v>
      </c>
      <c r="E56" s="11">
        <v>34</v>
      </c>
      <c r="F56" s="11" t="s">
        <v>332</v>
      </c>
      <c r="G56" s="11" t="s">
        <v>26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11" t="s">
        <v>344</v>
      </c>
      <c r="B57" s="11">
        <v>56</v>
      </c>
      <c r="C57" s="11" t="s">
        <v>46</v>
      </c>
      <c r="D57" s="11" t="s">
        <v>344</v>
      </c>
      <c r="E57" s="11">
        <v>39</v>
      </c>
      <c r="F57" s="11" t="s">
        <v>332</v>
      </c>
      <c r="G57" s="11" t="s">
        <v>34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11" t="s">
        <v>348</v>
      </c>
      <c r="B58" s="11">
        <v>57</v>
      </c>
      <c r="C58" s="11" t="s">
        <v>46</v>
      </c>
      <c r="D58" s="11" t="s">
        <v>348</v>
      </c>
      <c r="E58" s="11">
        <v>39</v>
      </c>
      <c r="F58" s="11" t="s">
        <v>332</v>
      </c>
      <c r="G58" s="11" t="s">
        <v>34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24" t="s">
        <v>352</v>
      </c>
      <c r="B59" s="24">
        <v>58</v>
      </c>
      <c r="C59" s="24" t="s">
        <v>355</v>
      </c>
      <c r="D59" s="24" t="s">
        <v>352</v>
      </c>
      <c r="E59" s="24">
        <v>23</v>
      </c>
      <c r="F59" s="24" t="s">
        <v>104</v>
      </c>
      <c r="G59" s="24" t="s">
        <v>49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24" t="s">
        <v>356</v>
      </c>
      <c r="B60" s="24">
        <v>59</v>
      </c>
      <c r="C60" s="24" t="s">
        <v>355</v>
      </c>
      <c r="D60" s="24" t="s">
        <v>356</v>
      </c>
      <c r="E60" s="24">
        <v>24</v>
      </c>
      <c r="F60" s="24" t="s">
        <v>104</v>
      </c>
      <c r="G60" s="24" t="s">
        <v>49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24" t="s">
        <v>359</v>
      </c>
      <c r="B61" s="24">
        <v>60</v>
      </c>
      <c r="C61" s="24" t="s">
        <v>355</v>
      </c>
      <c r="D61" s="24" t="s">
        <v>359</v>
      </c>
      <c r="E61" s="24">
        <v>21</v>
      </c>
      <c r="F61" s="24" t="s">
        <v>104</v>
      </c>
      <c r="G61" s="24" t="s">
        <v>49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24" t="s">
        <v>361</v>
      </c>
      <c r="B62" s="24">
        <v>61</v>
      </c>
      <c r="C62" s="24" t="s">
        <v>355</v>
      </c>
      <c r="D62" s="24" t="s">
        <v>361</v>
      </c>
      <c r="E62" s="24">
        <v>24</v>
      </c>
      <c r="F62" s="24" t="s">
        <v>104</v>
      </c>
      <c r="G62" s="24" t="s">
        <v>49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24" t="s">
        <v>363</v>
      </c>
      <c r="B63" s="24">
        <v>62</v>
      </c>
      <c r="C63" s="24" t="s">
        <v>355</v>
      </c>
      <c r="D63" s="24" t="s">
        <v>363</v>
      </c>
      <c r="E63" s="24">
        <v>32</v>
      </c>
      <c r="F63" s="24" t="s">
        <v>104</v>
      </c>
      <c r="G63" s="24" t="s">
        <v>26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24" t="s">
        <v>364</v>
      </c>
      <c r="B64" s="24">
        <v>63</v>
      </c>
      <c r="C64" s="24" t="s">
        <v>355</v>
      </c>
      <c r="D64" s="24" t="s">
        <v>364</v>
      </c>
      <c r="E64" s="24">
        <v>33</v>
      </c>
      <c r="F64" s="24" t="s">
        <v>104</v>
      </c>
      <c r="G64" s="24" t="s">
        <v>26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24" t="s">
        <v>367</v>
      </c>
      <c r="B65" s="24">
        <v>64</v>
      </c>
      <c r="C65" s="24" t="s">
        <v>355</v>
      </c>
      <c r="D65" s="24" t="s">
        <v>367</v>
      </c>
      <c r="E65" s="24">
        <v>32</v>
      </c>
      <c r="F65" s="24" t="s">
        <v>104</v>
      </c>
      <c r="G65" s="24" t="s">
        <v>26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24" t="s">
        <v>370</v>
      </c>
      <c r="B66" s="24">
        <v>65</v>
      </c>
      <c r="C66" s="24" t="s">
        <v>355</v>
      </c>
      <c r="D66" s="24" t="s">
        <v>370</v>
      </c>
      <c r="E66" s="24">
        <v>19</v>
      </c>
      <c r="F66" s="24" t="s">
        <v>104</v>
      </c>
      <c r="G66" s="24" t="s">
        <v>34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24" t="s">
        <v>371</v>
      </c>
      <c r="B67" s="24">
        <v>66</v>
      </c>
      <c r="C67" s="24" t="s">
        <v>355</v>
      </c>
      <c r="D67" s="24" t="s">
        <v>371</v>
      </c>
      <c r="E67" s="24">
        <v>21</v>
      </c>
      <c r="F67" s="24" t="s">
        <v>104</v>
      </c>
      <c r="G67" s="24" t="s">
        <v>34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24" t="s">
        <v>377</v>
      </c>
      <c r="B68" s="24">
        <v>67</v>
      </c>
      <c r="C68" s="24" t="s">
        <v>355</v>
      </c>
      <c r="D68" s="24" t="s">
        <v>377</v>
      </c>
      <c r="E68" s="24">
        <v>17</v>
      </c>
      <c r="F68" s="24" t="s">
        <v>104</v>
      </c>
      <c r="G68" s="24" t="s">
        <v>34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24" t="s">
        <v>380</v>
      </c>
      <c r="B69" s="24">
        <v>68</v>
      </c>
      <c r="C69" s="24" t="s">
        <v>355</v>
      </c>
      <c r="D69" s="24" t="s">
        <v>380</v>
      </c>
      <c r="E69" s="24">
        <v>21</v>
      </c>
      <c r="F69" s="24" t="s">
        <v>104</v>
      </c>
      <c r="G69" s="24" t="s">
        <v>34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24" t="s">
        <v>382</v>
      </c>
      <c r="B70" s="24">
        <v>69</v>
      </c>
      <c r="C70" s="24" t="s">
        <v>355</v>
      </c>
      <c r="D70" s="24" t="s">
        <v>382</v>
      </c>
      <c r="E70" s="24">
        <v>23</v>
      </c>
      <c r="F70" s="24" t="s">
        <v>196</v>
      </c>
      <c r="G70" s="24" t="s">
        <v>49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9.5" customHeight="1">
      <c r="A71" s="24" t="s">
        <v>385</v>
      </c>
      <c r="B71" s="24">
        <v>70</v>
      </c>
      <c r="C71" s="24" t="s">
        <v>355</v>
      </c>
      <c r="D71" s="24" t="s">
        <v>385</v>
      </c>
      <c r="E71" s="24">
        <v>29</v>
      </c>
      <c r="F71" s="24" t="s">
        <v>196</v>
      </c>
      <c r="G71" s="24" t="s">
        <v>26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24" t="s">
        <v>387</v>
      </c>
      <c r="B72" s="24">
        <v>71</v>
      </c>
      <c r="C72" s="24" t="s">
        <v>355</v>
      </c>
      <c r="D72" s="24" t="s">
        <v>387</v>
      </c>
      <c r="E72" s="24">
        <v>15</v>
      </c>
      <c r="F72" s="24" t="s">
        <v>196</v>
      </c>
      <c r="G72" s="24" t="s">
        <v>34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12"/>
      <c r="B73" s="12"/>
      <c r="C73" s="12"/>
      <c r="D73" s="12"/>
      <c r="E73" s="12"/>
      <c r="F73" s="12"/>
      <c r="G73" s="12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12"/>
      <c r="B74" s="12"/>
      <c r="C74" s="12"/>
      <c r="D74" s="12"/>
      <c r="E74" s="12"/>
      <c r="F74" s="12"/>
      <c r="G74" s="12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12"/>
      <c r="B75" s="12"/>
      <c r="C75" s="12"/>
      <c r="D75" s="12"/>
      <c r="E75" s="12"/>
      <c r="F75" s="12"/>
      <c r="G75" s="12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12"/>
      <c r="B76" s="12"/>
      <c r="C76" s="12"/>
      <c r="D76" s="12"/>
      <c r="E76" s="12"/>
      <c r="F76" s="12"/>
      <c r="G76" s="12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12"/>
      <c r="B77" s="12"/>
      <c r="C77" s="12"/>
      <c r="D77" s="12"/>
      <c r="E77" s="12"/>
      <c r="F77" s="12"/>
      <c r="G77" s="12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12"/>
      <c r="B78" s="12"/>
      <c r="C78" s="12"/>
      <c r="D78" s="12"/>
      <c r="E78" s="12"/>
      <c r="F78" s="12"/>
      <c r="G78" s="12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12"/>
      <c r="B79" s="12"/>
      <c r="C79" s="12"/>
      <c r="D79" s="12"/>
      <c r="E79" s="12"/>
      <c r="F79" s="12"/>
      <c r="G79" s="12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12"/>
      <c r="B80" s="12"/>
      <c r="C80" s="12"/>
      <c r="D80" s="12"/>
      <c r="E80" s="12"/>
      <c r="F80" s="12"/>
      <c r="G80" s="12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12"/>
      <c r="B81" s="12"/>
      <c r="C81" s="12"/>
      <c r="D81" s="12"/>
      <c r="E81" s="12"/>
      <c r="F81" s="12"/>
      <c r="G81" s="12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12"/>
      <c r="B82" s="12"/>
      <c r="C82" s="12"/>
      <c r="D82" s="12"/>
      <c r="E82" s="12"/>
      <c r="F82" s="12"/>
      <c r="G82" s="12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12"/>
      <c r="B83" s="12"/>
      <c r="C83" s="12"/>
      <c r="D83" s="12"/>
      <c r="E83" s="12"/>
      <c r="F83" s="12"/>
      <c r="G83" s="12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12"/>
      <c r="B84" s="12"/>
      <c r="C84" s="12"/>
      <c r="D84" s="12"/>
      <c r="E84" s="12"/>
      <c r="F84" s="12"/>
      <c r="G84" s="12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12"/>
      <c r="B85" s="12"/>
      <c r="C85" s="12"/>
      <c r="D85" s="12"/>
      <c r="E85" s="12"/>
      <c r="F85" s="12"/>
      <c r="G85" s="12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12"/>
      <c r="B86" s="12"/>
      <c r="C86" s="12"/>
      <c r="D86" s="12"/>
      <c r="E86" s="12"/>
      <c r="F86" s="12"/>
      <c r="G86" s="12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12"/>
      <c r="B87" s="12"/>
      <c r="C87" s="12"/>
      <c r="D87" s="12"/>
      <c r="E87" s="12"/>
      <c r="F87" s="12"/>
      <c r="G87" s="12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12"/>
      <c r="B88" s="12"/>
      <c r="C88" s="12"/>
      <c r="D88" s="12"/>
      <c r="E88" s="12"/>
      <c r="F88" s="12"/>
      <c r="G88" s="12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12"/>
      <c r="B89" s="12"/>
      <c r="C89" s="12"/>
      <c r="D89" s="12"/>
      <c r="E89" s="12"/>
      <c r="F89" s="12"/>
      <c r="G89" s="12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12"/>
      <c r="B90" s="12"/>
      <c r="C90" s="12"/>
      <c r="D90" s="12"/>
      <c r="E90" s="12"/>
      <c r="F90" s="12"/>
      <c r="G90" s="12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12"/>
      <c r="B91" s="12"/>
      <c r="C91" s="12"/>
      <c r="D91" s="12"/>
      <c r="E91" s="12"/>
      <c r="F91" s="12"/>
      <c r="G91" s="12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12"/>
      <c r="B92" s="12"/>
      <c r="C92" s="12"/>
      <c r="D92" s="12"/>
      <c r="E92" s="12"/>
      <c r="F92" s="12"/>
      <c r="G92" s="12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12"/>
      <c r="B93" s="12"/>
      <c r="C93" s="12"/>
      <c r="D93" s="12"/>
      <c r="E93" s="12"/>
      <c r="F93" s="12"/>
      <c r="G93" s="12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12"/>
      <c r="B94" s="12"/>
      <c r="C94" s="12"/>
      <c r="D94" s="12"/>
      <c r="E94" s="12"/>
      <c r="F94" s="12"/>
      <c r="G94" s="12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12"/>
      <c r="B95" s="12"/>
      <c r="C95" s="12"/>
      <c r="D95" s="12"/>
      <c r="E95" s="12"/>
      <c r="F95" s="12"/>
      <c r="G95" s="12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12"/>
      <c r="B96" s="12"/>
      <c r="C96" s="12"/>
      <c r="D96" s="12"/>
      <c r="E96" s="12"/>
      <c r="F96" s="12"/>
      <c r="G96" s="12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12"/>
      <c r="B97" s="12"/>
      <c r="C97" s="12"/>
      <c r="D97" s="12"/>
      <c r="E97" s="12"/>
      <c r="F97" s="12"/>
      <c r="G97" s="12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12"/>
      <c r="B98" s="12"/>
      <c r="C98" s="12"/>
      <c r="D98" s="12"/>
      <c r="E98" s="12"/>
      <c r="F98" s="12"/>
      <c r="G98" s="12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12"/>
      <c r="B99" s="12"/>
      <c r="C99" s="12"/>
      <c r="D99" s="12"/>
      <c r="E99" s="12"/>
      <c r="F99" s="12"/>
      <c r="G99" s="12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12"/>
      <c r="B100" s="12"/>
      <c r="C100" s="12"/>
      <c r="D100" s="12"/>
      <c r="E100" s="12"/>
      <c r="F100" s="12"/>
      <c r="G100" s="12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12"/>
      <c r="B101" s="12"/>
      <c r="C101" s="12"/>
      <c r="D101" s="12"/>
      <c r="E101" s="12"/>
      <c r="F101" s="12"/>
      <c r="G101" s="12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12"/>
      <c r="B102" s="12"/>
      <c r="C102" s="12"/>
      <c r="D102" s="12"/>
      <c r="E102" s="12"/>
      <c r="F102" s="12"/>
      <c r="G102" s="12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12"/>
      <c r="B103" s="12"/>
      <c r="C103" s="12"/>
      <c r="D103" s="12"/>
      <c r="E103" s="12"/>
      <c r="F103" s="12"/>
      <c r="G103" s="12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12"/>
      <c r="B104" s="12"/>
      <c r="C104" s="12"/>
      <c r="D104" s="12"/>
      <c r="E104" s="12"/>
      <c r="F104" s="12"/>
      <c r="G104" s="12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12"/>
      <c r="B105" s="12"/>
      <c r="C105" s="12"/>
      <c r="D105" s="12"/>
      <c r="E105" s="12"/>
      <c r="F105" s="12"/>
      <c r="G105" s="12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12"/>
      <c r="B106" s="12"/>
      <c r="C106" s="12"/>
      <c r="D106" s="12"/>
      <c r="E106" s="12"/>
      <c r="F106" s="12"/>
      <c r="G106" s="12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12"/>
      <c r="B107" s="12"/>
      <c r="C107" s="12"/>
      <c r="D107" s="12"/>
      <c r="E107" s="12"/>
      <c r="F107" s="12"/>
      <c r="G107" s="12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12"/>
      <c r="B108" s="12"/>
      <c r="C108" s="12"/>
      <c r="D108" s="12"/>
      <c r="E108" s="12"/>
      <c r="F108" s="12"/>
      <c r="G108" s="12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12"/>
      <c r="B109" s="12"/>
      <c r="C109" s="12"/>
      <c r="D109" s="12"/>
      <c r="E109" s="12"/>
      <c r="F109" s="12"/>
      <c r="G109" s="12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12"/>
      <c r="B110" s="12"/>
      <c r="C110" s="12"/>
      <c r="D110" s="12"/>
      <c r="E110" s="12"/>
      <c r="F110" s="12"/>
      <c r="G110" s="12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12"/>
      <c r="B111" s="12"/>
      <c r="C111" s="12"/>
      <c r="D111" s="12"/>
      <c r="E111" s="12"/>
      <c r="F111" s="12"/>
      <c r="G111" s="12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12"/>
      <c r="B112" s="12"/>
      <c r="C112" s="12"/>
      <c r="D112" s="12"/>
      <c r="E112" s="12"/>
      <c r="F112" s="12"/>
      <c r="G112" s="12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12"/>
      <c r="B113" s="12"/>
      <c r="C113" s="12"/>
      <c r="D113" s="12"/>
      <c r="E113" s="12"/>
      <c r="F113" s="12"/>
      <c r="G113" s="12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12"/>
      <c r="B114" s="12"/>
      <c r="C114" s="12"/>
      <c r="D114" s="12"/>
      <c r="E114" s="12"/>
      <c r="F114" s="12"/>
      <c r="G114" s="12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12"/>
      <c r="B115" s="12"/>
      <c r="C115" s="12"/>
      <c r="D115" s="12"/>
      <c r="E115" s="12"/>
      <c r="F115" s="12"/>
      <c r="G115" s="12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12"/>
      <c r="B116" s="12"/>
      <c r="C116" s="12"/>
      <c r="D116" s="12"/>
      <c r="E116" s="12"/>
      <c r="F116" s="12"/>
      <c r="G116" s="12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12"/>
      <c r="B117" s="12"/>
      <c r="C117" s="12"/>
      <c r="D117" s="12"/>
      <c r="E117" s="12"/>
      <c r="F117" s="12"/>
      <c r="G117" s="12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12"/>
      <c r="B118" s="12"/>
      <c r="C118" s="12"/>
      <c r="D118" s="12"/>
      <c r="E118" s="12"/>
      <c r="F118" s="12"/>
      <c r="G118" s="12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12"/>
      <c r="B119" s="12"/>
      <c r="C119" s="12"/>
      <c r="D119" s="12"/>
      <c r="E119" s="12"/>
      <c r="F119" s="12"/>
      <c r="G119" s="12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12"/>
      <c r="B120" s="12"/>
      <c r="C120" s="12"/>
      <c r="D120" s="12"/>
      <c r="E120" s="12"/>
      <c r="F120" s="12"/>
      <c r="G120" s="12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12"/>
      <c r="B121" s="12"/>
      <c r="C121" s="12"/>
      <c r="D121" s="12"/>
      <c r="E121" s="12"/>
      <c r="F121" s="12"/>
      <c r="G121" s="12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12"/>
      <c r="B122" s="12"/>
      <c r="C122" s="12"/>
      <c r="D122" s="12"/>
      <c r="E122" s="12"/>
      <c r="F122" s="12"/>
      <c r="G122" s="1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12"/>
      <c r="B123" s="12"/>
      <c r="C123" s="12"/>
      <c r="D123" s="12"/>
      <c r="E123" s="12"/>
      <c r="F123" s="12"/>
      <c r="G123" s="12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12"/>
      <c r="B124" s="12"/>
      <c r="C124" s="12"/>
      <c r="D124" s="12"/>
      <c r="E124" s="12"/>
      <c r="F124" s="12"/>
      <c r="G124" s="12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12"/>
      <c r="B125" s="12"/>
      <c r="C125" s="12"/>
      <c r="D125" s="12"/>
      <c r="E125" s="12"/>
      <c r="F125" s="12"/>
      <c r="G125" s="12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12"/>
      <c r="B126" s="12"/>
      <c r="C126" s="12"/>
      <c r="D126" s="12"/>
      <c r="E126" s="12"/>
      <c r="F126" s="12"/>
      <c r="G126" s="12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12"/>
      <c r="B127" s="12"/>
      <c r="C127" s="12"/>
      <c r="D127" s="12"/>
      <c r="E127" s="12"/>
      <c r="F127" s="12"/>
      <c r="G127" s="12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12"/>
      <c r="B128" s="12"/>
      <c r="C128" s="12"/>
      <c r="D128" s="12"/>
      <c r="E128" s="12"/>
      <c r="F128" s="12"/>
      <c r="G128" s="12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12"/>
      <c r="B129" s="12"/>
      <c r="C129" s="12"/>
      <c r="D129" s="12"/>
      <c r="E129" s="12"/>
      <c r="F129" s="12"/>
      <c r="G129" s="12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12"/>
      <c r="B130" s="12"/>
      <c r="C130" s="12"/>
      <c r="D130" s="12"/>
      <c r="E130" s="12"/>
      <c r="F130" s="12"/>
      <c r="G130" s="12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12"/>
      <c r="B131" s="12"/>
      <c r="C131" s="12"/>
      <c r="D131" s="12"/>
      <c r="E131" s="12"/>
      <c r="F131" s="12"/>
      <c r="G131" s="12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12"/>
      <c r="B132" s="12"/>
      <c r="C132" s="12"/>
      <c r="D132" s="12"/>
      <c r="E132" s="12"/>
      <c r="F132" s="12"/>
      <c r="G132" s="1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12"/>
      <c r="B133" s="12"/>
      <c r="C133" s="12"/>
      <c r="D133" s="12"/>
      <c r="E133" s="12"/>
      <c r="F133" s="12"/>
      <c r="G133" s="12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12"/>
      <c r="B134" s="12"/>
      <c r="C134" s="12"/>
      <c r="D134" s="12"/>
      <c r="E134" s="12"/>
      <c r="F134" s="12"/>
      <c r="G134" s="12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12"/>
      <c r="B135" s="12"/>
      <c r="C135" s="12"/>
      <c r="D135" s="12"/>
      <c r="E135" s="12"/>
      <c r="F135" s="12"/>
      <c r="G135" s="12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12"/>
      <c r="B136" s="12"/>
      <c r="C136" s="12"/>
      <c r="D136" s="12"/>
      <c r="E136" s="12"/>
      <c r="F136" s="12"/>
      <c r="G136" s="12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12"/>
      <c r="B137" s="12"/>
      <c r="C137" s="12"/>
      <c r="D137" s="12"/>
      <c r="E137" s="12"/>
      <c r="F137" s="12"/>
      <c r="G137" s="12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12"/>
      <c r="B138" s="12"/>
      <c r="C138" s="12"/>
      <c r="D138" s="12"/>
      <c r="E138" s="12"/>
      <c r="F138" s="12"/>
      <c r="G138" s="12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12"/>
      <c r="B139" s="12"/>
      <c r="C139" s="12"/>
      <c r="D139" s="12"/>
      <c r="E139" s="12"/>
      <c r="F139" s="12"/>
      <c r="G139" s="12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12"/>
      <c r="B140" s="12"/>
      <c r="C140" s="12"/>
      <c r="D140" s="12"/>
      <c r="E140" s="12"/>
      <c r="F140" s="12"/>
      <c r="G140" s="12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12"/>
      <c r="B141" s="12"/>
      <c r="C141" s="12"/>
      <c r="D141" s="12"/>
      <c r="E141" s="12"/>
      <c r="F141" s="12"/>
      <c r="G141" s="12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12"/>
      <c r="B142" s="12"/>
      <c r="C142" s="12"/>
      <c r="D142" s="12"/>
      <c r="E142" s="12"/>
      <c r="F142" s="12"/>
      <c r="G142" s="12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12"/>
      <c r="B143" s="12"/>
      <c r="C143" s="12"/>
      <c r="D143" s="12"/>
      <c r="E143" s="12"/>
      <c r="F143" s="12"/>
      <c r="G143" s="12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12"/>
      <c r="B144" s="12"/>
      <c r="C144" s="12"/>
      <c r="D144" s="12"/>
      <c r="E144" s="12"/>
      <c r="F144" s="12"/>
      <c r="G144" s="12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12"/>
      <c r="B145" s="12"/>
      <c r="C145" s="12"/>
      <c r="D145" s="12"/>
      <c r="E145" s="12"/>
      <c r="F145" s="12"/>
      <c r="G145" s="12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12"/>
      <c r="B146" s="12"/>
      <c r="C146" s="12"/>
      <c r="D146" s="12"/>
      <c r="E146" s="12"/>
      <c r="F146" s="12"/>
      <c r="G146" s="12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12"/>
      <c r="B147" s="12"/>
      <c r="C147" s="12"/>
      <c r="D147" s="12"/>
      <c r="E147" s="12"/>
      <c r="F147" s="12"/>
      <c r="G147" s="12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12"/>
      <c r="B148" s="12"/>
      <c r="C148" s="12"/>
      <c r="D148" s="12"/>
      <c r="E148" s="12"/>
      <c r="F148" s="12"/>
      <c r="G148" s="12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12"/>
      <c r="B149" s="12"/>
      <c r="C149" s="12"/>
      <c r="D149" s="12"/>
      <c r="E149" s="12"/>
      <c r="F149" s="12"/>
      <c r="G149" s="12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12"/>
      <c r="B150" s="12"/>
      <c r="C150" s="12"/>
      <c r="D150" s="12"/>
      <c r="E150" s="12"/>
      <c r="F150" s="12"/>
      <c r="G150" s="12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12"/>
      <c r="B151" s="12"/>
      <c r="C151" s="12"/>
      <c r="D151" s="12"/>
      <c r="E151" s="12"/>
      <c r="F151" s="12"/>
      <c r="G151" s="12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12"/>
      <c r="B152" s="12"/>
      <c r="C152" s="12"/>
      <c r="D152" s="12"/>
      <c r="E152" s="12"/>
      <c r="F152" s="12"/>
      <c r="G152" s="1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12"/>
      <c r="B153" s="12"/>
      <c r="C153" s="12"/>
      <c r="D153" s="12"/>
      <c r="E153" s="12"/>
      <c r="F153" s="12"/>
      <c r="G153" s="12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12"/>
      <c r="B154" s="12"/>
      <c r="C154" s="12"/>
      <c r="D154" s="12"/>
      <c r="E154" s="12"/>
      <c r="F154" s="12"/>
      <c r="G154" s="12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12"/>
      <c r="B155" s="12"/>
      <c r="C155" s="12"/>
      <c r="D155" s="12"/>
      <c r="E155" s="12"/>
      <c r="F155" s="12"/>
      <c r="G155" s="12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12"/>
      <c r="B156" s="12"/>
      <c r="C156" s="12"/>
      <c r="D156" s="12"/>
      <c r="E156" s="12"/>
      <c r="F156" s="12"/>
      <c r="G156" s="12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12"/>
      <c r="B157" s="12"/>
      <c r="C157" s="12"/>
      <c r="D157" s="12"/>
      <c r="E157" s="12"/>
      <c r="F157" s="12"/>
      <c r="G157" s="12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12"/>
      <c r="B158" s="12"/>
      <c r="C158" s="12"/>
      <c r="D158" s="12"/>
      <c r="E158" s="12"/>
      <c r="F158" s="12"/>
      <c r="G158" s="12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12"/>
      <c r="B159" s="12"/>
      <c r="C159" s="12"/>
      <c r="D159" s="12"/>
      <c r="E159" s="12"/>
      <c r="F159" s="12"/>
      <c r="G159" s="12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12"/>
      <c r="B160" s="12"/>
      <c r="C160" s="12"/>
      <c r="D160" s="12"/>
      <c r="E160" s="12"/>
      <c r="F160" s="12"/>
      <c r="G160" s="12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12"/>
      <c r="B161" s="12"/>
      <c r="C161" s="12"/>
      <c r="D161" s="12"/>
      <c r="E161" s="12"/>
      <c r="F161" s="12"/>
      <c r="G161" s="12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12"/>
      <c r="B162" s="12"/>
      <c r="C162" s="12"/>
      <c r="D162" s="12"/>
      <c r="E162" s="12"/>
      <c r="F162" s="12"/>
      <c r="G162" s="12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12"/>
      <c r="B163" s="12"/>
      <c r="C163" s="12"/>
      <c r="D163" s="12"/>
      <c r="E163" s="12"/>
      <c r="F163" s="12"/>
      <c r="G163" s="12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12"/>
      <c r="B164" s="12"/>
      <c r="C164" s="12"/>
      <c r="D164" s="12"/>
      <c r="E164" s="12"/>
      <c r="F164" s="12"/>
      <c r="G164" s="12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12"/>
      <c r="B165" s="12"/>
      <c r="C165" s="12"/>
      <c r="D165" s="12"/>
      <c r="E165" s="12"/>
      <c r="F165" s="12"/>
      <c r="G165" s="12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12"/>
      <c r="B166" s="12"/>
      <c r="C166" s="12"/>
      <c r="D166" s="12"/>
      <c r="E166" s="12"/>
      <c r="F166" s="12"/>
      <c r="G166" s="12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12"/>
      <c r="B167" s="12"/>
      <c r="C167" s="12"/>
      <c r="D167" s="12"/>
      <c r="E167" s="12"/>
      <c r="F167" s="12"/>
      <c r="G167" s="12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12"/>
      <c r="B168" s="12"/>
      <c r="C168" s="12"/>
      <c r="D168" s="12"/>
      <c r="E168" s="12"/>
      <c r="F168" s="12"/>
      <c r="G168" s="12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12"/>
      <c r="B169" s="12"/>
      <c r="C169" s="12"/>
      <c r="D169" s="12"/>
      <c r="E169" s="12"/>
      <c r="F169" s="12"/>
      <c r="G169" s="12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12"/>
      <c r="B170" s="12"/>
      <c r="C170" s="12"/>
      <c r="D170" s="12"/>
      <c r="E170" s="12"/>
      <c r="F170" s="12"/>
      <c r="G170" s="12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12"/>
      <c r="B171" s="12"/>
      <c r="C171" s="12"/>
      <c r="D171" s="12"/>
      <c r="E171" s="12"/>
      <c r="F171" s="12"/>
      <c r="G171" s="12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12"/>
      <c r="B172" s="12"/>
      <c r="C172" s="12"/>
      <c r="D172" s="12"/>
      <c r="E172" s="12"/>
      <c r="F172" s="12"/>
      <c r="G172" s="12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12"/>
      <c r="B173" s="12"/>
      <c r="C173" s="12"/>
      <c r="D173" s="12"/>
      <c r="E173" s="12"/>
      <c r="F173" s="12"/>
      <c r="G173" s="12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12"/>
      <c r="B174" s="12"/>
      <c r="C174" s="12"/>
      <c r="D174" s="12"/>
      <c r="E174" s="12"/>
      <c r="F174" s="12"/>
      <c r="G174" s="12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12"/>
      <c r="B175" s="12"/>
      <c r="C175" s="12"/>
      <c r="D175" s="12"/>
      <c r="E175" s="12"/>
      <c r="F175" s="12"/>
      <c r="G175" s="12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12"/>
      <c r="B176" s="12"/>
      <c r="C176" s="12"/>
      <c r="D176" s="12"/>
      <c r="E176" s="12"/>
      <c r="F176" s="12"/>
      <c r="G176" s="12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12"/>
      <c r="B177" s="12"/>
      <c r="C177" s="12"/>
      <c r="D177" s="12"/>
      <c r="E177" s="12"/>
      <c r="F177" s="12"/>
      <c r="G177" s="12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12"/>
      <c r="B178" s="12"/>
      <c r="C178" s="12"/>
      <c r="D178" s="12"/>
      <c r="E178" s="12"/>
      <c r="F178" s="12"/>
      <c r="G178" s="12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12"/>
      <c r="B179" s="12"/>
      <c r="C179" s="12"/>
      <c r="D179" s="12"/>
      <c r="E179" s="12"/>
      <c r="F179" s="12"/>
      <c r="G179" s="12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12"/>
      <c r="B180" s="12"/>
      <c r="C180" s="12"/>
      <c r="D180" s="12"/>
      <c r="E180" s="12"/>
      <c r="F180" s="12"/>
      <c r="G180" s="12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12"/>
      <c r="B181" s="12"/>
      <c r="C181" s="12"/>
      <c r="D181" s="12"/>
      <c r="E181" s="12"/>
      <c r="F181" s="12"/>
      <c r="G181" s="12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12"/>
      <c r="B182" s="12"/>
      <c r="C182" s="12"/>
      <c r="D182" s="12"/>
      <c r="E182" s="12"/>
      <c r="F182" s="12"/>
      <c r="G182" s="12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12"/>
      <c r="B183" s="12"/>
      <c r="C183" s="12"/>
      <c r="D183" s="12"/>
      <c r="E183" s="12"/>
      <c r="F183" s="12"/>
      <c r="G183" s="12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12"/>
      <c r="B184" s="12"/>
      <c r="C184" s="12"/>
      <c r="D184" s="12"/>
      <c r="E184" s="12"/>
      <c r="F184" s="12"/>
      <c r="G184" s="12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12"/>
      <c r="B185" s="12"/>
      <c r="C185" s="12"/>
      <c r="D185" s="12"/>
      <c r="E185" s="12"/>
      <c r="F185" s="12"/>
      <c r="G185" s="12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12"/>
      <c r="B186" s="12"/>
      <c r="C186" s="12"/>
      <c r="D186" s="12"/>
      <c r="E186" s="12"/>
      <c r="F186" s="12"/>
      <c r="G186" s="12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12"/>
      <c r="B187" s="12"/>
      <c r="C187" s="12"/>
      <c r="D187" s="12"/>
      <c r="E187" s="12"/>
      <c r="F187" s="12"/>
      <c r="G187" s="12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12"/>
      <c r="B188" s="12"/>
      <c r="C188" s="12"/>
      <c r="D188" s="12"/>
      <c r="E188" s="12"/>
      <c r="F188" s="12"/>
      <c r="G188" s="12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12"/>
      <c r="B189" s="12"/>
      <c r="C189" s="12"/>
      <c r="D189" s="12"/>
      <c r="E189" s="12"/>
      <c r="F189" s="12"/>
      <c r="G189" s="12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12"/>
      <c r="B190" s="12"/>
      <c r="C190" s="12"/>
      <c r="D190" s="12"/>
      <c r="E190" s="12"/>
      <c r="F190" s="12"/>
      <c r="G190" s="12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12"/>
      <c r="B191" s="12"/>
      <c r="C191" s="12"/>
      <c r="D191" s="12"/>
      <c r="E191" s="12"/>
      <c r="F191" s="12"/>
      <c r="G191" s="12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12"/>
      <c r="B192" s="12"/>
      <c r="C192" s="12"/>
      <c r="D192" s="12"/>
      <c r="E192" s="12"/>
      <c r="F192" s="12"/>
      <c r="G192" s="12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12"/>
      <c r="B193" s="12"/>
      <c r="C193" s="12"/>
      <c r="D193" s="12"/>
      <c r="E193" s="12"/>
      <c r="F193" s="12"/>
      <c r="G193" s="12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12"/>
      <c r="B194" s="12"/>
      <c r="C194" s="12"/>
      <c r="D194" s="12"/>
      <c r="E194" s="12"/>
      <c r="F194" s="12"/>
      <c r="G194" s="12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12"/>
      <c r="B195" s="12"/>
      <c r="C195" s="12"/>
      <c r="D195" s="12"/>
      <c r="E195" s="12"/>
      <c r="F195" s="12"/>
      <c r="G195" s="12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12"/>
      <c r="B196" s="12"/>
      <c r="C196" s="12"/>
      <c r="D196" s="12"/>
      <c r="E196" s="12"/>
      <c r="F196" s="12"/>
      <c r="G196" s="12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12"/>
      <c r="B197" s="12"/>
      <c r="C197" s="12"/>
      <c r="D197" s="12"/>
      <c r="E197" s="12"/>
      <c r="F197" s="12"/>
      <c r="G197" s="12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12"/>
      <c r="B198" s="12"/>
      <c r="C198" s="12"/>
      <c r="D198" s="12"/>
      <c r="E198" s="12"/>
      <c r="F198" s="12"/>
      <c r="G198" s="12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12"/>
      <c r="B199" s="12"/>
      <c r="C199" s="12"/>
      <c r="D199" s="12"/>
      <c r="E199" s="12"/>
      <c r="F199" s="12"/>
      <c r="G199" s="12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12"/>
      <c r="B200" s="12"/>
      <c r="C200" s="12"/>
      <c r="D200" s="12"/>
      <c r="E200" s="12"/>
      <c r="F200" s="12"/>
      <c r="G200" s="12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12"/>
      <c r="B201" s="12"/>
      <c r="C201" s="12"/>
      <c r="D201" s="12"/>
      <c r="E201" s="12"/>
      <c r="F201" s="12"/>
      <c r="G201" s="12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12"/>
      <c r="B202" s="12"/>
      <c r="C202" s="12"/>
      <c r="D202" s="12"/>
      <c r="E202" s="12"/>
      <c r="F202" s="12"/>
      <c r="G202" s="12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12"/>
      <c r="B203" s="12"/>
      <c r="C203" s="12"/>
      <c r="D203" s="12"/>
      <c r="E203" s="12"/>
      <c r="F203" s="12"/>
      <c r="G203" s="12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12"/>
      <c r="B204" s="12"/>
      <c r="C204" s="12"/>
      <c r="D204" s="12"/>
      <c r="E204" s="12"/>
      <c r="F204" s="12"/>
      <c r="G204" s="12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12"/>
      <c r="B205" s="12"/>
      <c r="C205" s="12"/>
      <c r="D205" s="12"/>
      <c r="E205" s="12"/>
      <c r="F205" s="12"/>
      <c r="G205" s="12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12"/>
      <c r="B206" s="12"/>
      <c r="C206" s="12"/>
      <c r="D206" s="12"/>
      <c r="E206" s="12"/>
      <c r="F206" s="12"/>
      <c r="G206" s="12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12"/>
      <c r="B207" s="12"/>
      <c r="C207" s="12"/>
      <c r="D207" s="12"/>
      <c r="E207" s="12"/>
      <c r="F207" s="12"/>
      <c r="G207" s="12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12"/>
      <c r="B208" s="12"/>
      <c r="C208" s="12"/>
      <c r="D208" s="12"/>
      <c r="E208" s="12"/>
      <c r="F208" s="12"/>
      <c r="G208" s="12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12"/>
      <c r="B209" s="12"/>
      <c r="C209" s="12"/>
      <c r="D209" s="12"/>
      <c r="E209" s="12"/>
      <c r="F209" s="12"/>
      <c r="G209" s="12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12"/>
      <c r="B210" s="12"/>
      <c r="C210" s="12"/>
      <c r="D210" s="12"/>
      <c r="E210" s="12"/>
      <c r="F210" s="12"/>
      <c r="G210" s="12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12"/>
      <c r="B211" s="12"/>
      <c r="C211" s="12"/>
      <c r="D211" s="12"/>
      <c r="E211" s="12"/>
      <c r="F211" s="12"/>
      <c r="G211" s="12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12"/>
      <c r="B212" s="12"/>
      <c r="C212" s="12"/>
      <c r="D212" s="12"/>
      <c r="E212" s="12"/>
      <c r="F212" s="12"/>
      <c r="G212" s="12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12"/>
      <c r="B213" s="12"/>
      <c r="C213" s="12"/>
      <c r="D213" s="12"/>
      <c r="E213" s="12"/>
      <c r="F213" s="12"/>
      <c r="G213" s="12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12"/>
      <c r="B214" s="12"/>
      <c r="C214" s="12"/>
      <c r="D214" s="12"/>
      <c r="E214" s="12"/>
      <c r="F214" s="12"/>
      <c r="G214" s="12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12"/>
      <c r="B215" s="12"/>
      <c r="C215" s="12"/>
      <c r="D215" s="12"/>
      <c r="E215" s="12"/>
      <c r="F215" s="12"/>
      <c r="G215" s="12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12"/>
      <c r="B216" s="12"/>
      <c r="C216" s="12"/>
      <c r="D216" s="12"/>
      <c r="E216" s="12"/>
      <c r="F216" s="12"/>
      <c r="G216" s="12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12"/>
      <c r="B217" s="12"/>
      <c r="C217" s="12"/>
      <c r="D217" s="12"/>
      <c r="E217" s="12"/>
      <c r="F217" s="12"/>
      <c r="G217" s="12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12"/>
      <c r="B218" s="12"/>
      <c r="C218" s="12"/>
      <c r="D218" s="12"/>
      <c r="E218" s="12"/>
      <c r="F218" s="12"/>
      <c r="G218" s="12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12"/>
      <c r="B219" s="12"/>
      <c r="C219" s="12"/>
      <c r="D219" s="12"/>
      <c r="E219" s="12"/>
      <c r="F219" s="12"/>
      <c r="G219" s="12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12"/>
      <c r="B220" s="12"/>
      <c r="C220" s="12"/>
      <c r="D220" s="12"/>
      <c r="E220" s="12"/>
      <c r="F220" s="12"/>
      <c r="G220" s="12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12"/>
      <c r="B221" s="12"/>
      <c r="C221" s="12"/>
      <c r="D221" s="12"/>
      <c r="E221" s="12"/>
      <c r="F221" s="12"/>
      <c r="G221" s="12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12"/>
      <c r="B222" s="12"/>
      <c r="C222" s="12"/>
      <c r="D222" s="12"/>
      <c r="E222" s="12"/>
      <c r="F222" s="12"/>
      <c r="G222" s="12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12"/>
      <c r="B223" s="12"/>
      <c r="C223" s="12"/>
      <c r="D223" s="12"/>
      <c r="E223" s="12"/>
      <c r="F223" s="12"/>
      <c r="G223" s="12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12"/>
      <c r="B224" s="12"/>
      <c r="C224" s="12"/>
      <c r="D224" s="12"/>
      <c r="E224" s="12"/>
      <c r="F224" s="12"/>
      <c r="G224" s="12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12"/>
      <c r="B225" s="12"/>
      <c r="C225" s="12"/>
      <c r="D225" s="12"/>
      <c r="E225" s="12"/>
      <c r="F225" s="12"/>
      <c r="G225" s="12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12"/>
      <c r="B226" s="12"/>
      <c r="C226" s="12"/>
      <c r="D226" s="12"/>
      <c r="E226" s="12"/>
      <c r="F226" s="12"/>
      <c r="G226" s="12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12"/>
      <c r="B227" s="12"/>
      <c r="C227" s="12"/>
      <c r="D227" s="12"/>
      <c r="E227" s="12"/>
      <c r="F227" s="12"/>
      <c r="G227" s="12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12"/>
      <c r="B228" s="12"/>
      <c r="C228" s="12"/>
      <c r="D228" s="12"/>
      <c r="E228" s="12"/>
      <c r="F228" s="12"/>
      <c r="G228" s="12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12"/>
      <c r="B229" s="12"/>
      <c r="C229" s="12"/>
      <c r="D229" s="12"/>
      <c r="E229" s="12"/>
      <c r="F229" s="12"/>
      <c r="G229" s="12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12"/>
      <c r="B230" s="12"/>
      <c r="C230" s="12"/>
      <c r="D230" s="12"/>
      <c r="E230" s="12"/>
      <c r="F230" s="12"/>
      <c r="G230" s="12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12"/>
      <c r="B231" s="12"/>
      <c r="C231" s="12"/>
      <c r="D231" s="12"/>
      <c r="E231" s="12"/>
      <c r="F231" s="12"/>
      <c r="G231" s="12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12"/>
      <c r="B232" s="12"/>
      <c r="C232" s="12"/>
      <c r="D232" s="12"/>
      <c r="E232" s="12"/>
      <c r="F232" s="12"/>
      <c r="G232" s="12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12"/>
      <c r="B233" s="12"/>
      <c r="C233" s="12"/>
      <c r="D233" s="12"/>
      <c r="E233" s="12"/>
      <c r="F233" s="12"/>
      <c r="G233" s="12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12"/>
      <c r="B234" s="12"/>
      <c r="C234" s="12"/>
      <c r="D234" s="12"/>
      <c r="E234" s="12"/>
      <c r="F234" s="12"/>
      <c r="G234" s="12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12"/>
      <c r="B235" s="12"/>
      <c r="C235" s="12"/>
      <c r="D235" s="12"/>
      <c r="E235" s="12"/>
      <c r="F235" s="12"/>
      <c r="G235" s="12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12"/>
      <c r="B236" s="12"/>
      <c r="C236" s="12"/>
      <c r="D236" s="12"/>
      <c r="E236" s="12"/>
      <c r="F236" s="12"/>
      <c r="G236" s="12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12"/>
      <c r="B237" s="12"/>
      <c r="C237" s="12"/>
      <c r="D237" s="12"/>
      <c r="E237" s="12"/>
      <c r="F237" s="12"/>
      <c r="G237" s="12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12"/>
      <c r="B238" s="12"/>
      <c r="C238" s="12"/>
      <c r="D238" s="12"/>
      <c r="E238" s="12"/>
      <c r="F238" s="12"/>
      <c r="G238" s="12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12"/>
      <c r="B239" s="12"/>
      <c r="C239" s="12"/>
      <c r="D239" s="12"/>
      <c r="E239" s="12"/>
      <c r="F239" s="12"/>
      <c r="G239" s="12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12"/>
      <c r="B240" s="12"/>
      <c r="C240" s="12"/>
      <c r="D240" s="12"/>
      <c r="E240" s="12"/>
      <c r="F240" s="12"/>
      <c r="G240" s="12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12"/>
      <c r="B241" s="12"/>
      <c r="C241" s="12"/>
      <c r="D241" s="12"/>
      <c r="E241" s="12"/>
      <c r="F241" s="12"/>
      <c r="G241" s="12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12"/>
      <c r="B242" s="12"/>
      <c r="C242" s="12"/>
      <c r="D242" s="12"/>
      <c r="E242" s="12"/>
      <c r="F242" s="12"/>
      <c r="G242" s="12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12"/>
      <c r="B243" s="12"/>
      <c r="C243" s="12"/>
      <c r="D243" s="12"/>
      <c r="E243" s="12"/>
      <c r="F243" s="12"/>
      <c r="G243" s="12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12"/>
      <c r="B244" s="12"/>
      <c r="C244" s="12"/>
      <c r="D244" s="12"/>
      <c r="E244" s="12"/>
      <c r="F244" s="12"/>
      <c r="G244" s="12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12"/>
      <c r="B245" s="12"/>
      <c r="C245" s="12"/>
      <c r="D245" s="12"/>
      <c r="E245" s="12"/>
      <c r="F245" s="12"/>
      <c r="G245" s="12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12"/>
      <c r="B246" s="12"/>
      <c r="C246" s="12"/>
      <c r="D246" s="12"/>
      <c r="E246" s="12"/>
      <c r="F246" s="12"/>
      <c r="G246" s="12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12"/>
      <c r="B247" s="12"/>
      <c r="C247" s="12"/>
      <c r="D247" s="12"/>
      <c r="E247" s="12"/>
      <c r="F247" s="12"/>
      <c r="G247" s="12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12"/>
      <c r="B248" s="12"/>
      <c r="C248" s="12"/>
      <c r="D248" s="12"/>
      <c r="E248" s="12"/>
      <c r="F248" s="12"/>
      <c r="G248" s="12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12"/>
      <c r="B249" s="12"/>
      <c r="C249" s="12"/>
      <c r="D249" s="12"/>
      <c r="E249" s="12"/>
      <c r="F249" s="12"/>
      <c r="G249" s="12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12"/>
      <c r="B250" s="12"/>
      <c r="C250" s="12"/>
      <c r="D250" s="12"/>
      <c r="E250" s="12"/>
      <c r="F250" s="12"/>
      <c r="G250" s="12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12"/>
      <c r="B251" s="12"/>
      <c r="C251" s="12"/>
      <c r="D251" s="12"/>
      <c r="E251" s="12"/>
      <c r="F251" s="12"/>
      <c r="G251" s="12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12"/>
      <c r="B252" s="12"/>
      <c r="C252" s="12"/>
      <c r="D252" s="12"/>
      <c r="E252" s="12"/>
      <c r="F252" s="12"/>
      <c r="G252" s="12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12"/>
      <c r="B253" s="12"/>
      <c r="C253" s="12"/>
      <c r="D253" s="12"/>
      <c r="E253" s="12"/>
      <c r="F253" s="12"/>
      <c r="G253" s="12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12"/>
      <c r="B254" s="12"/>
      <c r="C254" s="12"/>
      <c r="D254" s="12"/>
      <c r="E254" s="12"/>
      <c r="F254" s="12"/>
      <c r="G254" s="12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12"/>
      <c r="B255" s="12"/>
      <c r="C255" s="12"/>
      <c r="D255" s="12"/>
      <c r="E255" s="12"/>
      <c r="F255" s="12"/>
      <c r="G255" s="12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12"/>
      <c r="B256" s="12"/>
      <c r="C256" s="12"/>
      <c r="D256" s="12"/>
      <c r="E256" s="12"/>
      <c r="F256" s="12"/>
      <c r="G256" s="12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12"/>
      <c r="B257" s="12"/>
      <c r="C257" s="12"/>
      <c r="D257" s="12"/>
      <c r="E257" s="12"/>
      <c r="F257" s="12"/>
      <c r="G257" s="12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12"/>
      <c r="B258" s="12"/>
      <c r="C258" s="12"/>
      <c r="D258" s="12"/>
      <c r="E258" s="12"/>
      <c r="F258" s="12"/>
      <c r="G258" s="12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12"/>
      <c r="B259" s="12"/>
      <c r="C259" s="12"/>
      <c r="D259" s="12"/>
      <c r="E259" s="12"/>
      <c r="F259" s="12"/>
      <c r="G259" s="12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12"/>
      <c r="B260" s="12"/>
      <c r="C260" s="12"/>
      <c r="D260" s="12"/>
      <c r="E260" s="12"/>
      <c r="F260" s="12"/>
      <c r="G260" s="12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12"/>
      <c r="B261" s="12"/>
      <c r="C261" s="12"/>
      <c r="D261" s="12"/>
      <c r="E261" s="12"/>
      <c r="F261" s="12"/>
      <c r="G261" s="12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12"/>
      <c r="B262" s="12"/>
      <c r="C262" s="12"/>
      <c r="D262" s="12"/>
      <c r="E262" s="12"/>
      <c r="F262" s="12"/>
      <c r="G262" s="12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12"/>
      <c r="B263" s="12"/>
      <c r="C263" s="12"/>
      <c r="D263" s="12"/>
      <c r="E263" s="12"/>
      <c r="F263" s="12"/>
      <c r="G263" s="12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12"/>
      <c r="B264" s="12"/>
      <c r="C264" s="12"/>
      <c r="D264" s="12"/>
      <c r="E264" s="12"/>
      <c r="F264" s="12"/>
      <c r="G264" s="12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12"/>
      <c r="B265" s="12"/>
      <c r="C265" s="12"/>
      <c r="D265" s="12"/>
      <c r="E265" s="12"/>
      <c r="F265" s="12"/>
      <c r="G265" s="12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12"/>
      <c r="B266" s="12"/>
      <c r="C266" s="12"/>
      <c r="D266" s="12"/>
      <c r="E266" s="12"/>
      <c r="F266" s="12"/>
      <c r="G266" s="12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12"/>
      <c r="B267" s="12"/>
      <c r="C267" s="12"/>
      <c r="D267" s="12"/>
      <c r="E267" s="12"/>
      <c r="F267" s="12"/>
      <c r="G267" s="12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12"/>
      <c r="B268" s="12"/>
      <c r="C268" s="12"/>
      <c r="D268" s="12"/>
      <c r="E268" s="12"/>
      <c r="F268" s="12"/>
      <c r="G268" s="12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12"/>
      <c r="B269" s="12"/>
      <c r="C269" s="12"/>
      <c r="D269" s="12"/>
      <c r="E269" s="12"/>
      <c r="F269" s="12"/>
      <c r="G269" s="12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12"/>
      <c r="B270" s="12"/>
      <c r="C270" s="12"/>
      <c r="D270" s="12"/>
      <c r="E270" s="12"/>
      <c r="F270" s="12"/>
      <c r="G270" s="12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12"/>
      <c r="B271" s="12"/>
      <c r="C271" s="12"/>
      <c r="D271" s="12"/>
      <c r="E271" s="12"/>
      <c r="F271" s="12"/>
      <c r="G271" s="12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12"/>
      <c r="B272" s="12"/>
      <c r="C272" s="12"/>
      <c r="D272" s="12"/>
      <c r="E272" s="12"/>
      <c r="F272" s="12"/>
      <c r="G272" s="12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12"/>
      <c r="B273" s="12"/>
      <c r="C273" s="12"/>
      <c r="D273" s="12"/>
      <c r="E273" s="12"/>
      <c r="F273" s="12"/>
      <c r="G273" s="12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12"/>
      <c r="B274" s="12"/>
      <c r="C274" s="12"/>
      <c r="D274" s="12"/>
      <c r="E274" s="12"/>
      <c r="F274" s="12"/>
      <c r="G274" s="12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12"/>
      <c r="B275" s="12"/>
      <c r="C275" s="12"/>
      <c r="D275" s="12"/>
      <c r="E275" s="12"/>
      <c r="F275" s="12"/>
      <c r="G275" s="12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12"/>
      <c r="B276" s="12"/>
      <c r="C276" s="12"/>
      <c r="D276" s="12"/>
      <c r="E276" s="12"/>
      <c r="F276" s="12"/>
      <c r="G276" s="12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12"/>
      <c r="B277" s="12"/>
      <c r="C277" s="12"/>
      <c r="D277" s="12"/>
      <c r="E277" s="12"/>
      <c r="F277" s="12"/>
      <c r="G277" s="12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12"/>
      <c r="B278" s="12"/>
      <c r="C278" s="12"/>
      <c r="D278" s="12"/>
      <c r="E278" s="12"/>
      <c r="F278" s="12"/>
      <c r="G278" s="12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12"/>
      <c r="B279" s="12"/>
      <c r="C279" s="12"/>
      <c r="D279" s="12"/>
      <c r="E279" s="12"/>
      <c r="F279" s="12"/>
      <c r="G279" s="12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12"/>
      <c r="B280" s="12"/>
      <c r="C280" s="12"/>
      <c r="D280" s="12"/>
      <c r="E280" s="12"/>
      <c r="F280" s="12"/>
      <c r="G280" s="12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12"/>
      <c r="B281" s="12"/>
      <c r="C281" s="12"/>
      <c r="D281" s="12"/>
      <c r="E281" s="12"/>
      <c r="F281" s="12"/>
      <c r="G281" s="12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12"/>
      <c r="B282" s="12"/>
      <c r="C282" s="12"/>
      <c r="D282" s="12"/>
      <c r="E282" s="12"/>
      <c r="F282" s="12"/>
      <c r="G282" s="12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12"/>
      <c r="B283" s="12"/>
      <c r="C283" s="12"/>
      <c r="D283" s="12"/>
      <c r="E283" s="12"/>
      <c r="F283" s="12"/>
      <c r="G283" s="12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12"/>
      <c r="B284" s="12"/>
      <c r="C284" s="12"/>
      <c r="D284" s="12"/>
      <c r="E284" s="12"/>
      <c r="F284" s="12"/>
      <c r="G284" s="12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12"/>
      <c r="B285" s="12"/>
      <c r="C285" s="12"/>
      <c r="D285" s="12"/>
      <c r="E285" s="12"/>
      <c r="F285" s="12"/>
      <c r="G285" s="12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12"/>
      <c r="B286" s="12"/>
      <c r="C286" s="12"/>
      <c r="D286" s="12"/>
      <c r="E286" s="12"/>
      <c r="F286" s="12"/>
      <c r="G286" s="12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12"/>
      <c r="B287" s="12"/>
      <c r="C287" s="12"/>
      <c r="D287" s="12"/>
      <c r="E287" s="12"/>
      <c r="F287" s="12"/>
      <c r="G287" s="12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12"/>
      <c r="B288" s="12"/>
      <c r="C288" s="12"/>
      <c r="D288" s="12"/>
      <c r="E288" s="12"/>
      <c r="F288" s="12"/>
      <c r="G288" s="12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12"/>
      <c r="B289" s="12"/>
      <c r="C289" s="12"/>
      <c r="D289" s="12"/>
      <c r="E289" s="12"/>
      <c r="F289" s="12"/>
      <c r="G289" s="12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12"/>
      <c r="B290" s="12"/>
      <c r="C290" s="12"/>
      <c r="D290" s="12"/>
      <c r="E290" s="12"/>
      <c r="F290" s="12"/>
      <c r="G290" s="12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12"/>
      <c r="B291" s="12"/>
      <c r="C291" s="12"/>
      <c r="D291" s="12"/>
      <c r="E291" s="12"/>
      <c r="F291" s="12"/>
      <c r="G291" s="12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12"/>
      <c r="B292" s="12"/>
      <c r="C292" s="12"/>
      <c r="D292" s="12"/>
      <c r="E292" s="12"/>
      <c r="F292" s="12"/>
      <c r="G292" s="12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12"/>
      <c r="B293" s="12"/>
      <c r="C293" s="12"/>
      <c r="D293" s="12"/>
      <c r="E293" s="12"/>
      <c r="F293" s="12"/>
      <c r="G293" s="12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12"/>
      <c r="B294" s="12"/>
      <c r="C294" s="12"/>
      <c r="D294" s="12"/>
      <c r="E294" s="12"/>
      <c r="F294" s="12"/>
      <c r="G294" s="12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12"/>
      <c r="B295" s="12"/>
      <c r="C295" s="12"/>
      <c r="D295" s="12"/>
      <c r="E295" s="12"/>
      <c r="F295" s="12"/>
      <c r="G295" s="12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12"/>
      <c r="B296" s="12"/>
      <c r="C296" s="12"/>
      <c r="D296" s="12"/>
      <c r="E296" s="12"/>
      <c r="F296" s="12"/>
      <c r="G296" s="12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12"/>
      <c r="B297" s="12"/>
      <c r="C297" s="12"/>
      <c r="D297" s="12"/>
      <c r="E297" s="12"/>
      <c r="F297" s="12"/>
      <c r="G297" s="12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12"/>
      <c r="B298" s="12"/>
      <c r="C298" s="12"/>
      <c r="D298" s="12"/>
      <c r="E298" s="12"/>
      <c r="F298" s="12"/>
      <c r="G298" s="12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12"/>
      <c r="B299" s="12"/>
      <c r="C299" s="12"/>
      <c r="D299" s="12"/>
      <c r="E299" s="12"/>
      <c r="F299" s="12"/>
      <c r="G299" s="12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12"/>
      <c r="B300" s="12"/>
      <c r="C300" s="12"/>
      <c r="D300" s="12"/>
      <c r="E300" s="12"/>
      <c r="F300" s="12"/>
      <c r="G300" s="12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12"/>
      <c r="B301" s="12"/>
      <c r="C301" s="12"/>
      <c r="D301" s="12"/>
      <c r="E301" s="12"/>
      <c r="F301" s="12"/>
      <c r="G301" s="12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12"/>
      <c r="B302" s="12"/>
      <c r="C302" s="12"/>
      <c r="D302" s="12"/>
      <c r="E302" s="12"/>
      <c r="F302" s="12"/>
      <c r="G302" s="12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12"/>
      <c r="B303" s="12"/>
      <c r="C303" s="12"/>
      <c r="D303" s="12"/>
      <c r="E303" s="12"/>
      <c r="F303" s="12"/>
      <c r="G303" s="12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12"/>
      <c r="B304" s="12"/>
      <c r="C304" s="12"/>
      <c r="D304" s="12"/>
      <c r="E304" s="12"/>
      <c r="F304" s="12"/>
      <c r="G304" s="12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12"/>
      <c r="B305" s="12"/>
      <c r="C305" s="12"/>
      <c r="D305" s="12"/>
      <c r="E305" s="12"/>
      <c r="F305" s="12"/>
      <c r="G305" s="12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12"/>
      <c r="B306" s="12"/>
      <c r="C306" s="12"/>
      <c r="D306" s="12"/>
      <c r="E306" s="12"/>
      <c r="F306" s="12"/>
      <c r="G306" s="12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12"/>
      <c r="B307" s="12"/>
      <c r="C307" s="12"/>
      <c r="D307" s="12"/>
      <c r="E307" s="12"/>
      <c r="F307" s="12"/>
      <c r="G307" s="12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12"/>
      <c r="B308" s="12"/>
      <c r="C308" s="12"/>
      <c r="D308" s="12"/>
      <c r="E308" s="12"/>
      <c r="F308" s="12"/>
      <c r="G308" s="12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12"/>
      <c r="B309" s="12"/>
      <c r="C309" s="12"/>
      <c r="D309" s="12"/>
      <c r="E309" s="12"/>
      <c r="F309" s="12"/>
      <c r="G309" s="12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12"/>
      <c r="B310" s="12"/>
      <c r="C310" s="12"/>
      <c r="D310" s="12"/>
      <c r="E310" s="12"/>
      <c r="F310" s="12"/>
      <c r="G310" s="12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12"/>
      <c r="B311" s="12"/>
      <c r="C311" s="12"/>
      <c r="D311" s="12"/>
      <c r="E311" s="12"/>
      <c r="F311" s="12"/>
      <c r="G311" s="12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12"/>
      <c r="B312" s="12"/>
      <c r="C312" s="12"/>
      <c r="D312" s="12"/>
      <c r="E312" s="12"/>
      <c r="F312" s="12"/>
      <c r="G312" s="12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12"/>
      <c r="B313" s="12"/>
      <c r="C313" s="12"/>
      <c r="D313" s="12"/>
      <c r="E313" s="12"/>
      <c r="F313" s="12"/>
      <c r="G313" s="12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12"/>
      <c r="B314" s="12"/>
      <c r="C314" s="12"/>
      <c r="D314" s="12"/>
      <c r="E314" s="12"/>
      <c r="F314" s="12"/>
      <c r="G314" s="12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12"/>
      <c r="B315" s="12"/>
      <c r="C315" s="12"/>
      <c r="D315" s="12"/>
      <c r="E315" s="12"/>
      <c r="F315" s="12"/>
      <c r="G315" s="12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12"/>
      <c r="B316" s="12"/>
      <c r="C316" s="12"/>
      <c r="D316" s="12"/>
      <c r="E316" s="12"/>
      <c r="F316" s="12"/>
      <c r="G316" s="12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12"/>
      <c r="B317" s="12"/>
      <c r="C317" s="12"/>
      <c r="D317" s="12"/>
      <c r="E317" s="12"/>
      <c r="F317" s="12"/>
      <c r="G317" s="12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12"/>
      <c r="B318" s="12"/>
      <c r="C318" s="12"/>
      <c r="D318" s="12"/>
      <c r="E318" s="12"/>
      <c r="F318" s="12"/>
      <c r="G318" s="12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12"/>
      <c r="B319" s="12"/>
      <c r="C319" s="12"/>
      <c r="D319" s="12"/>
      <c r="E319" s="12"/>
      <c r="F319" s="12"/>
      <c r="G319" s="12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12"/>
      <c r="B320" s="12"/>
      <c r="C320" s="12"/>
      <c r="D320" s="12"/>
      <c r="E320" s="12"/>
      <c r="F320" s="12"/>
      <c r="G320" s="12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12"/>
      <c r="B321" s="12"/>
      <c r="C321" s="12"/>
      <c r="D321" s="12"/>
      <c r="E321" s="12"/>
      <c r="F321" s="12"/>
      <c r="G321" s="12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12"/>
      <c r="B322" s="12"/>
      <c r="C322" s="12"/>
      <c r="D322" s="12"/>
      <c r="E322" s="12"/>
      <c r="F322" s="12"/>
      <c r="G322" s="12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12"/>
      <c r="B323" s="12"/>
      <c r="C323" s="12"/>
      <c r="D323" s="12"/>
      <c r="E323" s="12"/>
      <c r="F323" s="12"/>
      <c r="G323" s="12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12"/>
      <c r="B324" s="12"/>
      <c r="C324" s="12"/>
      <c r="D324" s="12"/>
      <c r="E324" s="12"/>
      <c r="F324" s="12"/>
      <c r="G324" s="12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12"/>
      <c r="B325" s="12"/>
      <c r="C325" s="12"/>
      <c r="D325" s="12"/>
      <c r="E325" s="12"/>
      <c r="F325" s="12"/>
      <c r="G325" s="12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12"/>
      <c r="B326" s="12"/>
      <c r="C326" s="12"/>
      <c r="D326" s="12"/>
      <c r="E326" s="12"/>
      <c r="F326" s="12"/>
      <c r="G326" s="12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12"/>
      <c r="B327" s="12"/>
      <c r="C327" s="12"/>
      <c r="D327" s="12"/>
      <c r="E327" s="12"/>
      <c r="F327" s="12"/>
      <c r="G327" s="12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12"/>
      <c r="B328" s="12"/>
      <c r="C328" s="12"/>
      <c r="D328" s="12"/>
      <c r="E328" s="12"/>
      <c r="F328" s="12"/>
      <c r="G328" s="12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12"/>
      <c r="B329" s="12"/>
      <c r="C329" s="12"/>
      <c r="D329" s="12"/>
      <c r="E329" s="12"/>
      <c r="F329" s="12"/>
      <c r="G329" s="12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12"/>
      <c r="B330" s="12"/>
      <c r="C330" s="12"/>
      <c r="D330" s="12"/>
      <c r="E330" s="12"/>
      <c r="F330" s="12"/>
      <c r="G330" s="1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12"/>
      <c r="B331" s="12"/>
      <c r="C331" s="12"/>
      <c r="D331" s="12"/>
      <c r="E331" s="12"/>
      <c r="F331" s="12"/>
      <c r="G331" s="12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12"/>
      <c r="B332" s="12"/>
      <c r="C332" s="12"/>
      <c r="D332" s="12"/>
      <c r="E332" s="12"/>
      <c r="F332" s="12"/>
      <c r="G332" s="12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12"/>
      <c r="B333" s="12"/>
      <c r="C333" s="12"/>
      <c r="D333" s="12"/>
      <c r="E333" s="12"/>
      <c r="F333" s="12"/>
      <c r="G333" s="12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12"/>
      <c r="B334" s="12"/>
      <c r="C334" s="12"/>
      <c r="D334" s="12"/>
      <c r="E334" s="12"/>
      <c r="F334" s="12"/>
      <c r="G334" s="12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12"/>
      <c r="B335" s="12"/>
      <c r="C335" s="12"/>
      <c r="D335" s="12"/>
      <c r="E335" s="12"/>
      <c r="F335" s="12"/>
      <c r="G335" s="12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12"/>
      <c r="B336" s="12"/>
      <c r="C336" s="12"/>
      <c r="D336" s="12"/>
      <c r="E336" s="12"/>
      <c r="F336" s="12"/>
      <c r="G336" s="12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12"/>
      <c r="B337" s="12"/>
      <c r="C337" s="12"/>
      <c r="D337" s="12"/>
      <c r="E337" s="12"/>
      <c r="F337" s="12"/>
      <c r="G337" s="12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12"/>
      <c r="B338" s="12"/>
      <c r="C338" s="12"/>
      <c r="D338" s="12"/>
      <c r="E338" s="12"/>
      <c r="F338" s="12"/>
      <c r="G338" s="12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12"/>
      <c r="B339" s="12"/>
      <c r="C339" s="12"/>
      <c r="D339" s="12"/>
      <c r="E339" s="12"/>
      <c r="F339" s="12"/>
      <c r="G339" s="12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12"/>
      <c r="B340" s="12"/>
      <c r="C340" s="12"/>
      <c r="D340" s="12"/>
      <c r="E340" s="12"/>
      <c r="F340" s="12"/>
      <c r="G340" s="12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12"/>
      <c r="B341" s="12"/>
      <c r="C341" s="12"/>
      <c r="D341" s="12"/>
      <c r="E341" s="12"/>
      <c r="F341" s="12"/>
      <c r="G341" s="12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12"/>
      <c r="B342" s="12"/>
      <c r="C342" s="12"/>
      <c r="D342" s="12"/>
      <c r="E342" s="12"/>
      <c r="F342" s="12"/>
      <c r="G342" s="12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12"/>
      <c r="B343" s="12"/>
      <c r="C343" s="12"/>
      <c r="D343" s="12"/>
      <c r="E343" s="12"/>
      <c r="F343" s="12"/>
      <c r="G343" s="12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12"/>
      <c r="B344" s="12"/>
      <c r="C344" s="12"/>
      <c r="D344" s="12"/>
      <c r="E344" s="12"/>
      <c r="F344" s="12"/>
      <c r="G344" s="12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12"/>
      <c r="B345" s="12"/>
      <c r="C345" s="12"/>
      <c r="D345" s="12"/>
      <c r="E345" s="12"/>
      <c r="F345" s="12"/>
      <c r="G345" s="12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12"/>
      <c r="B346" s="12"/>
      <c r="C346" s="12"/>
      <c r="D346" s="12"/>
      <c r="E346" s="12"/>
      <c r="F346" s="12"/>
      <c r="G346" s="12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12"/>
      <c r="B347" s="12"/>
      <c r="C347" s="12"/>
      <c r="D347" s="12"/>
      <c r="E347" s="12"/>
      <c r="F347" s="12"/>
      <c r="G347" s="12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12"/>
      <c r="B348" s="12"/>
      <c r="C348" s="12"/>
      <c r="D348" s="12"/>
      <c r="E348" s="12"/>
      <c r="F348" s="12"/>
      <c r="G348" s="12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12"/>
      <c r="B349" s="12"/>
      <c r="C349" s="12"/>
      <c r="D349" s="12"/>
      <c r="E349" s="12"/>
      <c r="F349" s="12"/>
      <c r="G349" s="12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12"/>
      <c r="B350" s="12"/>
      <c r="C350" s="12"/>
      <c r="D350" s="12"/>
      <c r="E350" s="12"/>
      <c r="F350" s="12"/>
      <c r="G350" s="12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12"/>
      <c r="B351" s="12"/>
      <c r="C351" s="12"/>
      <c r="D351" s="12"/>
      <c r="E351" s="12"/>
      <c r="F351" s="12"/>
      <c r="G351" s="12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12"/>
      <c r="B352" s="12"/>
      <c r="C352" s="12"/>
      <c r="D352" s="12"/>
      <c r="E352" s="12"/>
      <c r="F352" s="12"/>
      <c r="G352" s="12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12"/>
      <c r="B353" s="12"/>
      <c r="C353" s="12"/>
      <c r="D353" s="12"/>
      <c r="E353" s="12"/>
      <c r="F353" s="12"/>
      <c r="G353" s="12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12"/>
      <c r="B354" s="12"/>
      <c r="C354" s="12"/>
      <c r="D354" s="12"/>
      <c r="E354" s="12"/>
      <c r="F354" s="12"/>
      <c r="G354" s="12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12"/>
      <c r="B355" s="12"/>
      <c r="C355" s="12"/>
      <c r="D355" s="12"/>
      <c r="E355" s="12"/>
      <c r="F355" s="12"/>
      <c r="G355" s="12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12"/>
      <c r="B356" s="12"/>
      <c r="C356" s="12"/>
      <c r="D356" s="12"/>
      <c r="E356" s="12"/>
      <c r="F356" s="12"/>
      <c r="G356" s="12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12"/>
      <c r="B357" s="12"/>
      <c r="C357" s="12"/>
      <c r="D357" s="12"/>
      <c r="E357" s="12"/>
      <c r="F357" s="12"/>
      <c r="G357" s="12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12"/>
      <c r="B358" s="12"/>
      <c r="C358" s="12"/>
      <c r="D358" s="12"/>
      <c r="E358" s="12"/>
      <c r="F358" s="12"/>
      <c r="G358" s="12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12"/>
      <c r="B359" s="12"/>
      <c r="C359" s="12"/>
      <c r="D359" s="12"/>
      <c r="E359" s="12"/>
      <c r="F359" s="12"/>
      <c r="G359" s="12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12"/>
      <c r="B360" s="12"/>
      <c r="C360" s="12"/>
      <c r="D360" s="12"/>
      <c r="E360" s="12"/>
      <c r="F360" s="12"/>
      <c r="G360" s="12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12"/>
      <c r="B361" s="12"/>
      <c r="C361" s="12"/>
      <c r="D361" s="12"/>
      <c r="E361" s="12"/>
      <c r="F361" s="12"/>
      <c r="G361" s="12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12"/>
      <c r="B362" s="12"/>
      <c r="C362" s="12"/>
      <c r="D362" s="12"/>
      <c r="E362" s="12"/>
      <c r="F362" s="12"/>
      <c r="G362" s="12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12"/>
      <c r="B363" s="12"/>
      <c r="C363" s="12"/>
      <c r="D363" s="12"/>
      <c r="E363" s="12"/>
      <c r="F363" s="12"/>
      <c r="G363" s="12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12"/>
      <c r="B364" s="12"/>
      <c r="C364" s="12"/>
      <c r="D364" s="12"/>
      <c r="E364" s="12"/>
      <c r="F364" s="12"/>
      <c r="G364" s="12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12"/>
      <c r="B365" s="12"/>
      <c r="C365" s="12"/>
      <c r="D365" s="12"/>
      <c r="E365" s="12"/>
      <c r="F365" s="12"/>
      <c r="G365" s="12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12"/>
      <c r="B366" s="12"/>
      <c r="C366" s="12"/>
      <c r="D366" s="12"/>
      <c r="E366" s="12"/>
      <c r="F366" s="12"/>
      <c r="G366" s="12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12"/>
      <c r="B367" s="12"/>
      <c r="C367" s="12"/>
      <c r="D367" s="12"/>
      <c r="E367" s="12"/>
      <c r="F367" s="12"/>
      <c r="G367" s="12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12"/>
      <c r="B368" s="12"/>
      <c r="C368" s="12"/>
      <c r="D368" s="12"/>
      <c r="E368" s="12"/>
      <c r="F368" s="12"/>
      <c r="G368" s="12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12"/>
      <c r="B369" s="12"/>
      <c r="C369" s="12"/>
      <c r="D369" s="12"/>
      <c r="E369" s="12"/>
      <c r="F369" s="12"/>
      <c r="G369" s="12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12"/>
      <c r="B370" s="12"/>
      <c r="C370" s="12"/>
      <c r="D370" s="12"/>
      <c r="E370" s="12"/>
      <c r="F370" s="12"/>
      <c r="G370" s="12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12"/>
      <c r="B371" s="12"/>
      <c r="C371" s="12"/>
      <c r="D371" s="12"/>
      <c r="E371" s="12"/>
      <c r="F371" s="12"/>
      <c r="G371" s="12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12"/>
      <c r="B372" s="12"/>
      <c r="C372" s="12"/>
      <c r="D372" s="12"/>
      <c r="E372" s="12"/>
      <c r="F372" s="12"/>
      <c r="G372" s="12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12"/>
      <c r="B373" s="12"/>
      <c r="C373" s="12"/>
      <c r="D373" s="12"/>
      <c r="E373" s="12"/>
      <c r="F373" s="12"/>
      <c r="G373" s="12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12"/>
      <c r="B374" s="12"/>
      <c r="C374" s="12"/>
      <c r="D374" s="12"/>
      <c r="E374" s="12"/>
      <c r="F374" s="12"/>
      <c r="G374" s="12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12"/>
      <c r="B375" s="12"/>
      <c r="C375" s="12"/>
      <c r="D375" s="12"/>
      <c r="E375" s="12"/>
      <c r="F375" s="12"/>
      <c r="G375" s="12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12"/>
      <c r="B376" s="12"/>
      <c r="C376" s="12"/>
      <c r="D376" s="12"/>
      <c r="E376" s="12"/>
      <c r="F376" s="12"/>
      <c r="G376" s="12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12"/>
      <c r="B377" s="12"/>
      <c r="C377" s="12"/>
      <c r="D377" s="12"/>
      <c r="E377" s="12"/>
      <c r="F377" s="12"/>
      <c r="G377" s="12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12"/>
      <c r="B378" s="12"/>
      <c r="C378" s="12"/>
      <c r="D378" s="12"/>
      <c r="E378" s="12"/>
      <c r="F378" s="12"/>
      <c r="G378" s="12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12"/>
      <c r="B379" s="12"/>
      <c r="C379" s="12"/>
      <c r="D379" s="12"/>
      <c r="E379" s="12"/>
      <c r="F379" s="12"/>
      <c r="G379" s="12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12"/>
      <c r="B380" s="12"/>
      <c r="C380" s="12"/>
      <c r="D380" s="12"/>
      <c r="E380" s="12"/>
      <c r="F380" s="12"/>
      <c r="G380" s="12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12"/>
      <c r="B381" s="12"/>
      <c r="C381" s="12"/>
      <c r="D381" s="12"/>
      <c r="E381" s="12"/>
      <c r="F381" s="12"/>
      <c r="G381" s="12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12"/>
      <c r="B382" s="12"/>
      <c r="C382" s="12"/>
      <c r="D382" s="12"/>
      <c r="E382" s="12"/>
      <c r="F382" s="12"/>
      <c r="G382" s="12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12"/>
      <c r="B383" s="12"/>
      <c r="C383" s="12"/>
      <c r="D383" s="12"/>
      <c r="E383" s="12"/>
      <c r="F383" s="12"/>
      <c r="G383" s="12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12"/>
      <c r="B384" s="12"/>
      <c r="C384" s="12"/>
      <c r="D384" s="12"/>
      <c r="E384" s="12"/>
      <c r="F384" s="12"/>
      <c r="G384" s="12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12"/>
      <c r="B385" s="12"/>
      <c r="C385" s="12"/>
      <c r="D385" s="12"/>
      <c r="E385" s="12"/>
      <c r="F385" s="12"/>
      <c r="G385" s="12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12"/>
      <c r="B386" s="12"/>
      <c r="C386" s="12"/>
      <c r="D386" s="12"/>
      <c r="E386" s="12"/>
      <c r="F386" s="12"/>
      <c r="G386" s="12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12"/>
      <c r="B387" s="12"/>
      <c r="C387" s="12"/>
      <c r="D387" s="12"/>
      <c r="E387" s="12"/>
      <c r="F387" s="12"/>
      <c r="G387" s="12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12"/>
      <c r="B388" s="12"/>
      <c r="C388" s="12"/>
      <c r="D388" s="12"/>
      <c r="E388" s="12"/>
      <c r="F388" s="12"/>
      <c r="G388" s="12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12"/>
      <c r="B389" s="12"/>
      <c r="C389" s="12"/>
      <c r="D389" s="12"/>
      <c r="E389" s="12"/>
      <c r="F389" s="12"/>
      <c r="G389" s="12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12"/>
      <c r="B390" s="12"/>
      <c r="C390" s="12"/>
      <c r="D390" s="12"/>
      <c r="E390" s="12"/>
      <c r="F390" s="12"/>
      <c r="G390" s="12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12"/>
      <c r="B391" s="12"/>
      <c r="C391" s="12"/>
      <c r="D391" s="12"/>
      <c r="E391" s="12"/>
      <c r="F391" s="12"/>
      <c r="G391" s="12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12"/>
      <c r="B392" s="12"/>
      <c r="C392" s="12"/>
      <c r="D392" s="12"/>
      <c r="E392" s="12"/>
      <c r="F392" s="12"/>
      <c r="G392" s="12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12"/>
      <c r="B393" s="12"/>
      <c r="C393" s="12"/>
      <c r="D393" s="12"/>
      <c r="E393" s="12"/>
      <c r="F393" s="12"/>
      <c r="G393" s="12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12"/>
      <c r="B394" s="12"/>
      <c r="C394" s="12"/>
      <c r="D394" s="12"/>
      <c r="E394" s="12"/>
      <c r="F394" s="12"/>
      <c r="G394" s="12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12"/>
      <c r="B395" s="12"/>
      <c r="C395" s="12"/>
      <c r="D395" s="12"/>
      <c r="E395" s="12"/>
      <c r="F395" s="12"/>
      <c r="G395" s="12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12"/>
      <c r="B396" s="12"/>
      <c r="C396" s="12"/>
      <c r="D396" s="12"/>
      <c r="E396" s="12"/>
      <c r="F396" s="12"/>
      <c r="G396" s="12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12"/>
      <c r="B397" s="12"/>
      <c r="C397" s="12"/>
      <c r="D397" s="12"/>
      <c r="E397" s="12"/>
      <c r="F397" s="12"/>
      <c r="G397" s="12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12"/>
      <c r="B398" s="12"/>
      <c r="C398" s="12"/>
      <c r="D398" s="12"/>
      <c r="E398" s="12"/>
      <c r="F398" s="12"/>
      <c r="G398" s="12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12"/>
      <c r="B399" s="12"/>
      <c r="C399" s="12"/>
      <c r="D399" s="12"/>
      <c r="E399" s="12"/>
      <c r="F399" s="12"/>
      <c r="G399" s="12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12"/>
      <c r="B400" s="12"/>
      <c r="C400" s="12"/>
      <c r="D400" s="12"/>
      <c r="E400" s="12"/>
      <c r="F400" s="12"/>
      <c r="G400" s="12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12"/>
      <c r="B401" s="12"/>
      <c r="C401" s="12"/>
      <c r="D401" s="12"/>
      <c r="E401" s="12"/>
      <c r="F401" s="12"/>
      <c r="G401" s="12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12"/>
      <c r="B402" s="12"/>
      <c r="C402" s="12"/>
      <c r="D402" s="12"/>
      <c r="E402" s="12"/>
      <c r="F402" s="12"/>
      <c r="G402" s="12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12"/>
      <c r="B403" s="12"/>
      <c r="C403" s="12"/>
      <c r="D403" s="12"/>
      <c r="E403" s="12"/>
      <c r="F403" s="12"/>
      <c r="G403" s="12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12"/>
      <c r="B404" s="12"/>
      <c r="C404" s="12"/>
      <c r="D404" s="12"/>
      <c r="E404" s="12"/>
      <c r="F404" s="12"/>
      <c r="G404" s="12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12"/>
      <c r="B405" s="12"/>
      <c r="C405" s="12"/>
      <c r="D405" s="12"/>
      <c r="E405" s="12"/>
      <c r="F405" s="12"/>
      <c r="G405" s="12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12"/>
      <c r="B406" s="12"/>
      <c r="C406" s="12"/>
      <c r="D406" s="12"/>
      <c r="E406" s="12"/>
      <c r="F406" s="12"/>
      <c r="G406" s="12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12"/>
      <c r="B407" s="12"/>
      <c r="C407" s="12"/>
      <c r="D407" s="12"/>
      <c r="E407" s="12"/>
      <c r="F407" s="12"/>
      <c r="G407" s="12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12"/>
      <c r="B408" s="12"/>
      <c r="C408" s="12"/>
      <c r="D408" s="12"/>
      <c r="E408" s="12"/>
      <c r="F408" s="12"/>
      <c r="G408" s="12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12"/>
      <c r="B409" s="12"/>
      <c r="C409" s="12"/>
      <c r="D409" s="12"/>
      <c r="E409" s="12"/>
      <c r="F409" s="12"/>
      <c r="G409" s="12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12"/>
      <c r="B410" s="12"/>
      <c r="C410" s="12"/>
      <c r="D410" s="12"/>
      <c r="E410" s="12"/>
      <c r="F410" s="12"/>
      <c r="G410" s="12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12"/>
      <c r="B411" s="12"/>
      <c r="C411" s="12"/>
      <c r="D411" s="12"/>
      <c r="E411" s="12"/>
      <c r="F411" s="12"/>
      <c r="G411" s="12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12"/>
      <c r="B412" s="12"/>
      <c r="C412" s="12"/>
      <c r="D412" s="12"/>
      <c r="E412" s="12"/>
      <c r="F412" s="12"/>
      <c r="G412" s="12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12"/>
      <c r="B413" s="12"/>
      <c r="C413" s="12"/>
      <c r="D413" s="12"/>
      <c r="E413" s="12"/>
      <c r="F413" s="12"/>
      <c r="G413" s="12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12"/>
      <c r="B414" s="12"/>
      <c r="C414" s="12"/>
      <c r="D414" s="12"/>
      <c r="E414" s="12"/>
      <c r="F414" s="12"/>
      <c r="G414" s="12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12"/>
      <c r="B415" s="12"/>
      <c r="C415" s="12"/>
      <c r="D415" s="12"/>
      <c r="E415" s="12"/>
      <c r="F415" s="12"/>
      <c r="G415" s="12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12"/>
      <c r="B416" s="12"/>
      <c r="C416" s="12"/>
      <c r="D416" s="12"/>
      <c r="E416" s="12"/>
      <c r="F416" s="12"/>
      <c r="G416" s="12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12"/>
      <c r="B417" s="12"/>
      <c r="C417" s="12"/>
      <c r="D417" s="12"/>
      <c r="E417" s="12"/>
      <c r="F417" s="12"/>
      <c r="G417" s="12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12"/>
      <c r="B418" s="12"/>
      <c r="C418" s="12"/>
      <c r="D418" s="12"/>
      <c r="E418" s="12"/>
      <c r="F418" s="12"/>
      <c r="G418" s="12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12"/>
      <c r="B419" s="12"/>
      <c r="C419" s="12"/>
      <c r="D419" s="12"/>
      <c r="E419" s="12"/>
      <c r="F419" s="12"/>
      <c r="G419" s="12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12"/>
      <c r="B420" s="12"/>
      <c r="C420" s="12"/>
      <c r="D420" s="12"/>
      <c r="E420" s="12"/>
      <c r="F420" s="12"/>
      <c r="G420" s="12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12"/>
      <c r="B421" s="12"/>
      <c r="C421" s="12"/>
      <c r="D421" s="12"/>
      <c r="E421" s="12"/>
      <c r="F421" s="12"/>
      <c r="G421" s="12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12"/>
      <c r="B422" s="12"/>
      <c r="C422" s="12"/>
      <c r="D422" s="12"/>
      <c r="E422" s="12"/>
      <c r="F422" s="12"/>
      <c r="G422" s="12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12"/>
      <c r="B423" s="12"/>
      <c r="C423" s="12"/>
      <c r="D423" s="12"/>
      <c r="E423" s="12"/>
      <c r="F423" s="12"/>
      <c r="G423" s="12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12"/>
      <c r="B424" s="12"/>
      <c r="C424" s="12"/>
      <c r="D424" s="12"/>
      <c r="E424" s="12"/>
      <c r="F424" s="12"/>
      <c r="G424" s="12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12"/>
      <c r="B425" s="12"/>
      <c r="C425" s="12"/>
      <c r="D425" s="12"/>
      <c r="E425" s="12"/>
      <c r="F425" s="12"/>
      <c r="G425" s="12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12"/>
      <c r="B426" s="12"/>
      <c r="C426" s="12"/>
      <c r="D426" s="12"/>
      <c r="E426" s="12"/>
      <c r="F426" s="12"/>
      <c r="G426" s="12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12"/>
      <c r="B427" s="12"/>
      <c r="C427" s="12"/>
      <c r="D427" s="12"/>
      <c r="E427" s="12"/>
      <c r="F427" s="12"/>
      <c r="G427" s="12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12"/>
      <c r="B428" s="12"/>
      <c r="C428" s="12"/>
      <c r="D428" s="12"/>
      <c r="E428" s="12"/>
      <c r="F428" s="12"/>
      <c r="G428" s="12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12"/>
      <c r="B429" s="12"/>
      <c r="C429" s="12"/>
      <c r="D429" s="12"/>
      <c r="E429" s="12"/>
      <c r="F429" s="12"/>
      <c r="G429" s="12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12"/>
      <c r="B430" s="12"/>
      <c r="C430" s="12"/>
      <c r="D430" s="12"/>
      <c r="E430" s="12"/>
      <c r="F430" s="12"/>
      <c r="G430" s="12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12"/>
      <c r="B431" s="12"/>
      <c r="C431" s="12"/>
      <c r="D431" s="12"/>
      <c r="E431" s="12"/>
      <c r="F431" s="12"/>
      <c r="G431" s="12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12"/>
      <c r="B432" s="12"/>
      <c r="C432" s="12"/>
      <c r="D432" s="12"/>
      <c r="E432" s="12"/>
      <c r="F432" s="12"/>
      <c r="G432" s="12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12"/>
      <c r="B433" s="12"/>
      <c r="C433" s="12"/>
      <c r="D433" s="12"/>
      <c r="E433" s="12"/>
      <c r="F433" s="12"/>
      <c r="G433" s="12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12"/>
      <c r="B434" s="12"/>
      <c r="C434" s="12"/>
      <c r="D434" s="12"/>
      <c r="E434" s="12"/>
      <c r="F434" s="12"/>
      <c r="G434" s="12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12"/>
      <c r="B435" s="12"/>
      <c r="C435" s="12"/>
      <c r="D435" s="12"/>
      <c r="E435" s="12"/>
      <c r="F435" s="12"/>
      <c r="G435" s="12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12"/>
      <c r="B436" s="12"/>
      <c r="C436" s="12"/>
      <c r="D436" s="12"/>
      <c r="E436" s="12"/>
      <c r="F436" s="12"/>
      <c r="G436" s="12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12"/>
      <c r="B437" s="12"/>
      <c r="C437" s="12"/>
      <c r="D437" s="12"/>
      <c r="E437" s="12"/>
      <c r="F437" s="12"/>
      <c r="G437" s="12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12"/>
      <c r="B438" s="12"/>
      <c r="C438" s="12"/>
      <c r="D438" s="12"/>
      <c r="E438" s="12"/>
      <c r="F438" s="12"/>
      <c r="G438" s="12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12"/>
      <c r="B439" s="12"/>
      <c r="C439" s="12"/>
      <c r="D439" s="12"/>
      <c r="E439" s="12"/>
      <c r="F439" s="12"/>
      <c r="G439" s="12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12"/>
      <c r="B440" s="12"/>
      <c r="C440" s="12"/>
      <c r="D440" s="12"/>
      <c r="E440" s="12"/>
      <c r="F440" s="12"/>
      <c r="G440" s="12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12"/>
      <c r="B441" s="12"/>
      <c r="C441" s="12"/>
      <c r="D441" s="12"/>
      <c r="E441" s="12"/>
      <c r="F441" s="12"/>
      <c r="G441" s="12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12"/>
      <c r="B442" s="12"/>
      <c r="C442" s="12"/>
      <c r="D442" s="12"/>
      <c r="E442" s="12"/>
      <c r="F442" s="12"/>
      <c r="G442" s="12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12"/>
      <c r="B443" s="12"/>
      <c r="C443" s="12"/>
      <c r="D443" s="12"/>
      <c r="E443" s="12"/>
      <c r="F443" s="12"/>
      <c r="G443" s="12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12"/>
      <c r="B444" s="12"/>
      <c r="C444" s="12"/>
      <c r="D444" s="12"/>
      <c r="E444" s="12"/>
      <c r="F444" s="12"/>
      <c r="G444" s="12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12"/>
      <c r="B445" s="12"/>
      <c r="C445" s="12"/>
      <c r="D445" s="12"/>
      <c r="E445" s="12"/>
      <c r="F445" s="12"/>
      <c r="G445" s="12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12"/>
      <c r="B446" s="12"/>
      <c r="C446" s="12"/>
      <c r="D446" s="12"/>
      <c r="E446" s="12"/>
      <c r="F446" s="12"/>
      <c r="G446" s="12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12"/>
      <c r="B447" s="12"/>
      <c r="C447" s="12"/>
      <c r="D447" s="12"/>
      <c r="E447" s="12"/>
      <c r="F447" s="12"/>
      <c r="G447" s="12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12"/>
      <c r="B448" s="12"/>
      <c r="C448" s="12"/>
      <c r="D448" s="12"/>
      <c r="E448" s="12"/>
      <c r="F448" s="12"/>
      <c r="G448" s="12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12"/>
      <c r="B449" s="12"/>
      <c r="C449" s="12"/>
      <c r="D449" s="12"/>
      <c r="E449" s="12"/>
      <c r="F449" s="12"/>
      <c r="G449" s="12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12"/>
      <c r="B450" s="12"/>
      <c r="C450" s="12"/>
      <c r="D450" s="12"/>
      <c r="E450" s="12"/>
      <c r="F450" s="12"/>
      <c r="G450" s="12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12"/>
      <c r="B451" s="12"/>
      <c r="C451" s="12"/>
      <c r="D451" s="12"/>
      <c r="E451" s="12"/>
      <c r="F451" s="12"/>
      <c r="G451" s="12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12"/>
      <c r="B452" s="12"/>
      <c r="C452" s="12"/>
      <c r="D452" s="12"/>
      <c r="E452" s="12"/>
      <c r="F452" s="12"/>
      <c r="G452" s="12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12"/>
      <c r="B453" s="12"/>
      <c r="C453" s="12"/>
      <c r="D453" s="12"/>
      <c r="E453" s="12"/>
      <c r="F453" s="12"/>
      <c r="G453" s="12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12"/>
      <c r="B454" s="12"/>
      <c r="C454" s="12"/>
      <c r="D454" s="12"/>
      <c r="E454" s="12"/>
      <c r="F454" s="12"/>
      <c r="G454" s="12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12"/>
      <c r="B455" s="12"/>
      <c r="C455" s="12"/>
      <c r="D455" s="12"/>
      <c r="E455" s="12"/>
      <c r="F455" s="12"/>
      <c r="G455" s="12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12"/>
      <c r="B456" s="12"/>
      <c r="C456" s="12"/>
      <c r="D456" s="12"/>
      <c r="E456" s="12"/>
      <c r="F456" s="12"/>
      <c r="G456" s="12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12"/>
      <c r="B457" s="12"/>
      <c r="C457" s="12"/>
      <c r="D457" s="12"/>
      <c r="E457" s="12"/>
      <c r="F457" s="12"/>
      <c r="G457" s="12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12"/>
      <c r="B458" s="12"/>
      <c r="C458" s="12"/>
      <c r="D458" s="12"/>
      <c r="E458" s="12"/>
      <c r="F458" s="12"/>
      <c r="G458" s="12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12"/>
      <c r="B459" s="12"/>
      <c r="C459" s="12"/>
      <c r="D459" s="12"/>
      <c r="E459" s="12"/>
      <c r="F459" s="12"/>
      <c r="G459" s="12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12"/>
      <c r="B460" s="12"/>
      <c r="C460" s="12"/>
      <c r="D460" s="12"/>
      <c r="E460" s="12"/>
      <c r="F460" s="12"/>
      <c r="G460" s="12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12"/>
      <c r="B461" s="12"/>
      <c r="C461" s="12"/>
      <c r="D461" s="12"/>
      <c r="E461" s="12"/>
      <c r="F461" s="12"/>
      <c r="G461" s="12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12"/>
      <c r="B462" s="12"/>
      <c r="C462" s="12"/>
      <c r="D462" s="12"/>
      <c r="E462" s="12"/>
      <c r="F462" s="12"/>
      <c r="G462" s="12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12"/>
      <c r="B463" s="12"/>
      <c r="C463" s="12"/>
      <c r="D463" s="12"/>
      <c r="E463" s="12"/>
      <c r="F463" s="12"/>
      <c r="G463" s="12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12"/>
      <c r="B464" s="12"/>
      <c r="C464" s="12"/>
      <c r="D464" s="12"/>
      <c r="E464" s="12"/>
      <c r="F464" s="12"/>
      <c r="G464" s="12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12"/>
      <c r="B465" s="12"/>
      <c r="C465" s="12"/>
      <c r="D465" s="12"/>
      <c r="E465" s="12"/>
      <c r="F465" s="12"/>
      <c r="G465" s="12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12"/>
      <c r="B466" s="12"/>
      <c r="C466" s="12"/>
      <c r="D466" s="12"/>
      <c r="E466" s="12"/>
      <c r="F466" s="12"/>
      <c r="G466" s="12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12"/>
      <c r="B467" s="12"/>
      <c r="C467" s="12"/>
      <c r="D467" s="12"/>
      <c r="E467" s="12"/>
      <c r="F467" s="12"/>
      <c r="G467" s="12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12"/>
      <c r="B468" s="12"/>
      <c r="C468" s="12"/>
      <c r="D468" s="12"/>
      <c r="E468" s="12"/>
      <c r="F468" s="12"/>
      <c r="G468" s="12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12"/>
      <c r="B469" s="12"/>
      <c r="C469" s="12"/>
      <c r="D469" s="12"/>
      <c r="E469" s="12"/>
      <c r="F469" s="12"/>
      <c r="G469" s="12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12"/>
      <c r="B470" s="12"/>
      <c r="C470" s="12"/>
      <c r="D470" s="12"/>
      <c r="E470" s="12"/>
      <c r="F470" s="12"/>
      <c r="G470" s="12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12"/>
      <c r="B471" s="12"/>
      <c r="C471" s="12"/>
      <c r="D471" s="12"/>
      <c r="E471" s="12"/>
      <c r="F471" s="12"/>
      <c r="G471" s="12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12"/>
      <c r="B472" s="12"/>
      <c r="C472" s="12"/>
      <c r="D472" s="12"/>
      <c r="E472" s="12"/>
      <c r="F472" s="12"/>
      <c r="G472" s="12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12"/>
      <c r="B473" s="12"/>
      <c r="C473" s="12"/>
      <c r="D473" s="12"/>
      <c r="E473" s="12"/>
      <c r="F473" s="12"/>
      <c r="G473" s="12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12"/>
      <c r="B474" s="12"/>
      <c r="C474" s="12"/>
      <c r="D474" s="12"/>
      <c r="E474" s="12"/>
      <c r="F474" s="12"/>
      <c r="G474" s="12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12"/>
      <c r="B475" s="12"/>
      <c r="C475" s="12"/>
      <c r="D475" s="12"/>
      <c r="E475" s="12"/>
      <c r="F475" s="12"/>
      <c r="G475" s="12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12"/>
      <c r="B476" s="12"/>
      <c r="C476" s="12"/>
      <c r="D476" s="12"/>
      <c r="E476" s="12"/>
      <c r="F476" s="12"/>
      <c r="G476" s="12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12"/>
      <c r="B477" s="12"/>
      <c r="C477" s="12"/>
      <c r="D477" s="12"/>
      <c r="E477" s="12"/>
      <c r="F477" s="12"/>
      <c r="G477" s="12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12"/>
      <c r="B478" s="12"/>
      <c r="C478" s="12"/>
      <c r="D478" s="12"/>
      <c r="E478" s="12"/>
      <c r="F478" s="12"/>
      <c r="G478" s="12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12"/>
      <c r="B479" s="12"/>
      <c r="C479" s="12"/>
      <c r="D479" s="12"/>
      <c r="E479" s="12"/>
      <c r="F479" s="12"/>
      <c r="G479" s="12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12"/>
      <c r="B480" s="12"/>
      <c r="C480" s="12"/>
      <c r="D480" s="12"/>
      <c r="E480" s="12"/>
      <c r="F480" s="12"/>
      <c r="G480" s="12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12"/>
      <c r="B481" s="12"/>
      <c r="C481" s="12"/>
      <c r="D481" s="12"/>
      <c r="E481" s="12"/>
      <c r="F481" s="12"/>
      <c r="G481" s="12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12"/>
      <c r="B482" s="12"/>
      <c r="C482" s="12"/>
      <c r="D482" s="12"/>
      <c r="E482" s="12"/>
      <c r="F482" s="12"/>
      <c r="G482" s="12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12"/>
      <c r="B483" s="12"/>
      <c r="C483" s="12"/>
      <c r="D483" s="12"/>
      <c r="E483" s="12"/>
      <c r="F483" s="12"/>
      <c r="G483" s="12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12"/>
      <c r="B484" s="12"/>
      <c r="C484" s="12"/>
      <c r="D484" s="12"/>
      <c r="E484" s="12"/>
      <c r="F484" s="12"/>
      <c r="G484" s="12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12"/>
      <c r="B485" s="12"/>
      <c r="C485" s="12"/>
      <c r="D485" s="12"/>
      <c r="E485" s="12"/>
      <c r="F485" s="12"/>
      <c r="G485" s="12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12"/>
      <c r="B486" s="12"/>
      <c r="C486" s="12"/>
      <c r="D486" s="12"/>
      <c r="E486" s="12"/>
      <c r="F486" s="12"/>
      <c r="G486" s="12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12"/>
      <c r="B487" s="12"/>
      <c r="C487" s="12"/>
      <c r="D487" s="12"/>
      <c r="E487" s="12"/>
      <c r="F487" s="12"/>
      <c r="G487" s="12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12"/>
      <c r="B488" s="12"/>
      <c r="C488" s="12"/>
      <c r="D488" s="12"/>
      <c r="E488" s="12"/>
      <c r="F488" s="12"/>
      <c r="G488" s="12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12"/>
      <c r="B489" s="12"/>
      <c r="C489" s="12"/>
      <c r="D489" s="12"/>
      <c r="E489" s="12"/>
      <c r="F489" s="12"/>
      <c r="G489" s="12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12"/>
      <c r="B490" s="12"/>
      <c r="C490" s="12"/>
      <c r="D490" s="12"/>
      <c r="E490" s="12"/>
      <c r="F490" s="12"/>
      <c r="G490" s="12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12"/>
      <c r="B491" s="12"/>
      <c r="C491" s="12"/>
      <c r="D491" s="12"/>
      <c r="E491" s="12"/>
      <c r="F491" s="12"/>
      <c r="G491" s="12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12"/>
      <c r="B492" s="12"/>
      <c r="C492" s="12"/>
      <c r="D492" s="12"/>
      <c r="E492" s="12"/>
      <c r="F492" s="12"/>
      <c r="G492" s="12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12"/>
      <c r="B493" s="12"/>
      <c r="C493" s="12"/>
      <c r="D493" s="12"/>
      <c r="E493" s="12"/>
      <c r="F493" s="12"/>
      <c r="G493" s="12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12"/>
      <c r="B494" s="12"/>
      <c r="C494" s="12"/>
      <c r="D494" s="12"/>
      <c r="E494" s="12"/>
      <c r="F494" s="12"/>
      <c r="G494" s="12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12"/>
      <c r="B495" s="12"/>
      <c r="C495" s="12"/>
      <c r="D495" s="12"/>
      <c r="E495" s="12"/>
      <c r="F495" s="12"/>
      <c r="G495" s="12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12"/>
      <c r="B496" s="12"/>
      <c r="C496" s="12"/>
      <c r="D496" s="12"/>
      <c r="E496" s="12"/>
      <c r="F496" s="12"/>
      <c r="G496" s="12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12"/>
      <c r="B497" s="12"/>
      <c r="C497" s="12"/>
      <c r="D497" s="12"/>
      <c r="E497" s="12"/>
      <c r="F497" s="12"/>
      <c r="G497" s="12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12"/>
      <c r="B498" s="12"/>
      <c r="C498" s="12"/>
      <c r="D498" s="12"/>
      <c r="E498" s="12"/>
      <c r="F498" s="12"/>
      <c r="G498" s="12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12"/>
      <c r="B499" s="12"/>
      <c r="C499" s="12"/>
      <c r="D499" s="12"/>
      <c r="E499" s="12"/>
      <c r="F499" s="12"/>
      <c r="G499" s="12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12"/>
      <c r="B500" s="12"/>
      <c r="C500" s="12"/>
      <c r="D500" s="12"/>
      <c r="E500" s="12"/>
      <c r="F500" s="12"/>
      <c r="G500" s="12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12"/>
      <c r="B501" s="12"/>
      <c r="C501" s="12"/>
      <c r="D501" s="12"/>
      <c r="E501" s="12"/>
      <c r="F501" s="12"/>
      <c r="G501" s="12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12"/>
      <c r="B502" s="12"/>
      <c r="C502" s="12"/>
      <c r="D502" s="12"/>
      <c r="E502" s="12"/>
      <c r="F502" s="12"/>
      <c r="G502" s="12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12"/>
      <c r="B503" s="12"/>
      <c r="C503" s="12"/>
      <c r="D503" s="12"/>
      <c r="E503" s="12"/>
      <c r="F503" s="12"/>
      <c r="G503" s="12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12"/>
      <c r="B504" s="12"/>
      <c r="C504" s="12"/>
      <c r="D504" s="12"/>
      <c r="E504" s="12"/>
      <c r="F504" s="12"/>
      <c r="G504" s="12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12"/>
      <c r="B505" s="12"/>
      <c r="C505" s="12"/>
      <c r="D505" s="12"/>
      <c r="E505" s="12"/>
      <c r="F505" s="12"/>
      <c r="G505" s="12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12"/>
      <c r="B506" s="12"/>
      <c r="C506" s="12"/>
      <c r="D506" s="12"/>
      <c r="E506" s="12"/>
      <c r="F506" s="12"/>
      <c r="G506" s="12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12"/>
      <c r="B507" s="12"/>
      <c r="C507" s="12"/>
      <c r="D507" s="12"/>
      <c r="E507" s="12"/>
      <c r="F507" s="12"/>
      <c r="G507" s="12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12"/>
      <c r="B508" s="12"/>
      <c r="C508" s="12"/>
      <c r="D508" s="12"/>
      <c r="E508" s="12"/>
      <c r="F508" s="12"/>
      <c r="G508" s="12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12"/>
      <c r="B509" s="12"/>
      <c r="C509" s="12"/>
      <c r="D509" s="12"/>
      <c r="E509" s="12"/>
      <c r="F509" s="12"/>
      <c r="G509" s="12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12"/>
      <c r="B510" s="12"/>
      <c r="C510" s="12"/>
      <c r="D510" s="12"/>
      <c r="E510" s="12"/>
      <c r="F510" s="12"/>
      <c r="G510" s="12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12"/>
      <c r="B511" s="12"/>
      <c r="C511" s="12"/>
      <c r="D511" s="12"/>
      <c r="E511" s="12"/>
      <c r="F511" s="12"/>
      <c r="G511" s="12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12"/>
      <c r="B512" s="12"/>
      <c r="C512" s="12"/>
      <c r="D512" s="12"/>
      <c r="E512" s="12"/>
      <c r="F512" s="12"/>
      <c r="G512" s="12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12"/>
      <c r="B513" s="12"/>
      <c r="C513" s="12"/>
      <c r="D513" s="12"/>
      <c r="E513" s="12"/>
      <c r="F513" s="12"/>
      <c r="G513" s="12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12"/>
      <c r="B514" s="12"/>
      <c r="C514" s="12"/>
      <c r="D514" s="12"/>
      <c r="E514" s="12"/>
      <c r="F514" s="12"/>
      <c r="G514" s="12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12"/>
      <c r="B515" s="12"/>
      <c r="C515" s="12"/>
      <c r="D515" s="12"/>
      <c r="E515" s="12"/>
      <c r="F515" s="12"/>
      <c r="G515" s="12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12"/>
      <c r="B516" s="12"/>
      <c r="C516" s="12"/>
      <c r="D516" s="12"/>
      <c r="E516" s="12"/>
      <c r="F516" s="12"/>
      <c r="G516" s="12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12"/>
      <c r="B517" s="12"/>
      <c r="C517" s="12"/>
      <c r="D517" s="12"/>
      <c r="E517" s="12"/>
      <c r="F517" s="12"/>
      <c r="G517" s="12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12"/>
      <c r="B518" s="12"/>
      <c r="C518" s="12"/>
      <c r="D518" s="12"/>
      <c r="E518" s="12"/>
      <c r="F518" s="12"/>
      <c r="G518" s="12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12"/>
      <c r="B519" s="12"/>
      <c r="C519" s="12"/>
      <c r="D519" s="12"/>
      <c r="E519" s="12"/>
      <c r="F519" s="12"/>
      <c r="G519" s="12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12"/>
      <c r="B520" s="12"/>
      <c r="C520" s="12"/>
      <c r="D520" s="12"/>
      <c r="E520" s="12"/>
      <c r="F520" s="12"/>
      <c r="G520" s="12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12"/>
      <c r="B521" s="12"/>
      <c r="C521" s="12"/>
      <c r="D521" s="12"/>
      <c r="E521" s="12"/>
      <c r="F521" s="12"/>
      <c r="G521" s="12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12"/>
      <c r="B522" s="12"/>
      <c r="C522" s="12"/>
      <c r="D522" s="12"/>
      <c r="E522" s="12"/>
      <c r="F522" s="12"/>
      <c r="G522" s="12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12"/>
      <c r="B523" s="12"/>
      <c r="C523" s="12"/>
      <c r="D523" s="12"/>
      <c r="E523" s="12"/>
      <c r="F523" s="12"/>
      <c r="G523" s="12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12"/>
      <c r="B524" s="12"/>
      <c r="C524" s="12"/>
      <c r="D524" s="12"/>
      <c r="E524" s="12"/>
      <c r="F524" s="12"/>
      <c r="G524" s="12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12"/>
      <c r="B525" s="12"/>
      <c r="C525" s="12"/>
      <c r="D525" s="12"/>
      <c r="E525" s="12"/>
      <c r="F525" s="12"/>
      <c r="G525" s="12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12"/>
      <c r="B526" s="12"/>
      <c r="C526" s="12"/>
      <c r="D526" s="12"/>
      <c r="E526" s="12"/>
      <c r="F526" s="12"/>
      <c r="G526" s="12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12"/>
      <c r="B527" s="12"/>
      <c r="C527" s="12"/>
      <c r="D527" s="12"/>
      <c r="E527" s="12"/>
      <c r="F527" s="12"/>
      <c r="G527" s="12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12"/>
      <c r="B528" s="12"/>
      <c r="C528" s="12"/>
      <c r="D528" s="12"/>
      <c r="E528" s="12"/>
      <c r="F528" s="12"/>
      <c r="G528" s="12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12"/>
      <c r="B529" s="12"/>
      <c r="C529" s="12"/>
      <c r="D529" s="12"/>
      <c r="E529" s="12"/>
      <c r="F529" s="12"/>
      <c r="G529" s="12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12"/>
      <c r="B530" s="12"/>
      <c r="C530" s="12"/>
      <c r="D530" s="12"/>
      <c r="E530" s="12"/>
      <c r="F530" s="12"/>
      <c r="G530" s="12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12"/>
      <c r="B531" s="12"/>
      <c r="C531" s="12"/>
      <c r="D531" s="12"/>
      <c r="E531" s="12"/>
      <c r="F531" s="12"/>
      <c r="G531" s="12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12"/>
      <c r="B532" s="12"/>
      <c r="C532" s="12"/>
      <c r="D532" s="12"/>
      <c r="E532" s="12"/>
      <c r="F532" s="12"/>
      <c r="G532" s="12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12"/>
      <c r="B533" s="12"/>
      <c r="C533" s="12"/>
      <c r="D533" s="12"/>
      <c r="E533" s="12"/>
      <c r="F533" s="12"/>
      <c r="G533" s="12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12"/>
      <c r="B534" s="12"/>
      <c r="C534" s="12"/>
      <c r="D534" s="12"/>
      <c r="E534" s="12"/>
      <c r="F534" s="12"/>
      <c r="G534" s="12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12"/>
      <c r="B535" s="12"/>
      <c r="C535" s="12"/>
      <c r="D535" s="12"/>
      <c r="E535" s="12"/>
      <c r="F535" s="12"/>
      <c r="G535" s="12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12"/>
      <c r="B536" s="12"/>
      <c r="C536" s="12"/>
      <c r="D536" s="12"/>
      <c r="E536" s="12"/>
      <c r="F536" s="12"/>
      <c r="G536" s="12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12"/>
      <c r="B537" s="12"/>
      <c r="C537" s="12"/>
      <c r="D537" s="12"/>
      <c r="E537" s="12"/>
      <c r="F537" s="12"/>
      <c r="G537" s="12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12"/>
      <c r="B538" s="12"/>
      <c r="C538" s="12"/>
      <c r="D538" s="12"/>
      <c r="E538" s="12"/>
      <c r="F538" s="12"/>
      <c r="G538" s="12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12"/>
      <c r="B539" s="12"/>
      <c r="C539" s="12"/>
      <c r="D539" s="12"/>
      <c r="E539" s="12"/>
      <c r="F539" s="12"/>
      <c r="G539" s="12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12"/>
      <c r="B540" s="12"/>
      <c r="C540" s="12"/>
      <c r="D540" s="12"/>
      <c r="E540" s="12"/>
      <c r="F540" s="12"/>
      <c r="G540" s="12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12"/>
      <c r="B541" s="12"/>
      <c r="C541" s="12"/>
      <c r="D541" s="12"/>
      <c r="E541" s="12"/>
      <c r="F541" s="12"/>
      <c r="G541" s="12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12"/>
      <c r="B542" s="12"/>
      <c r="C542" s="12"/>
      <c r="D542" s="12"/>
      <c r="E542" s="12"/>
      <c r="F542" s="12"/>
      <c r="G542" s="12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12"/>
      <c r="B543" s="12"/>
      <c r="C543" s="12"/>
      <c r="D543" s="12"/>
      <c r="E543" s="12"/>
      <c r="F543" s="12"/>
      <c r="G543" s="12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12"/>
      <c r="B544" s="12"/>
      <c r="C544" s="12"/>
      <c r="D544" s="12"/>
      <c r="E544" s="12"/>
      <c r="F544" s="12"/>
      <c r="G544" s="12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12"/>
      <c r="B545" s="12"/>
      <c r="C545" s="12"/>
      <c r="D545" s="12"/>
      <c r="E545" s="12"/>
      <c r="F545" s="12"/>
      <c r="G545" s="12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12"/>
      <c r="B546" s="12"/>
      <c r="C546" s="12"/>
      <c r="D546" s="12"/>
      <c r="E546" s="12"/>
      <c r="F546" s="12"/>
      <c r="G546" s="12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12"/>
      <c r="B547" s="12"/>
      <c r="C547" s="12"/>
      <c r="D547" s="12"/>
      <c r="E547" s="12"/>
      <c r="F547" s="12"/>
      <c r="G547" s="12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12"/>
      <c r="B548" s="12"/>
      <c r="C548" s="12"/>
      <c r="D548" s="12"/>
      <c r="E548" s="12"/>
      <c r="F548" s="12"/>
      <c r="G548" s="12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12"/>
      <c r="B549" s="12"/>
      <c r="C549" s="12"/>
      <c r="D549" s="12"/>
      <c r="E549" s="12"/>
      <c r="F549" s="12"/>
      <c r="G549" s="12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12"/>
      <c r="B550" s="12"/>
      <c r="C550" s="12"/>
      <c r="D550" s="12"/>
      <c r="E550" s="12"/>
      <c r="F550" s="12"/>
      <c r="G550" s="12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12"/>
      <c r="B551" s="12"/>
      <c r="C551" s="12"/>
      <c r="D551" s="12"/>
      <c r="E551" s="12"/>
      <c r="F551" s="12"/>
      <c r="G551" s="12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12"/>
      <c r="B552" s="12"/>
      <c r="C552" s="12"/>
      <c r="D552" s="12"/>
      <c r="E552" s="12"/>
      <c r="F552" s="12"/>
      <c r="G552" s="12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12"/>
      <c r="B553" s="12"/>
      <c r="C553" s="12"/>
      <c r="D553" s="12"/>
      <c r="E553" s="12"/>
      <c r="F553" s="12"/>
      <c r="G553" s="12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12"/>
      <c r="B554" s="12"/>
      <c r="C554" s="12"/>
      <c r="D554" s="12"/>
      <c r="E554" s="12"/>
      <c r="F554" s="12"/>
      <c r="G554" s="12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12"/>
      <c r="B555" s="12"/>
      <c r="C555" s="12"/>
      <c r="D555" s="12"/>
      <c r="E555" s="12"/>
      <c r="F555" s="12"/>
      <c r="G555" s="12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12"/>
      <c r="B556" s="12"/>
      <c r="C556" s="12"/>
      <c r="D556" s="12"/>
      <c r="E556" s="12"/>
      <c r="F556" s="12"/>
      <c r="G556" s="12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12"/>
      <c r="B557" s="12"/>
      <c r="C557" s="12"/>
      <c r="D557" s="12"/>
      <c r="E557" s="12"/>
      <c r="F557" s="12"/>
      <c r="G557" s="12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12"/>
      <c r="B558" s="12"/>
      <c r="C558" s="12"/>
      <c r="D558" s="12"/>
      <c r="E558" s="12"/>
      <c r="F558" s="12"/>
      <c r="G558" s="12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12"/>
      <c r="B559" s="12"/>
      <c r="C559" s="12"/>
      <c r="D559" s="12"/>
      <c r="E559" s="12"/>
      <c r="F559" s="12"/>
      <c r="G559" s="12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12"/>
      <c r="B560" s="12"/>
      <c r="C560" s="12"/>
      <c r="D560" s="12"/>
      <c r="E560" s="12"/>
      <c r="F560" s="12"/>
      <c r="G560" s="12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12"/>
      <c r="B561" s="12"/>
      <c r="C561" s="12"/>
      <c r="D561" s="12"/>
      <c r="E561" s="12"/>
      <c r="F561" s="12"/>
      <c r="G561" s="12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12"/>
      <c r="B562" s="12"/>
      <c r="C562" s="12"/>
      <c r="D562" s="12"/>
      <c r="E562" s="12"/>
      <c r="F562" s="12"/>
      <c r="G562" s="12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12"/>
      <c r="B563" s="12"/>
      <c r="C563" s="12"/>
      <c r="D563" s="12"/>
      <c r="E563" s="12"/>
      <c r="F563" s="12"/>
      <c r="G563" s="12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12"/>
      <c r="B564" s="12"/>
      <c r="C564" s="12"/>
      <c r="D564" s="12"/>
      <c r="E564" s="12"/>
      <c r="F564" s="12"/>
      <c r="G564" s="12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12"/>
      <c r="B565" s="12"/>
      <c r="C565" s="12"/>
      <c r="D565" s="12"/>
      <c r="E565" s="12"/>
      <c r="F565" s="12"/>
      <c r="G565" s="12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12"/>
      <c r="B566" s="12"/>
      <c r="C566" s="12"/>
      <c r="D566" s="12"/>
      <c r="E566" s="12"/>
      <c r="F566" s="12"/>
      <c r="G566" s="12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12"/>
      <c r="B567" s="12"/>
      <c r="C567" s="12"/>
      <c r="D567" s="12"/>
      <c r="E567" s="12"/>
      <c r="F567" s="12"/>
      <c r="G567" s="12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12"/>
      <c r="B568" s="12"/>
      <c r="C568" s="12"/>
      <c r="D568" s="12"/>
      <c r="E568" s="12"/>
      <c r="F568" s="12"/>
      <c r="G568" s="12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12"/>
      <c r="B569" s="12"/>
      <c r="C569" s="12"/>
      <c r="D569" s="12"/>
      <c r="E569" s="12"/>
      <c r="F569" s="12"/>
      <c r="G569" s="12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12"/>
      <c r="B570" s="12"/>
      <c r="C570" s="12"/>
      <c r="D570" s="12"/>
      <c r="E570" s="12"/>
      <c r="F570" s="12"/>
      <c r="G570" s="12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12"/>
      <c r="B571" s="12"/>
      <c r="C571" s="12"/>
      <c r="D571" s="12"/>
      <c r="E571" s="12"/>
      <c r="F571" s="12"/>
      <c r="G571" s="12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12"/>
      <c r="B572" s="12"/>
      <c r="C572" s="12"/>
      <c r="D572" s="12"/>
      <c r="E572" s="12"/>
      <c r="F572" s="12"/>
      <c r="G572" s="12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12"/>
      <c r="B573" s="12"/>
      <c r="C573" s="12"/>
      <c r="D573" s="12"/>
      <c r="E573" s="12"/>
      <c r="F573" s="12"/>
      <c r="G573" s="12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12"/>
      <c r="B574" s="12"/>
      <c r="C574" s="12"/>
      <c r="D574" s="12"/>
      <c r="E574" s="12"/>
      <c r="F574" s="12"/>
      <c r="G574" s="12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12"/>
      <c r="B575" s="12"/>
      <c r="C575" s="12"/>
      <c r="D575" s="12"/>
      <c r="E575" s="12"/>
      <c r="F575" s="12"/>
      <c r="G575" s="12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12"/>
      <c r="B576" s="12"/>
      <c r="C576" s="12"/>
      <c r="D576" s="12"/>
      <c r="E576" s="12"/>
      <c r="F576" s="12"/>
      <c r="G576" s="12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12"/>
      <c r="B577" s="12"/>
      <c r="C577" s="12"/>
      <c r="D577" s="12"/>
      <c r="E577" s="12"/>
      <c r="F577" s="12"/>
      <c r="G577" s="12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12"/>
      <c r="B578" s="12"/>
      <c r="C578" s="12"/>
      <c r="D578" s="12"/>
      <c r="E578" s="12"/>
      <c r="F578" s="12"/>
      <c r="G578" s="12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12"/>
      <c r="B579" s="12"/>
      <c r="C579" s="12"/>
      <c r="D579" s="12"/>
      <c r="E579" s="12"/>
      <c r="F579" s="12"/>
      <c r="G579" s="12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12"/>
      <c r="B580" s="12"/>
      <c r="C580" s="12"/>
      <c r="D580" s="12"/>
      <c r="E580" s="12"/>
      <c r="F580" s="12"/>
      <c r="G580" s="12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12"/>
      <c r="B581" s="12"/>
      <c r="C581" s="12"/>
      <c r="D581" s="12"/>
      <c r="E581" s="12"/>
      <c r="F581" s="12"/>
      <c r="G581" s="12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12"/>
      <c r="B582" s="12"/>
      <c r="C582" s="12"/>
      <c r="D582" s="12"/>
      <c r="E582" s="12"/>
      <c r="F582" s="12"/>
      <c r="G582" s="12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12"/>
      <c r="B583" s="12"/>
      <c r="C583" s="12"/>
      <c r="D583" s="12"/>
      <c r="E583" s="12"/>
      <c r="F583" s="12"/>
      <c r="G583" s="12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12"/>
      <c r="B584" s="12"/>
      <c r="C584" s="12"/>
      <c r="D584" s="12"/>
      <c r="E584" s="12"/>
      <c r="F584" s="12"/>
      <c r="G584" s="12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12"/>
      <c r="B585" s="12"/>
      <c r="C585" s="12"/>
      <c r="D585" s="12"/>
      <c r="E585" s="12"/>
      <c r="F585" s="12"/>
      <c r="G585" s="12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12"/>
      <c r="B586" s="12"/>
      <c r="C586" s="12"/>
      <c r="D586" s="12"/>
      <c r="E586" s="12"/>
      <c r="F586" s="12"/>
      <c r="G586" s="12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12"/>
      <c r="B587" s="12"/>
      <c r="C587" s="12"/>
      <c r="D587" s="12"/>
      <c r="E587" s="12"/>
      <c r="F587" s="12"/>
      <c r="G587" s="12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12"/>
      <c r="B588" s="12"/>
      <c r="C588" s="12"/>
      <c r="D588" s="12"/>
      <c r="E588" s="12"/>
      <c r="F588" s="12"/>
      <c r="G588" s="12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12"/>
      <c r="B589" s="12"/>
      <c r="C589" s="12"/>
      <c r="D589" s="12"/>
      <c r="E589" s="12"/>
      <c r="F589" s="12"/>
      <c r="G589" s="12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12"/>
      <c r="B590" s="12"/>
      <c r="C590" s="12"/>
      <c r="D590" s="12"/>
      <c r="E590" s="12"/>
      <c r="F590" s="12"/>
      <c r="G590" s="12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12"/>
      <c r="B591" s="12"/>
      <c r="C591" s="12"/>
      <c r="D591" s="12"/>
      <c r="E591" s="12"/>
      <c r="F591" s="12"/>
      <c r="G591" s="12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12"/>
      <c r="B592" s="12"/>
      <c r="C592" s="12"/>
      <c r="D592" s="12"/>
      <c r="E592" s="12"/>
      <c r="F592" s="12"/>
      <c r="G592" s="12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12"/>
      <c r="B593" s="12"/>
      <c r="C593" s="12"/>
      <c r="D593" s="12"/>
      <c r="E593" s="12"/>
      <c r="F593" s="12"/>
      <c r="G593" s="12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12"/>
      <c r="B594" s="12"/>
      <c r="C594" s="12"/>
      <c r="D594" s="12"/>
      <c r="E594" s="12"/>
      <c r="F594" s="12"/>
      <c r="G594" s="12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12"/>
      <c r="B595" s="12"/>
      <c r="C595" s="12"/>
      <c r="D595" s="12"/>
      <c r="E595" s="12"/>
      <c r="F595" s="12"/>
      <c r="G595" s="12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12"/>
      <c r="B596" s="12"/>
      <c r="C596" s="12"/>
      <c r="D596" s="12"/>
      <c r="E596" s="12"/>
      <c r="F596" s="12"/>
      <c r="G596" s="12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12"/>
      <c r="B597" s="12"/>
      <c r="C597" s="12"/>
      <c r="D597" s="12"/>
      <c r="E597" s="12"/>
      <c r="F597" s="12"/>
      <c r="G597" s="12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12"/>
      <c r="B598" s="12"/>
      <c r="C598" s="12"/>
      <c r="D598" s="12"/>
      <c r="E598" s="12"/>
      <c r="F598" s="12"/>
      <c r="G598" s="12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12"/>
      <c r="B599" s="12"/>
      <c r="C599" s="12"/>
      <c r="D599" s="12"/>
      <c r="E599" s="12"/>
      <c r="F599" s="12"/>
      <c r="G599" s="12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12"/>
      <c r="B600" s="12"/>
      <c r="C600" s="12"/>
      <c r="D600" s="12"/>
      <c r="E600" s="12"/>
      <c r="F600" s="12"/>
      <c r="G600" s="12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12"/>
      <c r="B601" s="12"/>
      <c r="C601" s="12"/>
      <c r="D601" s="12"/>
      <c r="E601" s="12"/>
      <c r="F601" s="12"/>
      <c r="G601" s="12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12"/>
      <c r="B602" s="12"/>
      <c r="C602" s="12"/>
      <c r="D602" s="12"/>
      <c r="E602" s="12"/>
      <c r="F602" s="12"/>
      <c r="G602" s="12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12"/>
      <c r="B603" s="12"/>
      <c r="C603" s="12"/>
      <c r="D603" s="12"/>
      <c r="E603" s="12"/>
      <c r="F603" s="12"/>
      <c r="G603" s="12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12"/>
      <c r="B604" s="12"/>
      <c r="C604" s="12"/>
      <c r="D604" s="12"/>
      <c r="E604" s="12"/>
      <c r="F604" s="12"/>
      <c r="G604" s="12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12"/>
      <c r="B605" s="12"/>
      <c r="C605" s="12"/>
      <c r="D605" s="12"/>
      <c r="E605" s="12"/>
      <c r="F605" s="12"/>
      <c r="G605" s="12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12"/>
      <c r="B606" s="12"/>
      <c r="C606" s="12"/>
      <c r="D606" s="12"/>
      <c r="E606" s="12"/>
      <c r="F606" s="12"/>
      <c r="G606" s="12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12"/>
      <c r="B607" s="12"/>
      <c r="C607" s="12"/>
      <c r="D607" s="12"/>
      <c r="E607" s="12"/>
      <c r="F607" s="12"/>
      <c r="G607" s="12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12"/>
      <c r="B608" s="12"/>
      <c r="C608" s="12"/>
      <c r="D608" s="12"/>
      <c r="E608" s="12"/>
      <c r="F608" s="12"/>
      <c r="G608" s="12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12"/>
      <c r="B609" s="12"/>
      <c r="C609" s="12"/>
      <c r="D609" s="12"/>
      <c r="E609" s="12"/>
      <c r="F609" s="12"/>
      <c r="G609" s="12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12"/>
      <c r="B610" s="12"/>
      <c r="C610" s="12"/>
      <c r="D610" s="12"/>
      <c r="E610" s="12"/>
      <c r="F610" s="12"/>
      <c r="G610" s="12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12"/>
      <c r="B611" s="12"/>
      <c r="C611" s="12"/>
      <c r="D611" s="12"/>
      <c r="E611" s="12"/>
      <c r="F611" s="12"/>
      <c r="G611" s="12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12"/>
      <c r="B612" s="12"/>
      <c r="C612" s="12"/>
      <c r="D612" s="12"/>
      <c r="E612" s="12"/>
      <c r="F612" s="12"/>
      <c r="G612" s="12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12"/>
      <c r="B613" s="12"/>
      <c r="C613" s="12"/>
      <c r="D613" s="12"/>
      <c r="E613" s="12"/>
      <c r="F613" s="12"/>
      <c r="G613" s="12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12"/>
      <c r="B614" s="12"/>
      <c r="C614" s="12"/>
      <c r="D614" s="12"/>
      <c r="E614" s="12"/>
      <c r="F614" s="12"/>
      <c r="G614" s="12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12"/>
      <c r="B615" s="12"/>
      <c r="C615" s="12"/>
      <c r="D615" s="12"/>
      <c r="E615" s="12"/>
      <c r="F615" s="12"/>
      <c r="G615" s="12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12"/>
      <c r="B616" s="12"/>
      <c r="C616" s="12"/>
      <c r="D616" s="12"/>
      <c r="E616" s="12"/>
      <c r="F616" s="12"/>
      <c r="G616" s="12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12"/>
      <c r="B617" s="12"/>
      <c r="C617" s="12"/>
      <c r="D617" s="12"/>
      <c r="E617" s="12"/>
      <c r="F617" s="12"/>
      <c r="G617" s="12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12"/>
      <c r="B618" s="12"/>
      <c r="C618" s="12"/>
      <c r="D618" s="12"/>
      <c r="E618" s="12"/>
      <c r="F618" s="12"/>
      <c r="G618" s="12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12"/>
      <c r="B619" s="12"/>
      <c r="C619" s="12"/>
      <c r="D619" s="12"/>
      <c r="E619" s="12"/>
      <c r="F619" s="12"/>
      <c r="G619" s="12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12"/>
      <c r="B620" s="12"/>
      <c r="C620" s="12"/>
      <c r="D620" s="12"/>
      <c r="E620" s="12"/>
      <c r="F620" s="12"/>
      <c r="G620" s="12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12"/>
      <c r="B621" s="12"/>
      <c r="C621" s="12"/>
      <c r="D621" s="12"/>
      <c r="E621" s="12"/>
      <c r="F621" s="12"/>
      <c r="G621" s="12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12"/>
      <c r="B622" s="12"/>
      <c r="C622" s="12"/>
      <c r="D622" s="12"/>
      <c r="E622" s="12"/>
      <c r="F622" s="12"/>
      <c r="G622" s="12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12"/>
      <c r="B623" s="12"/>
      <c r="C623" s="12"/>
      <c r="D623" s="12"/>
      <c r="E623" s="12"/>
      <c r="F623" s="12"/>
      <c r="G623" s="12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12"/>
      <c r="B624" s="12"/>
      <c r="C624" s="12"/>
      <c r="D624" s="12"/>
      <c r="E624" s="12"/>
      <c r="F624" s="12"/>
      <c r="G624" s="12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12"/>
      <c r="B625" s="12"/>
      <c r="C625" s="12"/>
      <c r="D625" s="12"/>
      <c r="E625" s="12"/>
      <c r="F625" s="12"/>
      <c r="G625" s="12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12"/>
      <c r="B626" s="12"/>
      <c r="C626" s="12"/>
      <c r="D626" s="12"/>
      <c r="E626" s="12"/>
      <c r="F626" s="12"/>
      <c r="G626" s="12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12"/>
      <c r="B627" s="12"/>
      <c r="C627" s="12"/>
      <c r="D627" s="12"/>
      <c r="E627" s="12"/>
      <c r="F627" s="12"/>
      <c r="G627" s="12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12"/>
      <c r="B628" s="12"/>
      <c r="C628" s="12"/>
      <c r="D628" s="12"/>
      <c r="E628" s="12"/>
      <c r="F628" s="12"/>
      <c r="G628" s="12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12"/>
      <c r="B629" s="12"/>
      <c r="C629" s="12"/>
      <c r="D629" s="12"/>
      <c r="E629" s="12"/>
      <c r="F629" s="12"/>
      <c r="G629" s="12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12"/>
      <c r="B630" s="12"/>
      <c r="C630" s="12"/>
      <c r="D630" s="12"/>
      <c r="E630" s="12"/>
      <c r="F630" s="12"/>
      <c r="G630" s="12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12"/>
      <c r="B631" s="12"/>
      <c r="C631" s="12"/>
      <c r="D631" s="12"/>
      <c r="E631" s="12"/>
      <c r="F631" s="12"/>
      <c r="G631" s="12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12"/>
      <c r="B632" s="12"/>
      <c r="C632" s="12"/>
      <c r="D632" s="12"/>
      <c r="E632" s="12"/>
      <c r="F632" s="12"/>
      <c r="G632" s="12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12"/>
      <c r="B633" s="12"/>
      <c r="C633" s="12"/>
      <c r="D633" s="12"/>
      <c r="E633" s="12"/>
      <c r="F633" s="12"/>
      <c r="G633" s="12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12"/>
      <c r="B634" s="12"/>
      <c r="C634" s="12"/>
      <c r="D634" s="12"/>
      <c r="E634" s="12"/>
      <c r="F634" s="12"/>
      <c r="G634" s="12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12"/>
      <c r="B635" s="12"/>
      <c r="C635" s="12"/>
      <c r="D635" s="12"/>
      <c r="E635" s="12"/>
      <c r="F635" s="12"/>
      <c r="G635" s="12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12"/>
      <c r="B636" s="12"/>
      <c r="C636" s="12"/>
      <c r="D636" s="12"/>
      <c r="E636" s="12"/>
      <c r="F636" s="12"/>
      <c r="G636" s="12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12"/>
      <c r="B637" s="12"/>
      <c r="C637" s="12"/>
      <c r="D637" s="12"/>
      <c r="E637" s="12"/>
      <c r="F637" s="12"/>
      <c r="G637" s="12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12"/>
      <c r="B638" s="12"/>
      <c r="C638" s="12"/>
      <c r="D638" s="12"/>
      <c r="E638" s="12"/>
      <c r="F638" s="12"/>
      <c r="G638" s="12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12"/>
      <c r="B639" s="12"/>
      <c r="C639" s="12"/>
      <c r="D639" s="12"/>
      <c r="E639" s="12"/>
      <c r="F639" s="12"/>
      <c r="G639" s="12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12"/>
      <c r="B640" s="12"/>
      <c r="C640" s="12"/>
      <c r="D640" s="12"/>
      <c r="E640" s="12"/>
      <c r="F640" s="12"/>
      <c r="G640" s="12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12"/>
      <c r="B641" s="12"/>
      <c r="C641" s="12"/>
      <c r="D641" s="12"/>
      <c r="E641" s="12"/>
      <c r="F641" s="12"/>
      <c r="G641" s="12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12"/>
      <c r="B642" s="12"/>
      <c r="C642" s="12"/>
      <c r="D642" s="12"/>
      <c r="E642" s="12"/>
      <c r="F642" s="12"/>
      <c r="G642" s="12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12"/>
      <c r="B643" s="12"/>
      <c r="C643" s="12"/>
      <c r="D643" s="12"/>
      <c r="E643" s="12"/>
      <c r="F643" s="12"/>
      <c r="G643" s="12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12"/>
      <c r="B644" s="12"/>
      <c r="C644" s="12"/>
      <c r="D644" s="12"/>
      <c r="E644" s="12"/>
      <c r="F644" s="12"/>
      <c r="G644" s="12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12"/>
      <c r="B645" s="12"/>
      <c r="C645" s="12"/>
      <c r="D645" s="12"/>
      <c r="E645" s="12"/>
      <c r="F645" s="12"/>
      <c r="G645" s="12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12"/>
      <c r="B646" s="12"/>
      <c r="C646" s="12"/>
      <c r="D646" s="12"/>
      <c r="E646" s="12"/>
      <c r="F646" s="12"/>
      <c r="G646" s="12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12"/>
      <c r="B647" s="12"/>
      <c r="C647" s="12"/>
      <c r="D647" s="12"/>
      <c r="E647" s="12"/>
      <c r="F647" s="12"/>
      <c r="G647" s="12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12"/>
      <c r="B648" s="12"/>
      <c r="C648" s="12"/>
      <c r="D648" s="12"/>
      <c r="E648" s="12"/>
      <c r="F648" s="12"/>
      <c r="G648" s="12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12"/>
      <c r="B649" s="12"/>
      <c r="C649" s="12"/>
      <c r="D649" s="12"/>
      <c r="E649" s="12"/>
      <c r="F649" s="12"/>
      <c r="G649" s="12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12"/>
      <c r="B650" s="12"/>
      <c r="C650" s="12"/>
      <c r="D650" s="12"/>
      <c r="E650" s="12"/>
      <c r="F650" s="12"/>
      <c r="G650" s="12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12"/>
      <c r="B651" s="12"/>
      <c r="C651" s="12"/>
      <c r="D651" s="12"/>
      <c r="E651" s="12"/>
      <c r="F651" s="12"/>
      <c r="G651" s="12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12"/>
      <c r="B652" s="12"/>
      <c r="C652" s="12"/>
      <c r="D652" s="12"/>
      <c r="E652" s="12"/>
      <c r="F652" s="12"/>
      <c r="G652" s="12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12"/>
      <c r="B653" s="12"/>
      <c r="C653" s="12"/>
      <c r="D653" s="12"/>
      <c r="E653" s="12"/>
      <c r="F653" s="12"/>
      <c r="G653" s="12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12"/>
      <c r="B654" s="12"/>
      <c r="C654" s="12"/>
      <c r="D654" s="12"/>
      <c r="E654" s="12"/>
      <c r="F654" s="12"/>
      <c r="G654" s="12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12"/>
      <c r="B655" s="12"/>
      <c r="C655" s="12"/>
      <c r="D655" s="12"/>
      <c r="E655" s="12"/>
      <c r="F655" s="12"/>
      <c r="G655" s="12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12"/>
      <c r="B656" s="12"/>
      <c r="C656" s="12"/>
      <c r="D656" s="12"/>
      <c r="E656" s="12"/>
      <c r="F656" s="12"/>
      <c r="G656" s="12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12"/>
      <c r="B657" s="12"/>
      <c r="C657" s="12"/>
      <c r="D657" s="12"/>
      <c r="E657" s="12"/>
      <c r="F657" s="12"/>
      <c r="G657" s="12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12"/>
      <c r="B658" s="12"/>
      <c r="C658" s="12"/>
      <c r="D658" s="12"/>
      <c r="E658" s="12"/>
      <c r="F658" s="12"/>
      <c r="G658" s="12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12"/>
      <c r="B659" s="12"/>
      <c r="C659" s="12"/>
      <c r="D659" s="12"/>
      <c r="E659" s="12"/>
      <c r="F659" s="12"/>
      <c r="G659" s="12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12"/>
      <c r="B660" s="12"/>
      <c r="C660" s="12"/>
      <c r="D660" s="12"/>
      <c r="E660" s="12"/>
      <c r="F660" s="12"/>
      <c r="G660" s="12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12"/>
      <c r="B661" s="12"/>
      <c r="C661" s="12"/>
      <c r="D661" s="12"/>
      <c r="E661" s="12"/>
      <c r="F661" s="12"/>
      <c r="G661" s="12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12"/>
      <c r="B662" s="12"/>
      <c r="C662" s="12"/>
      <c r="D662" s="12"/>
      <c r="E662" s="12"/>
      <c r="F662" s="12"/>
      <c r="G662" s="12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12"/>
      <c r="B663" s="12"/>
      <c r="C663" s="12"/>
      <c r="D663" s="12"/>
      <c r="E663" s="12"/>
      <c r="F663" s="12"/>
      <c r="G663" s="12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12"/>
      <c r="B664" s="12"/>
      <c r="C664" s="12"/>
      <c r="D664" s="12"/>
      <c r="E664" s="12"/>
      <c r="F664" s="12"/>
      <c r="G664" s="12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12"/>
      <c r="B665" s="12"/>
      <c r="C665" s="12"/>
      <c r="D665" s="12"/>
      <c r="E665" s="12"/>
      <c r="F665" s="12"/>
      <c r="G665" s="12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12"/>
      <c r="B666" s="12"/>
      <c r="C666" s="12"/>
      <c r="D666" s="12"/>
      <c r="E666" s="12"/>
      <c r="F666" s="12"/>
      <c r="G666" s="12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12"/>
      <c r="B667" s="12"/>
      <c r="C667" s="12"/>
      <c r="D667" s="12"/>
      <c r="E667" s="12"/>
      <c r="F667" s="12"/>
      <c r="G667" s="12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12"/>
      <c r="B668" s="12"/>
      <c r="C668" s="12"/>
      <c r="D668" s="12"/>
      <c r="E668" s="12"/>
      <c r="F668" s="12"/>
      <c r="G668" s="12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12"/>
      <c r="B669" s="12"/>
      <c r="C669" s="12"/>
      <c r="D669" s="12"/>
      <c r="E669" s="12"/>
      <c r="F669" s="12"/>
      <c r="G669" s="12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12"/>
      <c r="B670" s="12"/>
      <c r="C670" s="12"/>
      <c r="D670" s="12"/>
      <c r="E670" s="12"/>
      <c r="F670" s="12"/>
      <c r="G670" s="12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12"/>
      <c r="B671" s="12"/>
      <c r="C671" s="12"/>
      <c r="D671" s="12"/>
      <c r="E671" s="12"/>
      <c r="F671" s="12"/>
      <c r="G671" s="12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12"/>
      <c r="B672" s="12"/>
      <c r="C672" s="12"/>
      <c r="D672" s="12"/>
      <c r="E672" s="12"/>
      <c r="F672" s="12"/>
      <c r="G672" s="12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12"/>
      <c r="B673" s="12"/>
      <c r="C673" s="12"/>
      <c r="D673" s="12"/>
      <c r="E673" s="12"/>
      <c r="F673" s="12"/>
      <c r="G673" s="12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12"/>
      <c r="B674" s="12"/>
      <c r="C674" s="12"/>
      <c r="D674" s="12"/>
      <c r="E674" s="12"/>
      <c r="F674" s="12"/>
      <c r="G674" s="12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12"/>
      <c r="B675" s="12"/>
      <c r="C675" s="12"/>
      <c r="D675" s="12"/>
      <c r="E675" s="12"/>
      <c r="F675" s="12"/>
      <c r="G675" s="12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12"/>
      <c r="B676" s="12"/>
      <c r="C676" s="12"/>
      <c r="D676" s="12"/>
      <c r="E676" s="12"/>
      <c r="F676" s="12"/>
      <c r="G676" s="12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12"/>
      <c r="B677" s="12"/>
      <c r="C677" s="12"/>
      <c r="D677" s="12"/>
      <c r="E677" s="12"/>
      <c r="F677" s="12"/>
      <c r="G677" s="12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12"/>
      <c r="B678" s="12"/>
      <c r="C678" s="12"/>
      <c r="D678" s="12"/>
      <c r="E678" s="12"/>
      <c r="F678" s="12"/>
      <c r="G678" s="12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12"/>
      <c r="B679" s="12"/>
      <c r="C679" s="12"/>
      <c r="D679" s="12"/>
      <c r="E679" s="12"/>
      <c r="F679" s="12"/>
      <c r="G679" s="12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12"/>
      <c r="B680" s="12"/>
      <c r="C680" s="12"/>
      <c r="D680" s="12"/>
      <c r="E680" s="12"/>
      <c r="F680" s="12"/>
      <c r="G680" s="12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12"/>
      <c r="B681" s="12"/>
      <c r="C681" s="12"/>
      <c r="D681" s="12"/>
      <c r="E681" s="12"/>
      <c r="F681" s="12"/>
      <c r="G681" s="12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12"/>
      <c r="B682" s="12"/>
      <c r="C682" s="12"/>
      <c r="D682" s="12"/>
      <c r="E682" s="12"/>
      <c r="F682" s="12"/>
      <c r="G682" s="12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12"/>
      <c r="B683" s="12"/>
      <c r="C683" s="12"/>
      <c r="D683" s="12"/>
      <c r="E683" s="12"/>
      <c r="F683" s="12"/>
      <c r="G683" s="12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12"/>
      <c r="B684" s="12"/>
      <c r="C684" s="12"/>
      <c r="D684" s="12"/>
      <c r="E684" s="12"/>
      <c r="F684" s="12"/>
      <c r="G684" s="12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12"/>
      <c r="B685" s="12"/>
      <c r="C685" s="12"/>
      <c r="D685" s="12"/>
      <c r="E685" s="12"/>
      <c r="F685" s="12"/>
      <c r="G685" s="12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12"/>
      <c r="B686" s="12"/>
      <c r="C686" s="12"/>
      <c r="D686" s="12"/>
      <c r="E686" s="12"/>
      <c r="F686" s="12"/>
      <c r="G686" s="12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12"/>
      <c r="B687" s="12"/>
      <c r="C687" s="12"/>
      <c r="D687" s="12"/>
      <c r="E687" s="12"/>
      <c r="F687" s="12"/>
      <c r="G687" s="12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12"/>
      <c r="B688" s="12"/>
      <c r="C688" s="12"/>
      <c r="D688" s="12"/>
      <c r="E688" s="12"/>
      <c r="F688" s="12"/>
      <c r="G688" s="12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12"/>
      <c r="B689" s="12"/>
      <c r="C689" s="12"/>
      <c r="D689" s="12"/>
      <c r="E689" s="12"/>
      <c r="F689" s="12"/>
      <c r="G689" s="12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12"/>
      <c r="B690" s="12"/>
      <c r="C690" s="12"/>
      <c r="D690" s="12"/>
      <c r="E690" s="12"/>
      <c r="F690" s="12"/>
      <c r="G690" s="12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12"/>
      <c r="B691" s="12"/>
      <c r="C691" s="12"/>
      <c r="D691" s="12"/>
      <c r="E691" s="12"/>
      <c r="F691" s="12"/>
      <c r="G691" s="12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12"/>
      <c r="B692" s="12"/>
      <c r="C692" s="12"/>
      <c r="D692" s="12"/>
      <c r="E692" s="12"/>
      <c r="F692" s="12"/>
      <c r="G692" s="12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12"/>
      <c r="B693" s="12"/>
      <c r="C693" s="12"/>
      <c r="D693" s="12"/>
      <c r="E693" s="12"/>
      <c r="F693" s="12"/>
      <c r="G693" s="12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12"/>
      <c r="B694" s="12"/>
      <c r="C694" s="12"/>
      <c r="D694" s="12"/>
      <c r="E694" s="12"/>
      <c r="F694" s="12"/>
      <c r="G694" s="12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12"/>
      <c r="B695" s="12"/>
      <c r="C695" s="12"/>
      <c r="D695" s="12"/>
      <c r="E695" s="12"/>
      <c r="F695" s="12"/>
      <c r="G695" s="12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12"/>
      <c r="B696" s="12"/>
      <c r="C696" s="12"/>
      <c r="D696" s="12"/>
      <c r="E696" s="12"/>
      <c r="F696" s="12"/>
      <c r="G696" s="12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12"/>
      <c r="B697" s="12"/>
      <c r="C697" s="12"/>
      <c r="D697" s="12"/>
      <c r="E697" s="12"/>
      <c r="F697" s="12"/>
      <c r="G697" s="12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12"/>
      <c r="B698" s="12"/>
      <c r="C698" s="12"/>
      <c r="D698" s="12"/>
      <c r="E698" s="12"/>
      <c r="F698" s="12"/>
      <c r="G698" s="12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12"/>
      <c r="B699" s="12"/>
      <c r="C699" s="12"/>
      <c r="D699" s="12"/>
      <c r="E699" s="12"/>
      <c r="F699" s="12"/>
      <c r="G699" s="12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12"/>
      <c r="B700" s="12"/>
      <c r="C700" s="12"/>
      <c r="D700" s="12"/>
      <c r="E700" s="12"/>
      <c r="F700" s="12"/>
      <c r="G700" s="12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12"/>
      <c r="B701" s="12"/>
      <c r="C701" s="12"/>
      <c r="D701" s="12"/>
      <c r="E701" s="12"/>
      <c r="F701" s="12"/>
      <c r="G701" s="12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12"/>
      <c r="B702" s="12"/>
      <c r="C702" s="12"/>
      <c r="D702" s="12"/>
      <c r="E702" s="12"/>
      <c r="F702" s="12"/>
      <c r="G702" s="12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12"/>
      <c r="B703" s="12"/>
      <c r="C703" s="12"/>
      <c r="D703" s="12"/>
      <c r="E703" s="12"/>
      <c r="F703" s="12"/>
      <c r="G703" s="12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12"/>
      <c r="B704" s="12"/>
      <c r="C704" s="12"/>
      <c r="D704" s="12"/>
      <c r="E704" s="12"/>
      <c r="F704" s="12"/>
      <c r="G704" s="12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12"/>
      <c r="B705" s="12"/>
      <c r="C705" s="12"/>
      <c r="D705" s="12"/>
      <c r="E705" s="12"/>
      <c r="F705" s="12"/>
      <c r="G705" s="12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12"/>
      <c r="B706" s="12"/>
      <c r="C706" s="12"/>
      <c r="D706" s="12"/>
      <c r="E706" s="12"/>
      <c r="F706" s="12"/>
      <c r="G706" s="12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12"/>
      <c r="B707" s="12"/>
      <c r="C707" s="12"/>
      <c r="D707" s="12"/>
      <c r="E707" s="12"/>
      <c r="F707" s="12"/>
      <c r="G707" s="12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12"/>
      <c r="B708" s="12"/>
      <c r="C708" s="12"/>
      <c r="D708" s="12"/>
      <c r="E708" s="12"/>
      <c r="F708" s="12"/>
      <c r="G708" s="12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12"/>
      <c r="B709" s="12"/>
      <c r="C709" s="12"/>
      <c r="D709" s="12"/>
      <c r="E709" s="12"/>
      <c r="F709" s="12"/>
      <c r="G709" s="12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12"/>
      <c r="B710" s="12"/>
      <c r="C710" s="12"/>
      <c r="D710" s="12"/>
      <c r="E710" s="12"/>
      <c r="F710" s="12"/>
      <c r="G710" s="12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12"/>
      <c r="B711" s="12"/>
      <c r="C711" s="12"/>
      <c r="D711" s="12"/>
      <c r="E711" s="12"/>
      <c r="F711" s="12"/>
      <c r="G711" s="12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12"/>
      <c r="B712" s="12"/>
      <c r="C712" s="12"/>
      <c r="D712" s="12"/>
      <c r="E712" s="12"/>
      <c r="F712" s="12"/>
      <c r="G712" s="12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12"/>
      <c r="B713" s="12"/>
      <c r="C713" s="12"/>
      <c r="D713" s="12"/>
      <c r="E713" s="12"/>
      <c r="F713" s="12"/>
      <c r="G713" s="12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12"/>
      <c r="B714" s="12"/>
      <c r="C714" s="12"/>
      <c r="D714" s="12"/>
      <c r="E714" s="12"/>
      <c r="F714" s="12"/>
      <c r="G714" s="12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12"/>
      <c r="B715" s="12"/>
      <c r="C715" s="12"/>
      <c r="D715" s="12"/>
      <c r="E715" s="12"/>
      <c r="F715" s="12"/>
      <c r="G715" s="12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12"/>
      <c r="B716" s="12"/>
      <c r="C716" s="12"/>
      <c r="D716" s="12"/>
      <c r="E716" s="12"/>
      <c r="F716" s="12"/>
      <c r="G716" s="12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12"/>
      <c r="B717" s="12"/>
      <c r="C717" s="12"/>
      <c r="D717" s="12"/>
      <c r="E717" s="12"/>
      <c r="F717" s="12"/>
      <c r="G717" s="12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12"/>
      <c r="B718" s="12"/>
      <c r="C718" s="12"/>
      <c r="D718" s="12"/>
      <c r="E718" s="12"/>
      <c r="F718" s="12"/>
      <c r="G718" s="12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12"/>
      <c r="B719" s="12"/>
      <c r="C719" s="12"/>
      <c r="D719" s="12"/>
      <c r="E719" s="12"/>
      <c r="F719" s="12"/>
      <c r="G719" s="12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12"/>
      <c r="B720" s="12"/>
      <c r="C720" s="12"/>
      <c r="D720" s="12"/>
      <c r="E720" s="12"/>
      <c r="F720" s="12"/>
      <c r="G720" s="12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12"/>
      <c r="B721" s="12"/>
      <c r="C721" s="12"/>
      <c r="D721" s="12"/>
      <c r="E721" s="12"/>
      <c r="F721" s="12"/>
      <c r="G721" s="12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12"/>
      <c r="B722" s="12"/>
      <c r="C722" s="12"/>
      <c r="D722" s="12"/>
      <c r="E722" s="12"/>
      <c r="F722" s="12"/>
      <c r="G722" s="12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12"/>
      <c r="B723" s="12"/>
      <c r="C723" s="12"/>
      <c r="D723" s="12"/>
      <c r="E723" s="12"/>
      <c r="F723" s="12"/>
      <c r="G723" s="12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12"/>
      <c r="B724" s="12"/>
      <c r="C724" s="12"/>
      <c r="D724" s="12"/>
      <c r="E724" s="12"/>
      <c r="F724" s="12"/>
      <c r="G724" s="12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12"/>
      <c r="B725" s="12"/>
      <c r="C725" s="12"/>
      <c r="D725" s="12"/>
      <c r="E725" s="12"/>
      <c r="F725" s="12"/>
      <c r="G725" s="12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12"/>
      <c r="B726" s="12"/>
      <c r="C726" s="12"/>
      <c r="D726" s="12"/>
      <c r="E726" s="12"/>
      <c r="F726" s="12"/>
      <c r="G726" s="12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12"/>
      <c r="B727" s="12"/>
      <c r="C727" s="12"/>
      <c r="D727" s="12"/>
      <c r="E727" s="12"/>
      <c r="F727" s="12"/>
      <c r="G727" s="12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12"/>
      <c r="B728" s="12"/>
      <c r="C728" s="12"/>
      <c r="D728" s="12"/>
      <c r="E728" s="12"/>
      <c r="F728" s="12"/>
      <c r="G728" s="12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12"/>
      <c r="B729" s="12"/>
      <c r="C729" s="12"/>
      <c r="D729" s="12"/>
      <c r="E729" s="12"/>
      <c r="F729" s="12"/>
      <c r="G729" s="12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12"/>
      <c r="B730" s="12"/>
      <c r="C730" s="12"/>
      <c r="D730" s="12"/>
      <c r="E730" s="12"/>
      <c r="F730" s="12"/>
      <c r="G730" s="12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12"/>
      <c r="B731" s="12"/>
      <c r="C731" s="12"/>
      <c r="D731" s="12"/>
      <c r="E731" s="12"/>
      <c r="F731" s="12"/>
      <c r="G731" s="12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12"/>
      <c r="B732" s="12"/>
      <c r="C732" s="12"/>
      <c r="D732" s="12"/>
      <c r="E732" s="12"/>
      <c r="F732" s="12"/>
      <c r="G732" s="12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12"/>
      <c r="B733" s="12"/>
      <c r="C733" s="12"/>
      <c r="D733" s="12"/>
      <c r="E733" s="12"/>
      <c r="F733" s="12"/>
      <c r="G733" s="12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12"/>
      <c r="B734" s="12"/>
      <c r="C734" s="12"/>
      <c r="D734" s="12"/>
      <c r="E734" s="12"/>
      <c r="F734" s="12"/>
      <c r="G734" s="12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12"/>
      <c r="B735" s="12"/>
      <c r="C735" s="12"/>
      <c r="D735" s="12"/>
      <c r="E735" s="12"/>
      <c r="F735" s="12"/>
      <c r="G735" s="12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12"/>
      <c r="B736" s="12"/>
      <c r="C736" s="12"/>
      <c r="D736" s="12"/>
      <c r="E736" s="12"/>
      <c r="F736" s="12"/>
      <c r="G736" s="12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12"/>
      <c r="B737" s="12"/>
      <c r="C737" s="12"/>
      <c r="D737" s="12"/>
      <c r="E737" s="12"/>
      <c r="F737" s="12"/>
      <c r="G737" s="12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12"/>
      <c r="B738" s="12"/>
      <c r="C738" s="12"/>
      <c r="D738" s="12"/>
      <c r="E738" s="12"/>
      <c r="F738" s="12"/>
      <c r="G738" s="12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12"/>
      <c r="B739" s="12"/>
      <c r="C739" s="12"/>
      <c r="D739" s="12"/>
      <c r="E739" s="12"/>
      <c r="F739" s="12"/>
      <c r="G739" s="12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12"/>
      <c r="B740" s="12"/>
      <c r="C740" s="12"/>
      <c r="D740" s="12"/>
      <c r="E740" s="12"/>
      <c r="F740" s="12"/>
      <c r="G740" s="12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12"/>
      <c r="B741" s="12"/>
      <c r="C741" s="12"/>
      <c r="D741" s="12"/>
      <c r="E741" s="12"/>
      <c r="F741" s="12"/>
      <c r="G741" s="12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12"/>
      <c r="B742" s="12"/>
      <c r="C742" s="12"/>
      <c r="D742" s="12"/>
      <c r="E742" s="12"/>
      <c r="F742" s="12"/>
      <c r="G742" s="12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12"/>
      <c r="B743" s="12"/>
      <c r="C743" s="12"/>
      <c r="D743" s="12"/>
      <c r="E743" s="12"/>
      <c r="F743" s="12"/>
      <c r="G743" s="12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12"/>
      <c r="B744" s="12"/>
      <c r="C744" s="12"/>
      <c r="D744" s="12"/>
      <c r="E744" s="12"/>
      <c r="F744" s="12"/>
      <c r="G744" s="12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12"/>
      <c r="B745" s="12"/>
      <c r="C745" s="12"/>
      <c r="D745" s="12"/>
      <c r="E745" s="12"/>
      <c r="F745" s="12"/>
      <c r="G745" s="12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12"/>
      <c r="B746" s="12"/>
      <c r="C746" s="12"/>
      <c r="D746" s="12"/>
      <c r="E746" s="12"/>
      <c r="F746" s="12"/>
      <c r="G746" s="12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12"/>
      <c r="B747" s="12"/>
      <c r="C747" s="12"/>
      <c r="D747" s="12"/>
      <c r="E747" s="12"/>
      <c r="F747" s="12"/>
      <c r="G747" s="12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12"/>
      <c r="B748" s="12"/>
      <c r="C748" s="12"/>
      <c r="D748" s="12"/>
      <c r="E748" s="12"/>
      <c r="F748" s="12"/>
      <c r="G748" s="12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12"/>
      <c r="B749" s="12"/>
      <c r="C749" s="12"/>
      <c r="D749" s="12"/>
      <c r="E749" s="12"/>
      <c r="F749" s="12"/>
      <c r="G749" s="12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12"/>
      <c r="B750" s="12"/>
      <c r="C750" s="12"/>
      <c r="D750" s="12"/>
      <c r="E750" s="12"/>
      <c r="F750" s="12"/>
      <c r="G750" s="12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12"/>
      <c r="B751" s="12"/>
      <c r="C751" s="12"/>
      <c r="D751" s="12"/>
      <c r="E751" s="12"/>
      <c r="F751" s="12"/>
      <c r="G751" s="12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12"/>
      <c r="B752" s="12"/>
      <c r="C752" s="12"/>
      <c r="D752" s="12"/>
      <c r="E752" s="12"/>
      <c r="F752" s="12"/>
      <c r="G752" s="12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12"/>
      <c r="B753" s="12"/>
      <c r="C753" s="12"/>
      <c r="D753" s="12"/>
      <c r="E753" s="12"/>
      <c r="F753" s="12"/>
      <c r="G753" s="12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12"/>
      <c r="B754" s="12"/>
      <c r="C754" s="12"/>
      <c r="D754" s="12"/>
      <c r="E754" s="12"/>
      <c r="F754" s="12"/>
      <c r="G754" s="12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12"/>
      <c r="B755" s="12"/>
      <c r="C755" s="12"/>
      <c r="D755" s="12"/>
      <c r="E755" s="12"/>
      <c r="F755" s="12"/>
      <c r="G755" s="12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12"/>
      <c r="B756" s="12"/>
      <c r="C756" s="12"/>
      <c r="D756" s="12"/>
      <c r="E756" s="12"/>
      <c r="F756" s="12"/>
      <c r="G756" s="12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12"/>
      <c r="B757" s="12"/>
      <c r="C757" s="12"/>
      <c r="D757" s="12"/>
      <c r="E757" s="12"/>
      <c r="F757" s="12"/>
      <c r="G757" s="12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12"/>
      <c r="B758" s="12"/>
      <c r="C758" s="12"/>
      <c r="D758" s="12"/>
      <c r="E758" s="12"/>
      <c r="F758" s="12"/>
      <c r="G758" s="12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12"/>
      <c r="B759" s="12"/>
      <c r="C759" s="12"/>
      <c r="D759" s="12"/>
      <c r="E759" s="12"/>
      <c r="F759" s="12"/>
      <c r="G759" s="12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12"/>
      <c r="B760" s="12"/>
      <c r="C760" s="12"/>
      <c r="D760" s="12"/>
      <c r="E760" s="12"/>
      <c r="F760" s="12"/>
      <c r="G760" s="12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12"/>
      <c r="B761" s="12"/>
      <c r="C761" s="12"/>
      <c r="D761" s="12"/>
      <c r="E761" s="12"/>
      <c r="F761" s="12"/>
      <c r="G761" s="12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12"/>
      <c r="B762" s="12"/>
      <c r="C762" s="12"/>
      <c r="D762" s="12"/>
      <c r="E762" s="12"/>
      <c r="F762" s="12"/>
      <c r="G762" s="12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12"/>
      <c r="B763" s="12"/>
      <c r="C763" s="12"/>
      <c r="D763" s="12"/>
      <c r="E763" s="12"/>
      <c r="F763" s="12"/>
      <c r="G763" s="12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12"/>
      <c r="B764" s="12"/>
      <c r="C764" s="12"/>
      <c r="D764" s="12"/>
      <c r="E764" s="12"/>
      <c r="F764" s="12"/>
      <c r="G764" s="12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12"/>
      <c r="B765" s="12"/>
      <c r="C765" s="12"/>
      <c r="D765" s="12"/>
      <c r="E765" s="12"/>
      <c r="F765" s="12"/>
      <c r="G765" s="12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12"/>
      <c r="B766" s="12"/>
      <c r="C766" s="12"/>
      <c r="D766" s="12"/>
      <c r="E766" s="12"/>
      <c r="F766" s="12"/>
      <c r="G766" s="12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12"/>
      <c r="B767" s="12"/>
      <c r="C767" s="12"/>
      <c r="D767" s="12"/>
      <c r="E767" s="12"/>
      <c r="F767" s="12"/>
      <c r="G767" s="12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12"/>
      <c r="B768" s="12"/>
      <c r="C768" s="12"/>
      <c r="D768" s="12"/>
      <c r="E768" s="12"/>
      <c r="F768" s="12"/>
      <c r="G768" s="12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12"/>
      <c r="B769" s="12"/>
      <c r="C769" s="12"/>
      <c r="D769" s="12"/>
      <c r="E769" s="12"/>
      <c r="F769" s="12"/>
      <c r="G769" s="12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12"/>
      <c r="B770" s="12"/>
      <c r="C770" s="12"/>
      <c r="D770" s="12"/>
      <c r="E770" s="12"/>
      <c r="F770" s="12"/>
      <c r="G770" s="12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12"/>
      <c r="B771" s="12"/>
      <c r="C771" s="12"/>
      <c r="D771" s="12"/>
      <c r="E771" s="12"/>
      <c r="F771" s="12"/>
      <c r="G771" s="12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12"/>
      <c r="B772" s="12"/>
      <c r="C772" s="12"/>
      <c r="D772" s="12"/>
      <c r="E772" s="12"/>
      <c r="F772" s="12"/>
      <c r="G772" s="12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12"/>
      <c r="B773" s="12"/>
      <c r="C773" s="12"/>
      <c r="D773" s="12"/>
      <c r="E773" s="12"/>
      <c r="F773" s="12"/>
      <c r="G773" s="12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12"/>
      <c r="B774" s="12"/>
      <c r="C774" s="12"/>
      <c r="D774" s="12"/>
      <c r="E774" s="12"/>
      <c r="F774" s="12"/>
      <c r="G774" s="12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12"/>
      <c r="B775" s="12"/>
      <c r="C775" s="12"/>
      <c r="D775" s="12"/>
      <c r="E775" s="12"/>
      <c r="F775" s="12"/>
      <c r="G775" s="12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12"/>
      <c r="B776" s="12"/>
      <c r="C776" s="12"/>
      <c r="D776" s="12"/>
      <c r="E776" s="12"/>
      <c r="F776" s="12"/>
      <c r="G776" s="12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12"/>
      <c r="B777" s="12"/>
      <c r="C777" s="12"/>
      <c r="D777" s="12"/>
      <c r="E777" s="12"/>
      <c r="F777" s="12"/>
      <c r="G777" s="12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12"/>
      <c r="B778" s="12"/>
      <c r="C778" s="12"/>
      <c r="D778" s="12"/>
      <c r="E778" s="12"/>
      <c r="F778" s="12"/>
      <c r="G778" s="12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12"/>
      <c r="B779" s="12"/>
      <c r="C779" s="12"/>
      <c r="D779" s="12"/>
      <c r="E779" s="12"/>
      <c r="F779" s="12"/>
      <c r="G779" s="12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12"/>
      <c r="B780" s="12"/>
      <c r="C780" s="12"/>
      <c r="D780" s="12"/>
      <c r="E780" s="12"/>
      <c r="F780" s="12"/>
      <c r="G780" s="12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12"/>
      <c r="B781" s="12"/>
      <c r="C781" s="12"/>
      <c r="D781" s="12"/>
      <c r="E781" s="12"/>
      <c r="F781" s="12"/>
      <c r="G781" s="12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12"/>
      <c r="B782" s="12"/>
      <c r="C782" s="12"/>
      <c r="D782" s="12"/>
      <c r="E782" s="12"/>
      <c r="F782" s="12"/>
      <c r="G782" s="12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12"/>
      <c r="B783" s="12"/>
      <c r="C783" s="12"/>
      <c r="D783" s="12"/>
      <c r="E783" s="12"/>
      <c r="F783" s="12"/>
      <c r="G783" s="12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12"/>
      <c r="B784" s="12"/>
      <c r="C784" s="12"/>
      <c r="D784" s="12"/>
      <c r="E784" s="12"/>
      <c r="F784" s="12"/>
      <c r="G784" s="12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12"/>
      <c r="B785" s="12"/>
      <c r="C785" s="12"/>
      <c r="D785" s="12"/>
      <c r="E785" s="12"/>
      <c r="F785" s="12"/>
      <c r="G785" s="12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12"/>
      <c r="B786" s="12"/>
      <c r="C786" s="12"/>
      <c r="D786" s="12"/>
      <c r="E786" s="12"/>
      <c r="F786" s="12"/>
      <c r="G786" s="12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12"/>
      <c r="B787" s="12"/>
      <c r="C787" s="12"/>
      <c r="D787" s="12"/>
      <c r="E787" s="12"/>
      <c r="F787" s="12"/>
      <c r="G787" s="12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12"/>
      <c r="B788" s="12"/>
      <c r="C788" s="12"/>
      <c r="D788" s="12"/>
      <c r="E788" s="12"/>
      <c r="F788" s="12"/>
      <c r="G788" s="12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12"/>
      <c r="B789" s="12"/>
      <c r="C789" s="12"/>
      <c r="D789" s="12"/>
      <c r="E789" s="12"/>
      <c r="F789" s="12"/>
      <c r="G789" s="12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12"/>
      <c r="B790" s="12"/>
      <c r="C790" s="12"/>
      <c r="D790" s="12"/>
      <c r="E790" s="12"/>
      <c r="F790" s="12"/>
      <c r="G790" s="12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12"/>
      <c r="B791" s="12"/>
      <c r="C791" s="12"/>
      <c r="D791" s="12"/>
      <c r="E791" s="12"/>
      <c r="F791" s="12"/>
      <c r="G791" s="12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12"/>
      <c r="B792" s="12"/>
      <c r="C792" s="12"/>
      <c r="D792" s="12"/>
      <c r="E792" s="12"/>
      <c r="F792" s="12"/>
      <c r="G792" s="12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12"/>
      <c r="B793" s="12"/>
      <c r="C793" s="12"/>
      <c r="D793" s="12"/>
      <c r="E793" s="12"/>
      <c r="F793" s="12"/>
      <c r="G793" s="12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12"/>
      <c r="B794" s="12"/>
      <c r="C794" s="12"/>
      <c r="D794" s="12"/>
      <c r="E794" s="12"/>
      <c r="F794" s="12"/>
      <c r="G794" s="12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12"/>
      <c r="B795" s="12"/>
      <c r="C795" s="12"/>
      <c r="D795" s="12"/>
      <c r="E795" s="12"/>
      <c r="F795" s="12"/>
      <c r="G795" s="12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12"/>
      <c r="B796" s="12"/>
      <c r="C796" s="12"/>
      <c r="D796" s="12"/>
      <c r="E796" s="12"/>
      <c r="F796" s="12"/>
      <c r="G796" s="12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12"/>
      <c r="B797" s="12"/>
      <c r="C797" s="12"/>
      <c r="D797" s="12"/>
      <c r="E797" s="12"/>
      <c r="F797" s="12"/>
      <c r="G797" s="12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12"/>
      <c r="B798" s="12"/>
      <c r="C798" s="12"/>
      <c r="D798" s="12"/>
      <c r="E798" s="12"/>
      <c r="F798" s="12"/>
      <c r="G798" s="12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12"/>
      <c r="B799" s="12"/>
      <c r="C799" s="12"/>
      <c r="D799" s="12"/>
      <c r="E799" s="12"/>
      <c r="F799" s="12"/>
      <c r="G799" s="12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12"/>
      <c r="B800" s="12"/>
      <c r="C800" s="12"/>
      <c r="D800" s="12"/>
      <c r="E800" s="12"/>
      <c r="F800" s="12"/>
      <c r="G800" s="12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12"/>
      <c r="B801" s="12"/>
      <c r="C801" s="12"/>
      <c r="D801" s="12"/>
      <c r="E801" s="12"/>
      <c r="F801" s="12"/>
      <c r="G801" s="12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12"/>
      <c r="B802" s="12"/>
      <c r="C802" s="12"/>
      <c r="D802" s="12"/>
      <c r="E802" s="12"/>
      <c r="F802" s="12"/>
      <c r="G802" s="12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12"/>
      <c r="B803" s="12"/>
      <c r="C803" s="12"/>
      <c r="D803" s="12"/>
      <c r="E803" s="12"/>
      <c r="F803" s="12"/>
      <c r="G803" s="12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12"/>
      <c r="B804" s="12"/>
      <c r="C804" s="12"/>
      <c r="D804" s="12"/>
      <c r="E804" s="12"/>
      <c r="F804" s="12"/>
      <c r="G804" s="12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12"/>
      <c r="B805" s="12"/>
      <c r="C805" s="12"/>
      <c r="D805" s="12"/>
      <c r="E805" s="12"/>
      <c r="F805" s="12"/>
      <c r="G805" s="12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12"/>
      <c r="B806" s="12"/>
      <c r="C806" s="12"/>
      <c r="D806" s="12"/>
      <c r="E806" s="12"/>
      <c r="F806" s="12"/>
      <c r="G806" s="12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12"/>
      <c r="B807" s="12"/>
      <c r="C807" s="12"/>
      <c r="D807" s="12"/>
      <c r="E807" s="12"/>
      <c r="F807" s="12"/>
      <c r="G807" s="12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12"/>
      <c r="B808" s="12"/>
      <c r="C808" s="12"/>
      <c r="D808" s="12"/>
      <c r="E808" s="12"/>
      <c r="F808" s="12"/>
      <c r="G808" s="12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12"/>
      <c r="B809" s="12"/>
      <c r="C809" s="12"/>
      <c r="D809" s="12"/>
      <c r="E809" s="12"/>
      <c r="F809" s="12"/>
      <c r="G809" s="12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12"/>
      <c r="B810" s="12"/>
      <c r="C810" s="12"/>
      <c r="D810" s="12"/>
      <c r="E810" s="12"/>
      <c r="F810" s="12"/>
      <c r="G810" s="12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12"/>
      <c r="B811" s="12"/>
      <c r="C811" s="12"/>
      <c r="D811" s="12"/>
      <c r="E811" s="12"/>
      <c r="F811" s="12"/>
      <c r="G811" s="12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12"/>
      <c r="B812" s="12"/>
      <c r="C812" s="12"/>
      <c r="D812" s="12"/>
      <c r="E812" s="12"/>
      <c r="F812" s="12"/>
      <c r="G812" s="12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12"/>
      <c r="B813" s="12"/>
      <c r="C813" s="12"/>
      <c r="D813" s="12"/>
      <c r="E813" s="12"/>
      <c r="F813" s="12"/>
      <c r="G813" s="12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12"/>
      <c r="B814" s="12"/>
      <c r="C814" s="12"/>
      <c r="D814" s="12"/>
      <c r="E814" s="12"/>
      <c r="F814" s="12"/>
      <c r="G814" s="12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12"/>
      <c r="B815" s="12"/>
      <c r="C815" s="12"/>
      <c r="D815" s="12"/>
      <c r="E815" s="12"/>
      <c r="F815" s="12"/>
      <c r="G815" s="12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12"/>
      <c r="B816" s="12"/>
      <c r="C816" s="12"/>
      <c r="D816" s="12"/>
      <c r="E816" s="12"/>
      <c r="F816" s="12"/>
      <c r="G816" s="12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12"/>
      <c r="B817" s="12"/>
      <c r="C817" s="12"/>
      <c r="D817" s="12"/>
      <c r="E817" s="12"/>
      <c r="F817" s="12"/>
      <c r="G817" s="12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12"/>
      <c r="B818" s="12"/>
      <c r="C818" s="12"/>
      <c r="D818" s="12"/>
      <c r="E818" s="12"/>
      <c r="F818" s="12"/>
      <c r="G818" s="12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12"/>
      <c r="B819" s="12"/>
      <c r="C819" s="12"/>
      <c r="D819" s="12"/>
      <c r="E819" s="12"/>
      <c r="F819" s="12"/>
      <c r="G819" s="12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12"/>
      <c r="B820" s="12"/>
      <c r="C820" s="12"/>
      <c r="D820" s="12"/>
      <c r="E820" s="12"/>
      <c r="F820" s="12"/>
      <c r="G820" s="12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12"/>
      <c r="B821" s="12"/>
      <c r="C821" s="12"/>
      <c r="D821" s="12"/>
      <c r="E821" s="12"/>
      <c r="F821" s="12"/>
      <c r="G821" s="12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12"/>
      <c r="B822" s="12"/>
      <c r="C822" s="12"/>
      <c r="D822" s="12"/>
      <c r="E822" s="12"/>
      <c r="F822" s="12"/>
      <c r="G822" s="12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12"/>
      <c r="B823" s="12"/>
      <c r="C823" s="12"/>
      <c r="D823" s="12"/>
      <c r="E823" s="12"/>
      <c r="F823" s="12"/>
      <c r="G823" s="12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12"/>
      <c r="B824" s="12"/>
      <c r="C824" s="12"/>
      <c r="D824" s="12"/>
      <c r="E824" s="12"/>
      <c r="F824" s="12"/>
      <c r="G824" s="12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12"/>
      <c r="B825" s="12"/>
      <c r="C825" s="12"/>
      <c r="D825" s="12"/>
      <c r="E825" s="12"/>
      <c r="F825" s="12"/>
      <c r="G825" s="12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12"/>
      <c r="B826" s="12"/>
      <c r="C826" s="12"/>
      <c r="D826" s="12"/>
      <c r="E826" s="12"/>
      <c r="F826" s="12"/>
      <c r="G826" s="12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12"/>
      <c r="B827" s="12"/>
      <c r="C827" s="12"/>
      <c r="D827" s="12"/>
      <c r="E827" s="12"/>
      <c r="F827" s="12"/>
      <c r="G827" s="12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12"/>
      <c r="B828" s="12"/>
      <c r="C828" s="12"/>
      <c r="D828" s="12"/>
      <c r="E828" s="12"/>
      <c r="F828" s="12"/>
      <c r="G828" s="12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12"/>
      <c r="B829" s="12"/>
      <c r="C829" s="12"/>
      <c r="D829" s="12"/>
      <c r="E829" s="12"/>
      <c r="F829" s="12"/>
      <c r="G829" s="12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12"/>
      <c r="B830" s="12"/>
      <c r="C830" s="12"/>
      <c r="D830" s="12"/>
      <c r="E830" s="12"/>
      <c r="F830" s="12"/>
      <c r="G830" s="12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12"/>
      <c r="B831" s="12"/>
      <c r="C831" s="12"/>
      <c r="D831" s="12"/>
      <c r="E831" s="12"/>
      <c r="F831" s="12"/>
      <c r="G831" s="12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12"/>
      <c r="B832" s="12"/>
      <c r="C832" s="12"/>
      <c r="D832" s="12"/>
      <c r="E832" s="12"/>
      <c r="F832" s="12"/>
      <c r="G832" s="12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12"/>
      <c r="B833" s="12"/>
      <c r="C833" s="12"/>
      <c r="D833" s="12"/>
      <c r="E833" s="12"/>
      <c r="F833" s="12"/>
      <c r="G833" s="12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12"/>
      <c r="B834" s="12"/>
      <c r="C834" s="12"/>
      <c r="D834" s="12"/>
      <c r="E834" s="12"/>
      <c r="F834" s="12"/>
      <c r="G834" s="12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12"/>
      <c r="B835" s="12"/>
      <c r="C835" s="12"/>
      <c r="D835" s="12"/>
      <c r="E835" s="12"/>
      <c r="F835" s="12"/>
      <c r="G835" s="12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12"/>
      <c r="B836" s="12"/>
      <c r="C836" s="12"/>
      <c r="D836" s="12"/>
      <c r="E836" s="12"/>
      <c r="F836" s="12"/>
      <c r="G836" s="12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12"/>
      <c r="B837" s="12"/>
      <c r="C837" s="12"/>
      <c r="D837" s="12"/>
      <c r="E837" s="12"/>
      <c r="F837" s="12"/>
      <c r="G837" s="12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12"/>
      <c r="B838" s="12"/>
      <c r="C838" s="12"/>
      <c r="D838" s="12"/>
      <c r="E838" s="12"/>
      <c r="F838" s="12"/>
      <c r="G838" s="12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12"/>
      <c r="B839" s="12"/>
      <c r="C839" s="12"/>
      <c r="D839" s="12"/>
      <c r="E839" s="12"/>
      <c r="F839" s="12"/>
      <c r="G839" s="12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12"/>
      <c r="B840" s="12"/>
      <c r="C840" s="12"/>
      <c r="D840" s="12"/>
      <c r="E840" s="12"/>
      <c r="F840" s="12"/>
      <c r="G840" s="12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12"/>
      <c r="B841" s="12"/>
      <c r="C841" s="12"/>
      <c r="D841" s="12"/>
      <c r="E841" s="12"/>
      <c r="F841" s="12"/>
      <c r="G841" s="12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12"/>
      <c r="B842" s="12"/>
      <c r="C842" s="12"/>
      <c r="D842" s="12"/>
      <c r="E842" s="12"/>
      <c r="F842" s="12"/>
      <c r="G842" s="12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12"/>
      <c r="B843" s="12"/>
      <c r="C843" s="12"/>
      <c r="D843" s="12"/>
      <c r="E843" s="12"/>
      <c r="F843" s="12"/>
      <c r="G843" s="12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12"/>
      <c r="B844" s="12"/>
      <c r="C844" s="12"/>
      <c r="D844" s="12"/>
      <c r="E844" s="12"/>
      <c r="F844" s="12"/>
      <c r="G844" s="12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12"/>
      <c r="B845" s="12"/>
      <c r="C845" s="12"/>
      <c r="D845" s="12"/>
      <c r="E845" s="12"/>
      <c r="F845" s="12"/>
      <c r="G845" s="12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12"/>
      <c r="B846" s="12"/>
      <c r="C846" s="12"/>
      <c r="D846" s="12"/>
      <c r="E846" s="12"/>
      <c r="F846" s="12"/>
      <c r="G846" s="12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12"/>
      <c r="B847" s="12"/>
      <c r="C847" s="12"/>
      <c r="D847" s="12"/>
      <c r="E847" s="12"/>
      <c r="F847" s="12"/>
      <c r="G847" s="12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12"/>
      <c r="B848" s="12"/>
      <c r="C848" s="12"/>
      <c r="D848" s="12"/>
      <c r="E848" s="12"/>
      <c r="F848" s="12"/>
      <c r="G848" s="12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12"/>
      <c r="B849" s="12"/>
      <c r="C849" s="12"/>
      <c r="D849" s="12"/>
      <c r="E849" s="12"/>
      <c r="F849" s="12"/>
      <c r="G849" s="12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12"/>
      <c r="B850" s="12"/>
      <c r="C850" s="12"/>
      <c r="D850" s="12"/>
      <c r="E850" s="12"/>
      <c r="F850" s="12"/>
      <c r="G850" s="12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12"/>
      <c r="B851" s="12"/>
      <c r="C851" s="12"/>
      <c r="D851" s="12"/>
      <c r="E851" s="12"/>
      <c r="F851" s="12"/>
      <c r="G851" s="12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12"/>
      <c r="B852" s="12"/>
      <c r="C852" s="12"/>
      <c r="D852" s="12"/>
      <c r="E852" s="12"/>
      <c r="F852" s="12"/>
      <c r="G852" s="12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12"/>
      <c r="B853" s="12"/>
      <c r="C853" s="12"/>
      <c r="D853" s="12"/>
      <c r="E853" s="12"/>
      <c r="F853" s="12"/>
      <c r="G853" s="12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12"/>
      <c r="B854" s="12"/>
      <c r="C854" s="12"/>
      <c r="D854" s="12"/>
      <c r="E854" s="12"/>
      <c r="F854" s="12"/>
      <c r="G854" s="12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12"/>
      <c r="B855" s="12"/>
      <c r="C855" s="12"/>
      <c r="D855" s="12"/>
      <c r="E855" s="12"/>
      <c r="F855" s="12"/>
      <c r="G855" s="12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12"/>
      <c r="B856" s="12"/>
      <c r="C856" s="12"/>
      <c r="D856" s="12"/>
      <c r="E856" s="12"/>
      <c r="F856" s="12"/>
      <c r="G856" s="12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12"/>
      <c r="B857" s="12"/>
      <c r="C857" s="12"/>
      <c r="D857" s="12"/>
      <c r="E857" s="12"/>
      <c r="F857" s="12"/>
      <c r="G857" s="12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12"/>
      <c r="B858" s="12"/>
      <c r="C858" s="12"/>
      <c r="D858" s="12"/>
      <c r="E858" s="12"/>
      <c r="F858" s="12"/>
      <c r="G858" s="12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12"/>
      <c r="B859" s="12"/>
      <c r="C859" s="12"/>
      <c r="D859" s="12"/>
      <c r="E859" s="12"/>
      <c r="F859" s="12"/>
      <c r="G859" s="12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12"/>
      <c r="B860" s="12"/>
      <c r="C860" s="12"/>
      <c r="D860" s="12"/>
      <c r="E860" s="12"/>
      <c r="F860" s="12"/>
      <c r="G860" s="12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12"/>
      <c r="B861" s="12"/>
      <c r="C861" s="12"/>
      <c r="D861" s="12"/>
      <c r="E861" s="12"/>
      <c r="F861" s="12"/>
      <c r="G861" s="12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12"/>
      <c r="B862" s="12"/>
      <c r="C862" s="12"/>
      <c r="D862" s="12"/>
      <c r="E862" s="12"/>
      <c r="F862" s="12"/>
      <c r="G862" s="12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12"/>
      <c r="B863" s="12"/>
      <c r="C863" s="12"/>
      <c r="D863" s="12"/>
      <c r="E863" s="12"/>
      <c r="F863" s="12"/>
      <c r="G863" s="12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12"/>
      <c r="B864" s="12"/>
      <c r="C864" s="12"/>
      <c r="D864" s="12"/>
      <c r="E864" s="12"/>
      <c r="F864" s="12"/>
      <c r="G864" s="12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12"/>
      <c r="B865" s="12"/>
      <c r="C865" s="12"/>
      <c r="D865" s="12"/>
      <c r="E865" s="12"/>
      <c r="F865" s="12"/>
      <c r="G865" s="12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12"/>
      <c r="B866" s="12"/>
      <c r="C866" s="12"/>
      <c r="D866" s="12"/>
      <c r="E866" s="12"/>
      <c r="F866" s="12"/>
      <c r="G866" s="12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12"/>
      <c r="B867" s="12"/>
      <c r="C867" s="12"/>
      <c r="D867" s="12"/>
      <c r="E867" s="12"/>
      <c r="F867" s="12"/>
      <c r="G867" s="12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12"/>
      <c r="B868" s="12"/>
      <c r="C868" s="12"/>
      <c r="D868" s="12"/>
      <c r="E868" s="12"/>
      <c r="F868" s="12"/>
      <c r="G868" s="12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12"/>
      <c r="B869" s="12"/>
      <c r="C869" s="12"/>
      <c r="D869" s="12"/>
      <c r="E869" s="12"/>
      <c r="F869" s="12"/>
      <c r="G869" s="12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12"/>
      <c r="B870" s="12"/>
      <c r="C870" s="12"/>
      <c r="D870" s="12"/>
      <c r="E870" s="12"/>
      <c r="F870" s="12"/>
      <c r="G870" s="12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12"/>
      <c r="B871" s="12"/>
      <c r="C871" s="12"/>
      <c r="D871" s="12"/>
      <c r="E871" s="12"/>
      <c r="F871" s="12"/>
      <c r="G871" s="12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12"/>
      <c r="B872" s="12"/>
      <c r="C872" s="12"/>
      <c r="D872" s="12"/>
      <c r="E872" s="12"/>
      <c r="F872" s="12"/>
      <c r="G872" s="12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12"/>
      <c r="B873" s="12"/>
      <c r="C873" s="12"/>
      <c r="D873" s="12"/>
      <c r="E873" s="12"/>
      <c r="F873" s="12"/>
      <c r="G873" s="12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12"/>
      <c r="B874" s="12"/>
      <c r="C874" s="12"/>
      <c r="D874" s="12"/>
      <c r="E874" s="12"/>
      <c r="F874" s="12"/>
      <c r="G874" s="12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12"/>
      <c r="B875" s="12"/>
      <c r="C875" s="12"/>
      <c r="D875" s="12"/>
      <c r="E875" s="12"/>
      <c r="F875" s="12"/>
      <c r="G875" s="12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12"/>
      <c r="B876" s="12"/>
      <c r="C876" s="12"/>
      <c r="D876" s="12"/>
      <c r="E876" s="12"/>
      <c r="F876" s="12"/>
      <c r="G876" s="12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12"/>
      <c r="B877" s="12"/>
      <c r="C877" s="12"/>
      <c r="D877" s="12"/>
      <c r="E877" s="12"/>
      <c r="F877" s="12"/>
      <c r="G877" s="12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12"/>
      <c r="B878" s="12"/>
      <c r="C878" s="12"/>
      <c r="D878" s="12"/>
      <c r="E878" s="12"/>
      <c r="F878" s="12"/>
      <c r="G878" s="12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12"/>
      <c r="B879" s="12"/>
      <c r="C879" s="12"/>
      <c r="D879" s="12"/>
      <c r="E879" s="12"/>
      <c r="F879" s="12"/>
      <c r="G879" s="12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12"/>
      <c r="B880" s="12"/>
      <c r="C880" s="12"/>
      <c r="D880" s="12"/>
      <c r="E880" s="12"/>
      <c r="F880" s="12"/>
      <c r="G880" s="12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12"/>
      <c r="B881" s="12"/>
      <c r="C881" s="12"/>
      <c r="D881" s="12"/>
      <c r="E881" s="12"/>
      <c r="F881" s="12"/>
      <c r="G881" s="12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12"/>
      <c r="B882" s="12"/>
      <c r="C882" s="12"/>
      <c r="D882" s="12"/>
      <c r="E882" s="12"/>
      <c r="F882" s="12"/>
      <c r="G882" s="12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12"/>
      <c r="B883" s="12"/>
      <c r="C883" s="12"/>
      <c r="D883" s="12"/>
      <c r="E883" s="12"/>
      <c r="F883" s="12"/>
      <c r="G883" s="12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12"/>
      <c r="B884" s="12"/>
      <c r="C884" s="12"/>
      <c r="D884" s="12"/>
      <c r="E884" s="12"/>
      <c r="F884" s="12"/>
      <c r="G884" s="12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12"/>
      <c r="B885" s="12"/>
      <c r="C885" s="12"/>
      <c r="D885" s="12"/>
      <c r="E885" s="12"/>
      <c r="F885" s="12"/>
      <c r="G885" s="12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12"/>
      <c r="B886" s="12"/>
      <c r="C886" s="12"/>
      <c r="D886" s="12"/>
      <c r="E886" s="12"/>
      <c r="F886" s="12"/>
      <c r="G886" s="12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12"/>
      <c r="B887" s="12"/>
      <c r="C887" s="12"/>
      <c r="D887" s="12"/>
      <c r="E887" s="12"/>
      <c r="F887" s="12"/>
      <c r="G887" s="12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12"/>
      <c r="B888" s="12"/>
      <c r="C888" s="12"/>
      <c r="D888" s="12"/>
      <c r="E888" s="12"/>
      <c r="F888" s="12"/>
      <c r="G888" s="12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12"/>
      <c r="B889" s="12"/>
      <c r="C889" s="12"/>
      <c r="D889" s="12"/>
      <c r="E889" s="12"/>
      <c r="F889" s="12"/>
      <c r="G889" s="12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12"/>
      <c r="B890" s="12"/>
      <c r="C890" s="12"/>
      <c r="D890" s="12"/>
      <c r="E890" s="12"/>
      <c r="F890" s="12"/>
      <c r="G890" s="12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12"/>
      <c r="B891" s="12"/>
      <c r="C891" s="12"/>
      <c r="D891" s="12"/>
      <c r="E891" s="12"/>
      <c r="F891" s="12"/>
      <c r="G891" s="12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12"/>
      <c r="B892" s="12"/>
      <c r="C892" s="12"/>
      <c r="D892" s="12"/>
      <c r="E892" s="12"/>
      <c r="F892" s="12"/>
      <c r="G892" s="12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12"/>
      <c r="B893" s="12"/>
      <c r="C893" s="12"/>
      <c r="D893" s="12"/>
      <c r="E893" s="12"/>
      <c r="F893" s="12"/>
      <c r="G893" s="12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12"/>
      <c r="B894" s="12"/>
      <c r="C894" s="12"/>
      <c r="D894" s="12"/>
      <c r="E894" s="12"/>
      <c r="F894" s="12"/>
      <c r="G894" s="12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12"/>
      <c r="B895" s="12"/>
      <c r="C895" s="12"/>
      <c r="D895" s="12"/>
      <c r="E895" s="12"/>
      <c r="F895" s="12"/>
      <c r="G895" s="12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12"/>
      <c r="B896" s="12"/>
      <c r="C896" s="12"/>
      <c r="D896" s="12"/>
      <c r="E896" s="12"/>
      <c r="F896" s="12"/>
      <c r="G896" s="12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12"/>
      <c r="B897" s="12"/>
      <c r="C897" s="12"/>
      <c r="D897" s="12"/>
      <c r="E897" s="12"/>
      <c r="F897" s="12"/>
      <c r="G897" s="12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12"/>
      <c r="B898" s="12"/>
      <c r="C898" s="12"/>
      <c r="D898" s="12"/>
      <c r="E898" s="12"/>
      <c r="F898" s="12"/>
      <c r="G898" s="12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12"/>
      <c r="B899" s="12"/>
      <c r="C899" s="12"/>
      <c r="D899" s="12"/>
      <c r="E899" s="12"/>
      <c r="F899" s="12"/>
      <c r="G899" s="12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12"/>
      <c r="B900" s="12"/>
      <c r="C900" s="12"/>
      <c r="D900" s="12"/>
      <c r="E900" s="12"/>
      <c r="F900" s="12"/>
      <c r="G900" s="12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12"/>
      <c r="B901" s="12"/>
      <c r="C901" s="12"/>
      <c r="D901" s="12"/>
      <c r="E901" s="12"/>
      <c r="F901" s="12"/>
      <c r="G901" s="12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12"/>
      <c r="B902" s="12"/>
      <c r="C902" s="12"/>
      <c r="D902" s="12"/>
      <c r="E902" s="12"/>
      <c r="F902" s="12"/>
      <c r="G902" s="12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12"/>
      <c r="B903" s="12"/>
      <c r="C903" s="12"/>
      <c r="D903" s="12"/>
      <c r="E903" s="12"/>
      <c r="F903" s="12"/>
      <c r="G903" s="12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12"/>
      <c r="B904" s="12"/>
      <c r="C904" s="12"/>
      <c r="D904" s="12"/>
      <c r="E904" s="12"/>
      <c r="F904" s="12"/>
      <c r="G904" s="12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12"/>
      <c r="B905" s="12"/>
      <c r="C905" s="12"/>
      <c r="D905" s="12"/>
      <c r="E905" s="12"/>
      <c r="F905" s="12"/>
      <c r="G905" s="12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12"/>
      <c r="B906" s="12"/>
      <c r="C906" s="12"/>
      <c r="D906" s="12"/>
      <c r="E906" s="12"/>
      <c r="F906" s="12"/>
      <c r="G906" s="12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12"/>
      <c r="B907" s="12"/>
      <c r="C907" s="12"/>
      <c r="D907" s="12"/>
      <c r="E907" s="12"/>
      <c r="F907" s="12"/>
      <c r="G907" s="12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12"/>
      <c r="B908" s="12"/>
      <c r="C908" s="12"/>
      <c r="D908" s="12"/>
      <c r="E908" s="12"/>
      <c r="F908" s="12"/>
      <c r="G908" s="12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12"/>
      <c r="B909" s="12"/>
      <c r="C909" s="12"/>
      <c r="D909" s="12"/>
      <c r="E909" s="12"/>
      <c r="F909" s="12"/>
      <c r="G909" s="12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12"/>
      <c r="B910" s="12"/>
      <c r="C910" s="12"/>
      <c r="D910" s="12"/>
      <c r="E910" s="12"/>
      <c r="F910" s="12"/>
      <c r="G910" s="12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12"/>
      <c r="B911" s="12"/>
      <c r="C911" s="12"/>
      <c r="D911" s="12"/>
      <c r="E911" s="12"/>
      <c r="F911" s="12"/>
      <c r="G911" s="12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12"/>
      <c r="B912" s="12"/>
      <c r="C912" s="12"/>
      <c r="D912" s="12"/>
      <c r="E912" s="12"/>
      <c r="F912" s="12"/>
      <c r="G912" s="12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12"/>
      <c r="B913" s="12"/>
      <c r="C913" s="12"/>
      <c r="D913" s="12"/>
      <c r="E913" s="12"/>
      <c r="F913" s="12"/>
      <c r="G913" s="12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12"/>
      <c r="B914" s="12"/>
      <c r="C914" s="12"/>
      <c r="D914" s="12"/>
      <c r="E914" s="12"/>
      <c r="F914" s="12"/>
      <c r="G914" s="12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12"/>
      <c r="B915" s="12"/>
      <c r="C915" s="12"/>
      <c r="D915" s="12"/>
      <c r="E915" s="12"/>
      <c r="F915" s="12"/>
      <c r="G915" s="12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12"/>
      <c r="B916" s="12"/>
      <c r="C916" s="12"/>
      <c r="D916" s="12"/>
      <c r="E916" s="12"/>
      <c r="F916" s="12"/>
      <c r="G916" s="12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12"/>
      <c r="B917" s="12"/>
      <c r="C917" s="12"/>
      <c r="D917" s="12"/>
      <c r="E917" s="12"/>
      <c r="F917" s="12"/>
      <c r="G917" s="12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12"/>
      <c r="B918" s="12"/>
      <c r="C918" s="12"/>
      <c r="D918" s="12"/>
      <c r="E918" s="12"/>
      <c r="F918" s="12"/>
      <c r="G918" s="12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12"/>
      <c r="B919" s="12"/>
      <c r="C919" s="12"/>
      <c r="D919" s="12"/>
      <c r="E919" s="12"/>
      <c r="F919" s="12"/>
      <c r="G919" s="12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12"/>
      <c r="B920" s="12"/>
      <c r="C920" s="12"/>
      <c r="D920" s="12"/>
      <c r="E920" s="12"/>
      <c r="F920" s="12"/>
      <c r="G920" s="12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12"/>
      <c r="B921" s="12"/>
      <c r="C921" s="12"/>
      <c r="D921" s="12"/>
      <c r="E921" s="12"/>
      <c r="F921" s="12"/>
      <c r="G921" s="12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12"/>
      <c r="B922" s="12"/>
      <c r="C922" s="12"/>
      <c r="D922" s="12"/>
      <c r="E922" s="12"/>
      <c r="F922" s="12"/>
      <c r="G922" s="12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12"/>
      <c r="B923" s="12"/>
      <c r="C923" s="12"/>
      <c r="D923" s="12"/>
      <c r="E923" s="12"/>
      <c r="F923" s="12"/>
      <c r="G923" s="12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12"/>
      <c r="B924" s="12"/>
      <c r="C924" s="12"/>
      <c r="D924" s="12"/>
      <c r="E924" s="12"/>
      <c r="F924" s="12"/>
      <c r="G924" s="12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12"/>
      <c r="B925" s="12"/>
      <c r="C925" s="12"/>
      <c r="D925" s="12"/>
      <c r="E925" s="12"/>
      <c r="F925" s="12"/>
      <c r="G925" s="12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12"/>
      <c r="B926" s="12"/>
      <c r="C926" s="12"/>
      <c r="D926" s="12"/>
      <c r="E926" s="12"/>
      <c r="F926" s="12"/>
      <c r="G926" s="12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12"/>
      <c r="B927" s="12"/>
      <c r="C927" s="12"/>
      <c r="D927" s="12"/>
      <c r="E927" s="12"/>
      <c r="F927" s="12"/>
      <c r="G927" s="12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12"/>
      <c r="B928" s="12"/>
      <c r="C928" s="12"/>
      <c r="D928" s="12"/>
      <c r="E928" s="12"/>
      <c r="F928" s="12"/>
      <c r="G928" s="12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12"/>
      <c r="B929" s="12"/>
      <c r="C929" s="12"/>
      <c r="D929" s="12"/>
      <c r="E929" s="12"/>
      <c r="F929" s="12"/>
      <c r="G929" s="12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12"/>
      <c r="B930" s="12"/>
      <c r="C930" s="12"/>
      <c r="D930" s="12"/>
      <c r="E930" s="12"/>
      <c r="F930" s="12"/>
      <c r="G930" s="12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12"/>
      <c r="B931" s="12"/>
      <c r="C931" s="12"/>
      <c r="D931" s="12"/>
      <c r="E931" s="12"/>
      <c r="F931" s="12"/>
      <c r="G931" s="12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12"/>
      <c r="B932" s="12"/>
      <c r="C932" s="12"/>
      <c r="D932" s="12"/>
      <c r="E932" s="12"/>
      <c r="F932" s="12"/>
      <c r="G932" s="12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12"/>
      <c r="B933" s="12"/>
      <c r="C933" s="12"/>
      <c r="D933" s="12"/>
      <c r="E933" s="12"/>
      <c r="F933" s="12"/>
      <c r="G933" s="12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12"/>
      <c r="B934" s="12"/>
      <c r="C934" s="12"/>
      <c r="D934" s="12"/>
      <c r="E934" s="12"/>
      <c r="F934" s="12"/>
      <c r="G934" s="12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12"/>
      <c r="B935" s="12"/>
      <c r="C935" s="12"/>
      <c r="D935" s="12"/>
      <c r="E935" s="12"/>
      <c r="F935" s="12"/>
      <c r="G935" s="12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12"/>
      <c r="B936" s="12"/>
      <c r="C936" s="12"/>
      <c r="D936" s="12"/>
      <c r="E936" s="12"/>
      <c r="F936" s="12"/>
      <c r="G936" s="12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12"/>
      <c r="B937" s="12"/>
      <c r="C937" s="12"/>
      <c r="D937" s="12"/>
      <c r="E937" s="12"/>
      <c r="F937" s="12"/>
      <c r="G937" s="12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12"/>
      <c r="B938" s="12"/>
      <c r="C938" s="12"/>
      <c r="D938" s="12"/>
      <c r="E938" s="12"/>
      <c r="F938" s="12"/>
      <c r="G938" s="12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12"/>
      <c r="B939" s="12"/>
      <c r="C939" s="12"/>
      <c r="D939" s="12"/>
      <c r="E939" s="12"/>
      <c r="F939" s="12"/>
      <c r="G939" s="12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12"/>
      <c r="B940" s="12"/>
      <c r="C940" s="12"/>
      <c r="D940" s="12"/>
      <c r="E940" s="12"/>
      <c r="F940" s="12"/>
      <c r="G940" s="12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12"/>
      <c r="B941" s="12"/>
      <c r="C941" s="12"/>
      <c r="D941" s="12"/>
      <c r="E941" s="12"/>
      <c r="F941" s="12"/>
      <c r="G941" s="12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12"/>
      <c r="B942" s="12"/>
      <c r="C942" s="12"/>
      <c r="D942" s="12"/>
      <c r="E942" s="12"/>
      <c r="F942" s="12"/>
      <c r="G942" s="12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12"/>
      <c r="B943" s="12"/>
      <c r="C943" s="12"/>
      <c r="D943" s="12"/>
      <c r="E943" s="12"/>
      <c r="F943" s="12"/>
      <c r="G943" s="12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12"/>
      <c r="B944" s="12"/>
      <c r="C944" s="12"/>
      <c r="D944" s="12"/>
      <c r="E944" s="12"/>
      <c r="F944" s="12"/>
      <c r="G944" s="12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12"/>
      <c r="B945" s="12"/>
      <c r="C945" s="12"/>
      <c r="D945" s="12"/>
      <c r="E945" s="12"/>
      <c r="F945" s="12"/>
      <c r="G945" s="12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12"/>
      <c r="B946" s="12"/>
      <c r="C946" s="12"/>
      <c r="D946" s="12"/>
      <c r="E946" s="12"/>
      <c r="F946" s="12"/>
      <c r="G946" s="12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12"/>
      <c r="B947" s="12"/>
      <c r="C947" s="12"/>
      <c r="D947" s="12"/>
      <c r="E947" s="12"/>
      <c r="F947" s="12"/>
      <c r="G947" s="12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12"/>
      <c r="B948" s="12"/>
      <c r="C948" s="12"/>
      <c r="D948" s="12"/>
      <c r="E948" s="12"/>
      <c r="F948" s="12"/>
      <c r="G948" s="12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12"/>
      <c r="B949" s="12"/>
      <c r="C949" s="12"/>
      <c r="D949" s="12"/>
      <c r="E949" s="12"/>
      <c r="F949" s="12"/>
      <c r="G949" s="12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12"/>
      <c r="B950" s="12"/>
      <c r="C950" s="12"/>
      <c r="D950" s="12"/>
      <c r="E950" s="12"/>
      <c r="F950" s="12"/>
      <c r="G950" s="12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12"/>
      <c r="B951" s="12"/>
      <c r="C951" s="12"/>
      <c r="D951" s="12"/>
      <c r="E951" s="12"/>
      <c r="F951" s="12"/>
      <c r="G951" s="12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12"/>
      <c r="B952" s="12"/>
      <c r="C952" s="12"/>
      <c r="D952" s="12"/>
      <c r="E952" s="12"/>
      <c r="F952" s="12"/>
      <c r="G952" s="12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12"/>
      <c r="B953" s="12"/>
      <c r="C953" s="12"/>
      <c r="D953" s="12"/>
      <c r="E953" s="12"/>
      <c r="F953" s="12"/>
      <c r="G953" s="12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12"/>
      <c r="B954" s="12"/>
      <c r="C954" s="12"/>
      <c r="D954" s="12"/>
      <c r="E954" s="12"/>
      <c r="F954" s="12"/>
      <c r="G954" s="12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12"/>
      <c r="B955" s="12"/>
      <c r="C955" s="12"/>
      <c r="D955" s="12"/>
      <c r="E955" s="12"/>
      <c r="F955" s="12"/>
      <c r="G955" s="12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12"/>
      <c r="B956" s="12"/>
      <c r="C956" s="12"/>
      <c r="D956" s="12"/>
      <c r="E956" s="12"/>
      <c r="F956" s="12"/>
      <c r="G956" s="12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12"/>
      <c r="B957" s="12"/>
      <c r="C957" s="12"/>
      <c r="D957" s="12"/>
      <c r="E957" s="12"/>
      <c r="F957" s="12"/>
      <c r="G957" s="12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12"/>
      <c r="B958" s="12"/>
      <c r="C958" s="12"/>
      <c r="D958" s="12"/>
      <c r="E958" s="12"/>
      <c r="F958" s="12"/>
      <c r="G958" s="12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12"/>
      <c r="B959" s="12"/>
      <c r="C959" s="12"/>
      <c r="D959" s="12"/>
      <c r="E959" s="12"/>
      <c r="F959" s="12"/>
      <c r="G959" s="12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12"/>
      <c r="B960" s="12"/>
      <c r="C960" s="12"/>
      <c r="D960" s="12"/>
      <c r="E960" s="12"/>
      <c r="F960" s="12"/>
      <c r="G960" s="12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12"/>
      <c r="B961" s="12"/>
      <c r="C961" s="12"/>
      <c r="D961" s="12"/>
      <c r="E961" s="12"/>
      <c r="F961" s="12"/>
      <c r="G961" s="12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12"/>
      <c r="B962" s="12"/>
      <c r="C962" s="12"/>
      <c r="D962" s="12"/>
      <c r="E962" s="12"/>
      <c r="F962" s="12"/>
      <c r="G962" s="12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12"/>
      <c r="B963" s="12"/>
      <c r="C963" s="12"/>
      <c r="D963" s="12"/>
      <c r="E963" s="12"/>
      <c r="F963" s="12"/>
      <c r="G963" s="12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12"/>
      <c r="B964" s="12"/>
      <c r="C964" s="12"/>
      <c r="D964" s="12"/>
      <c r="E964" s="12"/>
      <c r="F964" s="12"/>
      <c r="G964" s="12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12"/>
      <c r="B965" s="12"/>
      <c r="C965" s="12"/>
      <c r="D965" s="12"/>
      <c r="E965" s="12"/>
      <c r="F965" s="12"/>
      <c r="G965" s="12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12"/>
      <c r="B966" s="12"/>
      <c r="C966" s="12"/>
      <c r="D966" s="12"/>
      <c r="E966" s="12"/>
      <c r="F966" s="12"/>
      <c r="G966" s="12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12"/>
      <c r="B967" s="12"/>
      <c r="C967" s="12"/>
      <c r="D967" s="12"/>
      <c r="E967" s="12"/>
      <c r="F967" s="12"/>
      <c r="G967" s="12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12"/>
      <c r="B968" s="12"/>
      <c r="C968" s="12"/>
      <c r="D968" s="12"/>
      <c r="E968" s="12"/>
      <c r="F968" s="12"/>
      <c r="G968" s="12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12"/>
      <c r="B969" s="12"/>
      <c r="C969" s="12"/>
      <c r="D969" s="12"/>
      <c r="E969" s="12"/>
      <c r="F969" s="12"/>
      <c r="G969" s="12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12"/>
      <c r="B970" s="12"/>
      <c r="C970" s="12"/>
      <c r="D970" s="12"/>
      <c r="E970" s="12"/>
      <c r="F970" s="12"/>
      <c r="G970" s="12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12"/>
      <c r="B971" s="12"/>
      <c r="C971" s="12"/>
      <c r="D971" s="12"/>
      <c r="E971" s="12"/>
      <c r="F971" s="12"/>
      <c r="G971" s="12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12"/>
      <c r="B972" s="12"/>
      <c r="C972" s="12"/>
      <c r="D972" s="12"/>
      <c r="E972" s="12"/>
      <c r="F972" s="12"/>
      <c r="G972" s="12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12"/>
      <c r="B973" s="12"/>
      <c r="C973" s="12"/>
      <c r="D973" s="12"/>
      <c r="E973" s="12"/>
      <c r="F973" s="12"/>
      <c r="G973" s="12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12"/>
      <c r="B974" s="12"/>
      <c r="C974" s="12"/>
      <c r="D974" s="12"/>
      <c r="E974" s="12"/>
      <c r="F974" s="12"/>
      <c r="G974" s="12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12"/>
      <c r="B975" s="12"/>
      <c r="C975" s="12"/>
      <c r="D975" s="12"/>
      <c r="E975" s="12"/>
      <c r="F975" s="12"/>
      <c r="G975" s="12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12"/>
      <c r="B976" s="12"/>
      <c r="C976" s="12"/>
      <c r="D976" s="12"/>
      <c r="E976" s="12"/>
      <c r="F976" s="12"/>
      <c r="G976" s="12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12"/>
      <c r="B977" s="12"/>
      <c r="C977" s="12"/>
      <c r="D977" s="12"/>
      <c r="E977" s="12"/>
      <c r="F977" s="12"/>
      <c r="G977" s="12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12"/>
      <c r="B978" s="12"/>
      <c r="C978" s="12"/>
      <c r="D978" s="12"/>
      <c r="E978" s="12"/>
      <c r="F978" s="12"/>
      <c r="G978" s="12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12"/>
      <c r="B979" s="12"/>
      <c r="C979" s="12"/>
      <c r="D979" s="12"/>
      <c r="E979" s="12"/>
      <c r="F979" s="12"/>
      <c r="G979" s="12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12"/>
      <c r="B980" s="12"/>
      <c r="C980" s="12"/>
      <c r="D980" s="12"/>
      <c r="E980" s="12"/>
      <c r="F980" s="12"/>
      <c r="G980" s="12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12"/>
      <c r="B981" s="12"/>
      <c r="C981" s="12"/>
      <c r="D981" s="12"/>
      <c r="E981" s="12"/>
      <c r="F981" s="12"/>
      <c r="G981" s="12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12"/>
      <c r="B982" s="12"/>
      <c r="C982" s="12"/>
      <c r="D982" s="12"/>
      <c r="E982" s="12"/>
      <c r="F982" s="12"/>
      <c r="G982" s="12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12"/>
      <c r="B983" s="12"/>
      <c r="C983" s="12"/>
      <c r="D983" s="12"/>
      <c r="E983" s="12"/>
      <c r="F983" s="12"/>
      <c r="G983" s="12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12"/>
      <c r="B984" s="12"/>
      <c r="C984" s="12"/>
      <c r="D984" s="12"/>
      <c r="E984" s="12"/>
      <c r="F984" s="12"/>
      <c r="G984" s="12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12"/>
      <c r="B985" s="12"/>
      <c r="C985" s="12"/>
      <c r="D985" s="12"/>
      <c r="E985" s="12"/>
      <c r="F985" s="12"/>
      <c r="G985" s="12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12"/>
      <c r="B986" s="12"/>
      <c r="C986" s="12"/>
      <c r="D986" s="12"/>
      <c r="E986" s="12"/>
      <c r="F986" s="12"/>
      <c r="G986" s="12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12"/>
      <c r="B987" s="12"/>
      <c r="C987" s="12"/>
      <c r="D987" s="12"/>
      <c r="E987" s="12"/>
      <c r="F987" s="12"/>
      <c r="G987" s="12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12"/>
      <c r="B988" s="12"/>
      <c r="C988" s="12"/>
      <c r="D988" s="12"/>
      <c r="E988" s="12"/>
      <c r="F988" s="12"/>
      <c r="G988" s="12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12"/>
      <c r="B989" s="12"/>
      <c r="C989" s="12"/>
      <c r="D989" s="12"/>
      <c r="E989" s="12"/>
      <c r="F989" s="12"/>
      <c r="G989" s="12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12"/>
      <c r="B990" s="12"/>
      <c r="C990" s="12"/>
      <c r="D990" s="12"/>
      <c r="E990" s="12"/>
      <c r="F990" s="12"/>
      <c r="G990" s="12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12"/>
      <c r="B991" s="12"/>
      <c r="C991" s="12"/>
      <c r="D991" s="12"/>
      <c r="E991" s="12"/>
      <c r="F991" s="12"/>
      <c r="G991" s="12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12"/>
      <c r="B992" s="12"/>
      <c r="C992" s="12"/>
      <c r="D992" s="12"/>
      <c r="E992" s="12"/>
      <c r="F992" s="12"/>
      <c r="G992" s="12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12"/>
      <c r="B993" s="12"/>
      <c r="C993" s="12"/>
      <c r="D993" s="12"/>
      <c r="E993" s="12"/>
      <c r="F993" s="12"/>
      <c r="G993" s="12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12"/>
      <c r="B994" s="12"/>
      <c r="C994" s="12"/>
      <c r="D994" s="12"/>
      <c r="E994" s="12"/>
      <c r="F994" s="12"/>
      <c r="G994" s="12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12"/>
      <c r="B995" s="12"/>
      <c r="C995" s="12"/>
      <c r="D995" s="12"/>
      <c r="E995" s="12"/>
      <c r="F995" s="12"/>
      <c r="G995" s="12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12"/>
      <c r="B996" s="12"/>
      <c r="C996" s="12"/>
      <c r="D996" s="12"/>
      <c r="E996" s="12"/>
      <c r="F996" s="12"/>
      <c r="G996" s="12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12"/>
      <c r="B997" s="12"/>
      <c r="C997" s="12"/>
      <c r="D997" s="12"/>
      <c r="E997" s="12"/>
      <c r="F997" s="12"/>
      <c r="G997" s="12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12"/>
      <c r="B998" s="12"/>
      <c r="C998" s="12"/>
      <c r="D998" s="12"/>
      <c r="E998" s="12"/>
      <c r="F998" s="12"/>
      <c r="G998" s="12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12"/>
      <c r="B999" s="12"/>
      <c r="C999" s="12"/>
      <c r="D999" s="12"/>
      <c r="E999" s="12"/>
      <c r="F999" s="12"/>
      <c r="G999" s="12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12"/>
      <c r="B1000" s="12"/>
      <c r="C1000" s="12"/>
      <c r="D1000" s="12"/>
      <c r="E1000" s="12"/>
      <c r="F1000" s="12"/>
      <c r="G1000" s="12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Z1000"/>
  <sheetViews>
    <sheetView topLeftCell="B1" workbookViewId="0"/>
  </sheetViews>
  <sheetFormatPr defaultColWidth="13.5" defaultRowHeight="15" customHeight="1"/>
  <cols>
    <col min="1" max="1" width="27.75" hidden="1" customWidth="1"/>
    <col min="2" max="2" width="8.5" customWidth="1"/>
    <col min="3" max="3" width="21.875" customWidth="1"/>
    <col min="4" max="5" width="7" customWidth="1"/>
    <col min="6" max="6" width="10.625" customWidth="1"/>
    <col min="7" max="7" width="7" customWidth="1"/>
    <col min="8" max="8" width="8" customWidth="1"/>
    <col min="9" max="9" width="10.5" customWidth="1"/>
    <col min="10" max="10" width="8.75" customWidth="1"/>
    <col min="11" max="11" width="22" customWidth="1"/>
    <col min="12" max="12" width="12.875" customWidth="1"/>
    <col min="13" max="13" width="9.125" customWidth="1"/>
    <col min="14" max="26" width="6.75" customWidth="1"/>
  </cols>
  <sheetData>
    <row r="1" spans="1:26" ht="27.75" customHeight="1">
      <c r="A1" s="1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3" t="s">
        <v>14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6.5" customHeight="1">
      <c r="A2" s="5" t="str">
        <f t="shared" ref="A2:A49" si="0">E2&amp;C2&amp;D2</f>
        <v>三民公民與社會選修下</v>
      </c>
      <c r="B2" s="6">
        <v>1</v>
      </c>
      <c r="C2" s="6" t="s">
        <v>15</v>
      </c>
      <c r="D2" s="6" t="s">
        <v>16</v>
      </c>
      <c r="E2" s="6" t="s">
        <v>17</v>
      </c>
      <c r="F2" s="6" t="s">
        <v>18</v>
      </c>
      <c r="G2" s="7">
        <v>218</v>
      </c>
      <c r="H2" s="6">
        <v>210</v>
      </c>
      <c r="I2" s="6" t="s">
        <v>19</v>
      </c>
      <c r="J2" s="6">
        <v>837</v>
      </c>
      <c r="K2" s="6" t="s">
        <v>20</v>
      </c>
      <c r="L2" s="8"/>
      <c r="M2" s="9">
        <v>0.96330000000000005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5" t="str">
        <f t="shared" si="0"/>
        <v>三民高中英文二</v>
      </c>
      <c r="B3" s="6">
        <v>2</v>
      </c>
      <c r="C3" s="6" t="s">
        <v>24</v>
      </c>
      <c r="D3" s="6" t="s">
        <v>26</v>
      </c>
      <c r="E3" s="6" t="s">
        <v>17</v>
      </c>
      <c r="F3" s="6" t="s">
        <v>28</v>
      </c>
      <c r="G3" s="7">
        <v>232</v>
      </c>
      <c r="H3" s="6">
        <v>224</v>
      </c>
      <c r="I3" s="6" t="s">
        <v>19</v>
      </c>
      <c r="J3" s="6">
        <v>926</v>
      </c>
      <c r="K3" s="6" t="s">
        <v>30</v>
      </c>
      <c r="L3" s="8"/>
      <c r="M3" s="9">
        <v>0.96550000000000002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6.5" customHeight="1">
      <c r="A4" s="5" t="str">
        <f t="shared" si="0"/>
        <v>三民高中英文三</v>
      </c>
      <c r="B4" s="6">
        <v>3</v>
      </c>
      <c r="C4" s="6" t="s">
        <v>24</v>
      </c>
      <c r="D4" s="6" t="s">
        <v>34</v>
      </c>
      <c r="E4" s="6" t="s">
        <v>17</v>
      </c>
      <c r="F4" s="6" t="s">
        <v>28</v>
      </c>
      <c r="G4" s="7">
        <v>248</v>
      </c>
      <c r="H4" s="6">
        <v>239</v>
      </c>
      <c r="I4" s="6" t="s">
        <v>19</v>
      </c>
      <c r="J4" s="6">
        <v>103009</v>
      </c>
      <c r="K4" s="6" t="s">
        <v>35</v>
      </c>
      <c r="L4" s="8"/>
      <c r="M4" s="9">
        <v>0.9637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6.5" customHeight="1">
      <c r="A5" s="5" t="str">
        <f t="shared" si="0"/>
        <v>三民高中英文四</v>
      </c>
      <c r="B5" s="6">
        <v>4</v>
      </c>
      <c r="C5" s="6" t="s">
        <v>24</v>
      </c>
      <c r="D5" s="6" t="s">
        <v>39</v>
      </c>
      <c r="E5" s="6" t="s">
        <v>17</v>
      </c>
      <c r="F5" s="6" t="s">
        <v>28</v>
      </c>
      <c r="G5" s="7">
        <v>248</v>
      </c>
      <c r="H5" s="6">
        <v>239</v>
      </c>
      <c r="I5" s="6" t="s">
        <v>19</v>
      </c>
      <c r="J5" s="6">
        <v>104007</v>
      </c>
      <c r="K5" s="6" t="s">
        <v>44</v>
      </c>
      <c r="L5" s="8"/>
      <c r="M5" s="9">
        <v>0.9637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6.5" customHeight="1">
      <c r="A6" s="5" t="str">
        <f t="shared" si="0"/>
        <v>三民高中英文五</v>
      </c>
      <c r="B6" s="6">
        <v>5</v>
      </c>
      <c r="C6" s="6" t="s">
        <v>24</v>
      </c>
      <c r="D6" s="6" t="s">
        <v>45</v>
      </c>
      <c r="E6" s="6" t="s">
        <v>17</v>
      </c>
      <c r="F6" s="6" t="s">
        <v>28</v>
      </c>
      <c r="G6" s="7">
        <v>248</v>
      </c>
      <c r="H6" s="6">
        <v>239</v>
      </c>
      <c r="I6" s="6" t="s">
        <v>19</v>
      </c>
      <c r="J6" s="6">
        <v>104008</v>
      </c>
      <c r="K6" s="6" t="s">
        <v>47</v>
      </c>
      <c r="L6" s="8"/>
      <c r="M6" s="9">
        <v>0.9637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6.5" customHeight="1">
      <c r="A7" s="5" t="str">
        <f t="shared" si="0"/>
        <v>三民高中英文六</v>
      </c>
      <c r="B7" s="6">
        <v>6</v>
      </c>
      <c r="C7" s="6" t="s">
        <v>24</v>
      </c>
      <c r="D7" s="6" t="s">
        <v>50</v>
      </c>
      <c r="E7" s="6" t="s">
        <v>17</v>
      </c>
      <c r="F7" s="6" t="s">
        <v>28</v>
      </c>
      <c r="G7" s="7">
        <v>238</v>
      </c>
      <c r="H7" s="6">
        <v>230</v>
      </c>
      <c r="I7" s="6" t="s">
        <v>19</v>
      </c>
      <c r="J7" s="6">
        <v>105004</v>
      </c>
      <c r="K7" s="6" t="s">
        <v>52</v>
      </c>
      <c r="L7" s="8"/>
      <c r="M7" s="9">
        <v>0.96640000000000004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6.5" customHeight="1">
      <c r="A8" s="5" t="str">
        <f t="shared" si="0"/>
        <v>三民高中數學四</v>
      </c>
      <c r="B8" s="6">
        <v>7</v>
      </c>
      <c r="C8" s="6" t="s">
        <v>53</v>
      </c>
      <c r="D8" s="6" t="s">
        <v>39</v>
      </c>
      <c r="E8" s="6" t="s">
        <v>17</v>
      </c>
      <c r="F8" s="6" t="s">
        <v>54</v>
      </c>
      <c r="G8" s="7">
        <v>220</v>
      </c>
      <c r="H8" s="6">
        <v>212</v>
      </c>
      <c r="I8" s="6" t="s">
        <v>19</v>
      </c>
      <c r="J8" s="6">
        <v>701</v>
      </c>
      <c r="K8" s="6" t="s">
        <v>56</v>
      </c>
      <c r="L8" s="8"/>
      <c r="M8" s="9">
        <v>0.96360000000000001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 customHeight="1">
      <c r="A9" s="5" t="str">
        <f t="shared" si="0"/>
        <v>三民高中歷史二</v>
      </c>
      <c r="B9" s="6">
        <v>8</v>
      </c>
      <c r="C9" s="6" t="s">
        <v>57</v>
      </c>
      <c r="D9" s="6" t="s">
        <v>26</v>
      </c>
      <c r="E9" s="6" t="s">
        <v>17</v>
      </c>
      <c r="F9" s="6" t="s">
        <v>59</v>
      </c>
      <c r="G9" s="7">
        <v>228</v>
      </c>
      <c r="H9" s="6">
        <v>220</v>
      </c>
      <c r="I9" s="6" t="s">
        <v>19</v>
      </c>
      <c r="J9" s="6">
        <v>871</v>
      </c>
      <c r="K9" s="6" t="s">
        <v>60</v>
      </c>
      <c r="L9" s="8"/>
      <c r="M9" s="9">
        <v>0.96489999999999998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6.5" customHeight="1">
      <c r="A10" s="5" t="str">
        <f t="shared" si="0"/>
        <v>三民高中歷史四</v>
      </c>
      <c r="B10" s="6">
        <v>9</v>
      </c>
      <c r="C10" s="6" t="s">
        <v>57</v>
      </c>
      <c r="D10" s="6" t="s">
        <v>39</v>
      </c>
      <c r="E10" s="6" t="s">
        <v>17</v>
      </c>
      <c r="F10" s="6" t="s">
        <v>63</v>
      </c>
      <c r="G10" s="7">
        <v>220</v>
      </c>
      <c r="H10" s="6">
        <v>212</v>
      </c>
      <c r="I10" s="6" t="s">
        <v>19</v>
      </c>
      <c r="J10" s="6">
        <v>902</v>
      </c>
      <c r="K10" s="6" t="s">
        <v>64</v>
      </c>
      <c r="L10" s="8"/>
      <c r="M10" s="9">
        <v>0.96360000000000001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6.5" customHeight="1">
      <c r="A11" s="5" t="str">
        <f t="shared" si="0"/>
        <v>三民選修歷史下</v>
      </c>
      <c r="B11" s="6">
        <v>10</v>
      </c>
      <c r="C11" s="6" t="s">
        <v>66</v>
      </c>
      <c r="D11" s="6" t="s">
        <v>16</v>
      </c>
      <c r="E11" s="6" t="s">
        <v>17</v>
      </c>
      <c r="F11" s="6" t="s">
        <v>63</v>
      </c>
      <c r="G11" s="7">
        <v>210</v>
      </c>
      <c r="H11" s="6">
        <v>203</v>
      </c>
      <c r="I11" s="6" t="s">
        <v>19</v>
      </c>
      <c r="J11" s="6">
        <v>103002</v>
      </c>
      <c r="K11" s="6" t="s">
        <v>68</v>
      </c>
      <c r="L11" s="8"/>
      <c r="M11" s="9">
        <v>0.9667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6.5" customHeight="1">
      <c r="A12" s="5" t="str">
        <f t="shared" si="0"/>
        <v>台科大基本設計Ⅱ</v>
      </c>
      <c r="B12" s="16">
        <v>11</v>
      </c>
      <c r="C12" s="16" t="s">
        <v>82</v>
      </c>
      <c r="D12" s="16" t="s">
        <v>84</v>
      </c>
      <c r="E12" s="16" t="s">
        <v>85</v>
      </c>
      <c r="F12" s="16" t="s">
        <v>86</v>
      </c>
      <c r="G12" s="18">
        <v>336</v>
      </c>
      <c r="H12" s="16">
        <v>324</v>
      </c>
      <c r="I12" s="16" t="s">
        <v>19</v>
      </c>
      <c r="J12" s="16">
        <v>104149</v>
      </c>
      <c r="K12" s="16" t="s">
        <v>95</v>
      </c>
      <c r="L12" s="21"/>
      <c r="M12" s="22">
        <v>0.96430000000000005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6.5" customHeight="1">
      <c r="A13" s="5" t="str">
        <f t="shared" si="0"/>
        <v>幼獅當代軍事科技全</v>
      </c>
      <c r="B13" s="6">
        <v>12</v>
      </c>
      <c r="C13" s="6" t="s">
        <v>123</v>
      </c>
      <c r="D13" s="6" t="s">
        <v>124</v>
      </c>
      <c r="E13" s="6" t="s">
        <v>108</v>
      </c>
      <c r="F13" s="6" t="s">
        <v>125</v>
      </c>
      <c r="G13" s="7">
        <v>150</v>
      </c>
      <c r="H13" s="6">
        <v>145</v>
      </c>
      <c r="I13" s="6" t="s">
        <v>126</v>
      </c>
      <c r="J13" s="8"/>
      <c r="K13" s="8"/>
      <c r="L13" s="8"/>
      <c r="M13" s="9">
        <v>0.9667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6.5" customHeight="1">
      <c r="A14" s="5" t="str">
        <f t="shared" si="0"/>
        <v>全華基礎地球科學下</v>
      </c>
      <c r="B14" s="16">
        <v>13</v>
      </c>
      <c r="C14" s="16" t="s">
        <v>128</v>
      </c>
      <c r="D14" s="16" t="s">
        <v>16</v>
      </c>
      <c r="E14" s="16" t="s">
        <v>115</v>
      </c>
      <c r="F14" s="16" t="s">
        <v>129</v>
      </c>
      <c r="G14" s="18">
        <v>253</v>
      </c>
      <c r="H14" s="16">
        <v>253</v>
      </c>
      <c r="I14" s="16" t="s">
        <v>19</v>
      </c>
      <c r="J14" s="16">
        <v>623</v>
      </c>
      <c r="K14" s="16" t="s">
        <v>131</v>
      </c>
      <c r="L14" s="21"/>
      <c r="M14" s="22">
        <v>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5" t="str">
        <f t="shared" si="0"/>
        <v>育達全民國防教育Ⅱ</v>
      </c>
      <c r="B15" s="6">
        <v>14</v>
      </c>
      <c r="C15" s="6" t="s">
        <v>140</v>
      </c>
      <c r="D15" s="6" t="s">
        <v>84</v>
      </c>
      <c r="E15" s="6" t="s">
        <v>132</v>
      </c>
      <c r="F15" s="6" t="s">
        <v>142</v>
      </c>
      <c r="G15" s="7">
        <v>155</v>
      </c>
      <c r="H15" s="6">
        <v>150</v>
      </c>
      <c r="I15" s="6" t="s">
        <v>19</v>
      </c>
      <c r="J15" s="6">
        <v>497</v>
      </c>
      <c r="K15" s="6" t="s">
        <v>144</v>
      </c>
      <c r="L15" s="8"/>
      <c r="M15" s="9">
        <v>0.9677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6.5" customHeight="1">
      <c r="A16" s="5" t="str">
        <f t="shared" si="0"/>
        <v>育達健康與護理二</v>
      </c>
      <c r="B16" s="6">
        <v>15</v>
      </c>
      <c r="C16" s="6" t="s">
        <v>146</v>
      </c>
      <c r="D16" s="6" t="s">
        <v>26</v>
      </c>
      <c r="E16" s="6" t="s">
        <v>132</v>
      </c>
      <c r="F16" s="6" t="s">
        <v>149</v>
      </c>
      <c r="G16" s="7">
        <v>150</v>
      </c>
      <c r="H16" s="6">
        <v>145</v>
      </c>
      <c r="I16" s="6" t="s">
        <v>19</v>
      </c>
      <c r="J16" s="6">
        <v>565</v>
      </c>
      <c r="K16" s="6" t="s">
        <v>152</v>
      </c>
      <c r="L16" s="8"/>
      <c r="M16" s="9">
        <v>0.9667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5" t="str">
        <f t="shared" si="0"/>
        <v>育達體育二</v>
      </c>
      <c r="B17" s="6">
        <v>16</v>
      </c>
      <c r="C17" s="6" t="s">
        <v>158</v>
      </c>
      <c r="D17" s="6" t="s">
        <v>26</v>
      </c>
      <c r="E17" s="6" t="s">
        <v>132</v>
      </c>
      <c r="F17" s="6" t="s">
        <v>159</v>
      </c>
      <c r="G17" s="7">
        <v>135</v>
      </c>
      <c r="H17" s="6">
        <v>130</v>
      </c>
      <c r="I17" s="6" t="s">
        <v>19</v>
      </c>
      <c r="J17" s="6">
        <v>1625</v>
      </c>
      <c r="K17" s="6" t="s">
        <v>162</v>
      </c>
      <c r="L17" s="8"/>
      <c r="M17" s="9">
        <v>0.96299999999999997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5" t="str">
        <f t="shared" si="0"/>
        <v>育達體育四</v>
      </c>
      <c r="B18" s="6">
        <v>17</v>
      </c>
      <c r="C18" s="6" t="s">
        <v>158</v>
      </c>
      <c r="D18" s="6" t="s">
        <v>39</v>
      </c>
      <c r="E18" s="6" t="s">
        <v>132</v>
      </c>
      <c r="F18" s="6" t="s">
        <v>159</v>
      </c>
      <c r="G18" s="7">
        <v>125</v>
      </c>
      <c r="H18" s="6">
        <v>120</v>
      </c>
      <c r="I18" s="6" t="s">
        <v>19</v>
      </c>
      <c r="J18" s="6">
        <v>12179</v>
      </c>
      <c r="K18" s="6" t="s">
        <v>168</v>
      </c>
      <c r="L18" s="8"/>
      <c r="M18" s="9">
        <v>0.96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5" t="str">
        <f t="shared" si="0"/>
        <v>東大高職英文二</v>
      </c>
      <c r="B19" s="6">
        <v>18</v>
      </c>
      <c r="C19" s="6" t="s">
        <v>175</v>
      </c>
      <c r="D19" s="6" t="s">
        <v>26</v>
      </c>
      <c r="E19" s="6" t="s">
        <v>141</v>
      </c>
      <c r="F19" s="6" t="s">
        <v>28</v>
      </c>
      <c r="G19" s="7">
        <v>210</v>
      </c>
      <c r="H19" s="6">
        <v>203</v>
      </c>
      <c r="I19" s="6" t="s">
        <v>19</v>
      </c>
      <c r="J19" s="6">
        <v>2514</v>
      </c>
      <c r="K19" s="6" t="s">
        <v>178</v>
      </c>
      <c r="L19" s="8"/>
      <c r="M19" s="9">
        <v>0.9667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6.5" customHeight="1">
      <c r="A20" s="5" t="str">
        <f t="shared" si="0"/>
        <v>東大高職英文四</v>
      </c>
      <c r="B20" s="6">
        <v>19</v>
      </c>
      <c r="C20" s="6" t="s">
        <v>175</v>
      </c>
      <c r="D20" s="6" t="s">
        <v>39</v>
      </c>
      <c r="E20" s="6" t="s">
        <v>141</v>
      </c>
      <c r="F20" s="6" t="s">
        <v>28</v>
      </c>
      <c r="G20" s="7">
        <v>230</v>
      </c>
      <c r="H20" s="6">
        <v>222</v>
      </c>
      <c r="I20" s="6" t="s">
        <v>19</v>
      </c>
      <c r="J20" s="6">
        <v>104095</v>
      </c>
      <c r="K20" s="6" t="s">
        <v>188</v>
      </c>
      <c r="L20" s="8"/>
      <c r="M20" s="9">
        <v>0.96519999999999995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6.5" customHeight="1">
      <c r="A21" s="5" t="str">
        <f t="shared" si="0"/>
        <v>東大高職英文五</v>
      </c>
      <c r="B21" s="6">
        <v>20</v>
      </c>
      <c r="C21" s="6" t="s">
        <v>175</v>
      </c>
      <c r="D21" s="6" t="s">
        <v>45</v>
      </c>
      <c r="E21" s="6" t="s">
        <v>141</v>
      </c>
      <c r="F21" s="6" t="s">
        <v>28</v>
      </c>
      <c r="G21" s="7">
        <v>240</v>
      </c>
      <c r="H21" s="6">
        <v>232</v>
      </c>
      <c r="I21" s="6" t="s">
        <v>19</v>
      </c>
      <c r="J21" s="6">
        <v>104008</v>
      </c>
      <c r="K21" s="6" t="s">
        <v>47</v>
      </c>
      <c r="L21" s="8"/>
      <c r="M21" s="9">
        <v>0.9667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6.5" customHeight="1">
      <c r="A22" s="5" t="str">
        <f t="shared" si="0"/>
        <v>東大高職英文六</v>
      </c>
      <c r="B22" s="6">
        <v>21</v>
      </c>
      <c r="C22" s="6" t="s">
        <v>175</v>
      </c>
      <c r="D22" s="6" t="s">
        <v>50</v>
      </c>
      <c r="E22" s="6" t="s">
        <v>141</v>
      </c>
      <c r="F22" s="6" t="s">
        <v>28</v>
      </c>
      <c r="G22" s="7">
        <v>240</v>
      </c>
      <c r="H22" s="6">
        <v>232</v>
      </c>
      <c r="I22" s="6" t="s">
        <v>19</v>
      </c>
      <c r="J22" s="6">
        <v>105027</v>
      </c>
      <c r="K22" s="6" t="s">
        <v>204</v>
      </c>
      <c r="L22" s="8"/>
      <c r="M22" s="9">
        <v>0.9667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6.5" customHeight="1">
      <c r="A23" s="5" t="str">
        <f t="shared" si="0"/>
        <v>東大高職國文四</v>
      </c>
      <c r="B23" s="6">
        <v>22</v>
      </c>
      <c r="C23" s="6" t="s">
        <v>207</v>
      </c>
      <c r="D23" s="6" t="s">
        <v>39</v>
      </c>
      <c r="E23" s="6" t="s">
        <v>141</v>
      </c>
      <c r="F23" s="6" t="s">
        <v>209</v>
      </c>
      <c r="G23" s="7">
        <v>230</v>
      </c>
      <c r="H23" s="6">
        <v>222</v>
      </c>
      <c r="I23" s="6" t="s">
        <v>19</v>
      </c>
      <c r="J23" s="6">
        <v>2020</v>
      </c>
      <c r="K23" s="6" t="s">
        <v>211</v>
      </c>
      <c r="L23" s="8"/>
      <c r="M23" s="9">
        <v>0.96519999999999995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5" t="str">
        <f t="shared" si="0"/>
        <v>東大高職國文六</v>
      </c>
      <c r="B24" s="6">
        <v>23</v>
      </c>
      <c r="C24" s="6" t="s">
        <v>207</v>
      </c>
      <c r="D24" s="6" t="s">
        <v>50</v>
      </c>
      <c r="E24" s="6" t="s">
        <v>141</v>
      </c>
      <c r="F24" s="6" t="s">
        <v>209</v>
      </c>
      <c r="G24" s="7">
        <v>230</v>
      </c>
      <c r="H24" s="6">
        <v>222</v>
      </c>
      <c r="I24" s="6" t="s">
        <v>19</v>
      </c>
      <c r="J24" s="6">
        <v>2253</v>
      </c>
      <c r="K24" s="6" t="s">
        <v>213</v>
      </c>
      <c r="L24" s="8"/>
      <c r="M24" s="9">
        <v>0.96519999999999995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6.5" customHeight="1">
      <c r="A25" s="5" t="str">
        <f t="shared" si="0"/>
        <v>信樺商業概論二</v>
      </c>
      <c r="B25" s="6">
        <v>24</v>
      </c>
      <c r="C25" s="6" t="s">
        <v>221</v>
      </c>
      <c r="D25" s="6" t="s">
        <v>26</v>
      </c>
      <c r="E25" s="6" t="s">
        <v>160</v>
      </c>
      <c r="F25" s="6" t="s">
        <v>222</v>
      </c>
      <c r="G25" s="7">
        <v>211</v>
      </c>
      <c r="H25" s="6">
        <v>193</v>
      </c>
      <c r="I25" s="6" t="s">
        <v>19</v>
      </c>
      <c r="J25" s="6">
        <v>104138</v>
      </c>
      <c r="K25" s="6" t="s">
        <v>223</v>
      </c>
      <c r="L25" s="8"/>
      <c r="M25" s="9">
        <v>0.91469999999999996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6.5" customHeight="1">
      <c r="A26" s="5" t="str">
        <f t="shared" si="0"/>
        <v>信樺數學B二</v>
      </c>
      <c r="B26" s="6">
        <v>25</v>
      </c>
      <c r="C26" s="6" t="s">
        <v>231</v>
      </c>
      <c r="D26" s="6" t="s">
        <v>26</v>
      </c>
      <c r="E26" s="6" t="s">
        <v>160</v>
      </c>
      <c r="F26" s="6" t="s">
        <v>232</v>
      </c>
      <c r="G26" s="7">
        <v>180</v>
      </c>
      <c r="H26" s="6">
        <v>164</v>
      </c>
      <c r="I26" s="6" t="s">
        <v>19</v>
      </c>
      <c r="J26" s="6">
        <v>1729</v>
      </c>
      <c r="K26" s="6" t="s">
        <v>234</v>
      </c>
      <c r="L26" s="8"/>
      <c r="M26" s="9">
        <v>0.91110000000000002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6.5" customHeight="1">
      <c r="A27" s="5" t="str">
        <f t="shared" si="0"/>
        <v>南一高中數學二</v>
      </c>
      <c r="B27" s="16">
        <v>26</v>
      </c>
      <c r="C27" s="16" t="s">
        <v>53</v>
      </c>
      <c r="D27" s="16" t="s">
        <v>26</v>
      </c>
      <c r="E27" s="16" t="s">
        <v>169</v>
      </c>
      <c r="F27" s="16" t="s">
        <v>240</v>
      </c>
      <c r="G27" s="18">
        <v>276</v>
      </c>
      <c r="H27" s="16">
        <v>179</v>
      </c>
      <c r="I27" s="16" t="s">
        <v>19</v>
      </c>
      <c r="J27" s="16">
        <v>584</v>
      </c>
      <c r="K27" s="16" t="s">
        <v>243</v>
      </c>
      <c r="L27" s="21"/>
      <c r="M27" s="22">
        <v>0.64859999999999995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6.5" customHeight="1">
      <c r="A28" s="5" t="str">
        <f t="shared" si="0"/>
        <v>南一基礎物理(二)B下</v>
      </c>
      <c r="B28" s="16">
        <v>27</v>
      </c>
      <c r="C28" s="16" t="s">
        <v>250</v>
      </c>
      <c r="D28" s="16" t="s">
        <v>16</v>
      </c>
      <c r="E28" s="16" t="s">
        <v>169</v>
      </c>
      <c r="F28" s="16" t="s">
        <v>255</v>
      </c>
      <c r="G28" s="18">
        <v>261</v>
      </c>
      <c r="H28" s="16">
        <v>202</v>
      </c>
      <c r="I28" s="16" t="s">
        <v>19</v>
      </c>
      <c r="J28" s="16">
        <v>717</v>
      </c>
      <c r="K28" s="16" t="s">
        <v>256</v>
      </c>
      <c r="L28" s="21"/>
      <c r="M28" s="22">
        <v>0.77390000000000003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5" t="str">
        <f t="shared" si="0"/>
        <v>南一數學(乙)六</v>
      </c>
      <c r="B29" s="16">
        <v>28</v>
      </c>
      <c r="C29" s="16" t="s">
        <v>264</v>
      </c>
      <c r="D29" s="16" t="s">
        <v>50</v>
      </c>
      <c r="E29" s="16" t="s">
        <v>169</v>
      </c>
      <c r="F29" s="16" t="s">
        <v>240</v>
      </c>
      <c r="G29" s="18">
        <v>169</v>
      </c>
      <c r="H29" s="16">
        <v>130</v>
      </c>
      <c r="I29" s="16" t="s">
        <v>19</v>
      </c>
      <c r="J29" s="16">
        <v>805</v>
      </c>
      <c r="K29" s="16" t="s">
        <v>268</v>
      </c>
      <c r="L29" s="21"/>
      <c r="M29" s="22">
        <v>0.76919999999999999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5" t="str">
        <f t="shared" si="0"/>
        <v>南一數學(甲)六</v>
      </c>
      <c r="B30" s="16">
        <v>29</v>
      </c>
      <c r="C30" s="16" t="s">
        <v>272</v>
      </c>
      <c r="D30" s="16" t="s">
        <v>50</v>
      </c>
      <c r="E30" s="16" t="s">
        <v>169</v>
      </c>
      <c r="F30" s="16" t="s">
        <v>240</v>
      </c>
      <c r="G30" s="18">
        <v>283</v>
      </c>
      <c r="H30" s="16">
        <v>205</v>
      </c>
      <c r="I30" s="16" t="s">
        <v>19</v>
      </c>
      <c r="J30" s="16">
        <v>804</v>
      </c>
      <c r="K30" s="16" t="s">
        <v>268</v>
      </c>
      <c r="L30" s="21"/>
      <c r="M30" s="22">
        <v>0.72440000000000004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5" t="str">
        <f t="shared" si="0"/>
        <v>泰宇基礎化學三</v>
      </c>
      <c r="B31" s="16">
        <v>30</v>
      </c>
      <c r="C31" s="16" t="s">
        <v>286</v>
      </c>
      <c r="D31" s="16" t="s">
        <v>34</v>
      </c>
      <c r="E31" s="16" t="s">
        <v>179</v>
      </c>
      <c r="F31" s="16" t="s">
        <v>288</v>
      </c>
      <c r="G31" s="18">
        <v>125</v>
      </c>
      <c r="H31" s="16">
        <v>121</v>
      </c>
      <c r="I31" s="16" t="s">
        <v>19</v>
      </c>
      <c r="J31" s="16">
        <v>676</v>
      </c>
      <c r="K31" s="16" t="s">
        <v>292</v>
      </c>
      <c r="L31" s="21"/>
      <c r="M31" s="22">
        <v>0.96799999999999997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5" t="str">
        <f t="shared" si="0"/>
        <v>泰宇選修化學下</v>
      </c>
      <c r="B32" s="16">
        <v>31</v>
      </c>
      <c r="C32" s="16" t="s">
        <v>299</v>
      </c>
      <c r="D32" s="16" t="s">
        <v>16</v>
      </c>
      <c r="E32" s="16" t="s">
        <v>179</v>
      </c>
      <c r="F32" s="16" t="s">
        <v>288</v>
      </c>
      <c r="G32" s="18">
        <v>125</v>
      </c>
      <c r="H32" s="16">
        <v>121</v>
      </c>
      <c r="I32" s="16" t="s">
        <v>19</v>
      </c>
      <c r="J32" s="16">
        <v>858</v>
      </c>
      <c r="K32" s="16" t="s">
        <v>302</v>
      </c>
      <c r="L32" s="21"/>
      <c r="M32" s="22">
        <v>0.96799999999999997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5" t="str">
        <f t="shared" si="0"/>
        <v>啟芳行銷學二</v>
      </c>
      <c r="B33" s="6">
        <v>32</v>
      </c>
      <c r="C33" s="6" t="s">
        <v>304</v>
      </c>
      <c r="D33" s="6" t="s">
        <v>26</v>
      </c>
      <c r="E33" s="6" t="s">
        <v>189</v>
      </c>
      <c r="F33" s="6" t="s">
        <v>305</v>
      </c>
      <c r="G33" s="7">
        <v>220</v>
      </c>
      <c r="H33" s="6">
        <v>212</v>
      </c>
      <c r="I33" s="6" t="s">
        <v>126</v>
      </c>
      <c r="J33" s="8"/>
      <c r="K33" s="8"/>
      <c r="L33" s="8"/>
      <c r="M33" s="9">
        <v>0.96360000000000001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5" t="str">
        <f t="shared" si="0"/>
        <v>啟芳會計學二</v>
      </c>
      <c r="B34" s="6">
        <v>33</v>
      </c>
      <c r="C34" s="6" t="s">
        <v>309</v>
      </c>
      <c r="D34" s="6" t="s">
        <v>26</v>
      </c>
      <c r="E34" s="6" t="s">
        <v>189</v>
      </c>
      <c r="F34" s="6" t="s">
        <v>311</v>
      </c>
      <c r="G34" s="7">
        <v>230</v>
      </c>
      <c r="H34" s="6">
        <v>222</v>
      </c>
      <c r="I34" s="6" t="s">
        <v>19</v>
      </c>
      <c r="J34" s="6">
        <v>2536</v>
      </c>
      <c r="K34" s="6" t="s">
        <v>313</v>
      </c>
      <c r="L34" s="8"/>
      <c r="M34" s="9">
        <v>0.96519999999999995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5" t="str">
        <f t="shared" si="0"/>
        <v>啟芳會計學三</v>
      </c>
      <c r="B35" s="6">
        <v>34</v>
      </c>
      <c r="C35" s="6" t="s">
        <v>309</v>
      </c>
      <c r="D35" s="6" t="s">
        <v>34</v>
      </c>
      <c r="E35" s="6" t="s">
        <v>189</v>
      </c>
      <c r="F35" s="6" t="s">
        <v>311</v>
      </c>
      <c r="G35" s="7">
        <v>230</v>
      </c>
      <c r="H35" s="6">
        <v>222</v>
      </c>
      <c r="I35" s="6" t="s">
        <v>19</v>
      </c>
      <c r="J35" s="6">
        <v>2547</v>
      </c>
      <c r="K35" s="6" t="s">
        <v>315</v>
      </c>
      <c r="L35" s="6" t="s">
        <v>316</v>
      </c>
      <c r="M35" s="9">
        <v>0.96519999999999995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5" t="str">
        <f t="shared" si="0"/>
        <v>啟芳電腦IFRS實力養成評量(TQC)全</v>
      </c>
      <c r="B36" s="6">
        <v>35</v>
      </c>
      <c r="C36" s="6" t="s">
        <v>318</v>
      </c>
      <c r="D36" s="6" t="s">
        <v>124</v>
      </c>
      <c r="E36" s="6" t="s">
        <v>189</v>
      </c>
      <c r="F36" s="6" t="s">
        <v>319</v>
      </c>
      <c r="G36" s="7">
        <v>335</v>
      </c>
      <c r="H36" s="6">
        <v>323</v>
      </c>
      <c r="I36" s="6" t="s">
        <v>126</v>
      </c>
      <c r="J36" s="8"/>
      <c r="K36" s="8"/>
      <c r="L36" s="8"/>
      <c r="M36" s="9">
        <v>0.96419999999999995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5" t="str">
        <f t="shared" si="0"/>
        <v>翔宇戰爭與危機的啟示全</v>
      </c>
      <c r="B37" s="6">
        <v>36</v>
      </c>
      <c r="C37" s="6" t="s">
        <v>322</v>
      </c>
      <c r="D37" s="6" t="s">
        <v>124</v>
      </c>
      <c r="E37" s="6" t="s">
        <v>307</v>
      </c>
      <c r="F37" s="6" t="s">
        <v>323</v>
      </c>
      <c r="G37" s="7">
        <v>145</v>
      </c>
      <c r="H37" s="6">
        <v>140</v>
      </c>
      <c r="I37" s="6" t="s">
        <v>126</v>
      </c>
      <c r="J37" s="8"/>
      <c r="K37" s="8"/>
      <c r="L37" s="8"/>
      <c r="M37" s="9">
        <v>0.96550000000000002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5" t="str">
        <f t="shared" si="0"/>
        <v>華興體育六</v>
      </c>
      <c r="B38" s="16">
        <v>37</v>
      </c>
      <c r="C38" s="16" t="s">
        <v>158</v>
      </c>
      <c r="D38" s="16" t="s">
        <v>50</v>
      </c>
      <c r="E38" s="16" t="s">
        <v>224</v>
      </c>
      <c r="F38" s="16" t="s">
        <v>325</v>
      </c>
      <c r="G38" s="18">
        <v>99</v>
      </c>
      <c r="H38" s="16">
        <v>96</v>
      </c>
      <c r="I38" s="16" t="s">
        <v>19</v>
      </c>
      <c r="J38" s="16">
        <v>2249</v>
      </c>
      <c r="K38" s="16" t="s">
        <v>326</v>
      </c>
      <c r="L38" s="21"/>
      <c r="M38" s="22">
        <v>0.96970000000000001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5" t="str">
        <f t="shared" si="0"/>
        <v>旗立計算機概論Ⅱ</v>
      </c>
      <c r="B39" s="6">
        <v>38</v>
      </c>
      <c r="C39" s="6" t="s">
        <v>328</v>
      </c>
      <c r="D39" s="6" t="s">
        <v>84</v>
      </c>
      <c r="E39" s="6" t="s">
        <v>248</v>
      </c>
      <c r="F39" s="6" t="s">
        <v>329</v>
      </c>
      <c r="G39" s="7">
        <v>278</v>
      </c>
      <c r="H39" s="6">
        <v>268</v>
      </c>
      <c r="I39" s="6" t="s">
        <v>19</v>
      </c>
      <c r="J39" s="6">
        <v>2425</v>
      </c>
      <c r="K39" s="6" t="s">
        <v>330</v>
      </c>
      <c r="L39" s="8"/>
      <c r="M39" s="9">
        <v>0.96399999999999997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5" t="str">
        <f t="shared" si="0"/>
        <v>旗立計算機概論Ⅳ</v>
      </c>
      <c r="B40" s="6">
        <v>39</v>
      </c>
      <c r="C40" s="6" t="s">
        <v>328</v>
      </c>
      <c r="D40" s="6" t="s">
        <v>333</v>
      </c>
      <c r="E40" s="6" t="s">
        <v>248</v>
      </c>
      <c r="F40" s="6" t="s">
        <v>329</v>
      </c>
      <c r="G40" s="7">
        <v>278</v>
      </c>
      <c r="H40" s="6">
        <v>268</v>
      </c>
      <c r="I40" s="6" t="s">
        <v>19</v>
      </c>
      <c r="J40" s="6">
        <v>2335</v>
      </c>
      <c r="K40" s="6" t="s">
        <v>335</v>
      </c>
      <c r="L40" s="8"/>
      <c r="M40" s="9">
        <v>0.96399999999999997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5" t="str">
        <f t="shared" si="0"/>
        <v>旗立經濟學Ⅱ</v>
      </c>
      <c r="B41" s="6">
        <v>40</v>
      </c>
      <c r="C41" s="6" t="s">
        <v>336</v>
      </c>
      <c r="D41" s="6" t="s">
        <v>84</v>
      </c>
      <c r="E41" s="6" t="s">
        <v>248</v>
      </c>
      <c r="F41" s="6" t="s">
        <v>338</v>
      </c>
      <c r="G41" s="7">
        <v>280</v>
      </c>
      <c r="H41" s="6">
        <v>270</v>
      </c>
      <c r="I41" s="6" t="s">
        <v>19</v>
      </c>
      <c r="J41" s="6">
        <v>104151</v>
      </c>
      <c r="K41" s="6" t="s">
        <v>339</v>
      </c>
      <c r="L41" s="8"/>
      <c r="M41" s="9">
        <v>0.96430000000000005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5" t="str">
        <f t="shared" si="0"/>
        <v>翰林公民與社會二</v>
      </c>
      <c r="B42" s="6">
        <v>41</v>
      </c>
      <c r="C42" s="6" t="s">
        <v>340</v>
      </c>
      <c r="D42" s="6" t="s">
        <v>26</v>
      </c>
      <c r="E42" s="6" t="s">
        <v>278</v>
      </c>
      <c r="F42" s="6" t="s">
        <v>342</v>
      </c>
      <c r="G42" s="7">
        <v>206</v>
      </c>
      <c r="H42" s="6">
        <v>198</v>
      </c>
      <c r="I42" s="6" t="s">
        <v>19</v>
      </c>
      <c r="J42" s="6">
        <v>630</v>
      </c>
      <c r="K42" s="6" t="s">
        <v>343</v>
      </c>
      <c r="L42" s="8"/>
      <c r="M42" s="9">
        <v>0.96120000000000005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5" t="str">
        <f t="shared" si="0"/>
        <v>翰林高中地理二</v>
      </c>
      <c r="B43" s="6">
        <v>42</v>
      </c>
      <c r="C43" s="6" t="s">
        <v>345</v>
      </c>
      <c r="D43" s="6" t="s">
        <v>26</v>
      </c>
      <c r="E43" s="6" t="s">
        <v>278</v>
      </c>
      <c r="F43" s="6" t="s">
        <v>346</v>
      </c>
      <c r="G43" s="7">
        <v>215</v>
      </c>
      <c r="H43" s="6">
        <v>207</v>
      </c>
      <c r="I43" s="6" t="s">
        <v>19</v>
      </c>
      <c r="J43" s="6">
        <v>618</v>
      </c>
      <c r="K43" s="6" t="s">
        <v>347</v>
      </c>
      <c r="L43" s="8"/>
      <c r="M43" s="9">
        <v>0.96279999999999999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5" t="str">
        <f t="shared" si="0"/>
        <v>翰林高中國文二</v>
      </c>
      <c r="B44" s="6">
        <v>43</v>
      </c>
      <c r="C44" s="6" t="s">
        <v>349</v>
      </c>
      <c r="D44" s="6" t="s">
        <v>26</v>
      </c>
      <c r="E44" s="6" t="s">
        <v>278</v>
      </c>
      <c r="F44" s="6" t="s">
        <v>350</v>
      </c>
      <c r="G44" s="7">
        <v>205</v>
      </c>
      <c r="H44" s="6">
        <v>197</v>
      </c>
      <c r="I44" s="6" t="s">
        <v>19</v>
      </c>
      <c r="J44" s="6">
        <v>847</v>
      </c>
      <c r="K44" s="6" t="s">
        <v>351</v>
      </c>
      <c r="L44" s="8"/>
      <c r="M44" s="9">
        <v>0.96099999999999997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5" t="str">
        <f t="shared" si="0"/>
        <v>翰林高中國文四</v>
      </c>
      <c r="B45" s="6">
        <v>44</v>
      </c>
      <c r="C45" s="6" t="s">
        <v>349</v>
      </c>
      <c r="D45" s="6" t="s">
        <v>39</v>
      </c>
      <c r="E45" s="6" t="s">
        <v>278</v>
      </c>
      <c r="F45" s="6" t="s">
        <v>350</v>
      </c>
      <c r="G45" s="7">
        <v>215</v>
      </c>
      <c r="H45" s="6">
        <v>207</v>
      </c>
      <c r="I45" s="6" t="s">
        <v>19</v>
      </c>
      <c r="J45" s="6">
        <v>888</v>
      </c>
      <c r="K45" s="6" t="s">
        <v>353</v>
      </c>
      <c r="L45" s="8"/>
      <c r="M45" s="9">
        <v>0.96279999999999999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5" t="str">
        <f t="shared" si="0"/>
        <v>翰林高中國文五</v>
      </c>
      <c r="B46" s="6">
        <v>45</v>
      </c>
      <c r="C46" s="6" t="s">
        <v>349</v>
      </c>
      <c r="D46" s="6" t="s">
        <v>45</v>
      </c>
      <c r="E46" s="6" t="s">
        <v>278</v>
      </c>
      <c r="F46" s="6" t="s">
        <v>350</v>
      </c>
      <c r="G46" s="7">
        <v>200</v>
      </c>
      <c r="H46" s="6">
        <v>193</v>
      </c>
      <c r="I46" s="6" t="s">
        <v>19</v>
      </c>
      <c r="J46" s="6">
        <v>909</v>
      </c>
      <c r="K46" s="6" t="s">
        <v>354</v>
      </c>
      <c r="L46" s="8"/>
      <c r="M46" s="9">
        <v>0.96499999999999997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5" t="str">
        <f t="shared" si="0"/>
        <v>翰林高中國文六</v>
      </c>
      <c r="B47" s="6">
        <v>46</v>
      </c>
      <c r="C47" s="6" t="s">
        <v>349</v>
      </c>
      <c r="D47" s="6" t="s">
        <v>50</v>
      </c>
      <c r="E47" s="6" t="s">
        <v>278</v>
      </c>
      <c r="F47" s="6" t="s">
        <v>350</v>
      </c>
      <c r="G47" s="7">
        <v>202</v>
      </c>
      <c r="H47" s="6">
        <v>194</v>
      </c>
      <c r="I47" s="6" t="s">
        <v>19</v>
      </c>
      <c r="J47" s="6">
        <v>919</v>
      </c>
      <c r="K47" s="6" t="s">
        <v>357</v>
      </c>
      <c r="L47" s="8"/>
      <c r="M47" s="9">
        <v>0.96040000000000003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5" t="str">
        <f t="shared" si="0"/>
        <v>翰林高職國文二</v>
      </c>
      <c r="B48" s="6">
        <v>47</v>
      </c>
      <c r="C48" s="6" t="s">
        <v>207</v>
      </c>
      <c r="D48" s="6" t="s">
        <v>26</v>
      </c>
      <c r="E48" s="6" t="s">
        <v>278</v>
      </c>
      <c r="F48" s="6" t="s">
        <v>350</v>
      </c>
      <c r="G48" s="7">
        <v>201</v>
      </c>
      <c r="H48" s="6">
        <v>193</v>
      </c>
      <c r="I48" s="6" t="s">
        <v>19</v>
      </c>
      <c r="J48" s="6">
        <v>1654</v>
      </c>
      <c r="K48" s="6" t="s">
        <v>358</v>
      </c>
      <c r="L48" s="8"/>
      <c r="M48" s="9">
        <v>0.96020000000000005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5" t="str">
        <f t="shared" si="0"/>
        <v>龍騰公民與社會四</v>
      </c>
      <c r="B49" s="6">
        <v>48</v>
      </c>
      <c r="C49" s="6" t="s">
        <v>340</v>
      </c>
      <c r="D49" s="6" t="s">
        <v>39</v>
      </c>
      <c r="E49" s="6" t="s">
        <v>287</v>
      </c>
      <c r="F49" s="6" t="s">
        <v>360</v>
      </c>
      <c r="G49" s="7">
        <v>220</v>
      </c>
      <c r="H49" s="6">
        <v>212</v>
      </c>
      <c r="I49" s="6" t="s">
        <v>19</v>
      </c>
      <c r="J49" s="6">
        <v>721</v>
      </c>
      <c r="K49" s="6" t="s">
        <v>362</v>
      </c>
      <c r="L49" s="8"/>
      <c r="M49" s="9">
        <v>0.96360000000000001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5" t="str">
        <f>E55&amp;C55&amp;D55</f>
        <v>龍騰管理學概要二</v>
      </c>
      <c r="B50" s="6">
        <v>49</v>
      </c>
      <c r="C50" s="6" t="s">
        <v>345</v>
      </c>
      <c r="D50" s="6" t="s">
        <v>39</v>
      </c>
      <c r="E50" s="6" t="s">
        <v>287</v>
      </c>
      <c r="F50" s="6" t="s">
        <v>365</v>
      </c>
      <c r="G50" s="7">
        <v>240</v>
      </c>
      <c r="H50" s="6">
        <v>232</v>
      </c>
      <c r="I50" s="6" t="s">
        <v>19</v>
      </c>
      <c r="J50" s="6">
        <v>720</v>
      </c>
      <c r="K50" s="6" t="s">
        <v>366</v>
      </c>
      <c r="L50" s="8"/>
      <c r="M50" s="9">
        <v>0.9667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5" t="str">
        <f>E58&amp;C58&amp;D58</f>
        <v>龍騰選修物理下</v>
      </c>
      <c r="B51" s="6">
        <v>50</v>
      </c>
      <c r="C51" s="6" t="s">
        <v>368</v>
      </c>
      <c r="D51" s="6" t="s">
        <v>34</v>
      </c>
      <c r="E51" s="6" t="s">
        <v>287</v>
      </c>
      <c r="F51" s="6" t="s">
        <v>369</v>
      </c>
      <c r="G51" s="7">
        <v>285</v>
      </c>
      <c r="H51" s="6">
        <v>275</v>
      </c>
      <c r="I51" s="6" t="s">
        <v>126</v>
      </c>
      <c r="J51" s="8"/>
      <c r="K51" s="8"/>
      <c r="L51" s="8"/>
      <c r="M51" s="9">
        <v>0.96489999999999998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5" t="str">
        <f t="shared" ref="A52:A53" si="1">E60&amp;C60&amp;D60</f>
        <v>龍騰高職國文二</v>
      </c>
      <c r="B52" s="6">
        <v>51</v>
      </c>
      <c r="C52" s="6" t="s">
        <v>372</v>
      </c>
      <c r="D52" s="6" t="s">
        <v>373</v>
      </c>
      <c r="E52" s="6" t="s">
        <v>287</v>
      </c>
      <c r="F52" s="6" t="s">
        <v>374</v>
      </c>
      <c r="G52" s="7">
        <v>207</v>
      </c>
      <c r="H52" s="6">
        <v>200</v>
      </c>
      <c r="I52" s="6" t="s">
        <v>19</v>
      </c>
      <c r="J52" s="6">
        <v>541</v>
      </c>
      <c r="K52" s="6" t="s">
        <v>375</v>
      </c>
      <c r="L52" s="6" t="s">
        <v>376</v>
      </c>
      <c r="M52" s="9">
        <v>0.96619999999999995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5" t="str">
        <f t="shared" si="1"/>
        <v>龍騰英文(Ⅱ)六課版二</v>
      </c>
      <c r="B53" s="6">
        <v>52</v>
      </c>
      <c r="C53" s="6" t="s">
        <v>378</v>
      </c>
      <c r="D53" s="6" t="s">
        <v>124</v>
      </c>
      <c r="E53" s="6" t="s">
        <v>287</v>
      </c>
      <c r="F53" s="6" t="s">
        <v>379</v>
      </c>
      <c r="G53" s="7">
        <v>218</v>
      </c>
      <c r="H53" s="6">
        <v>210</v>
      </c>
      <c r="I53" s="6" t="s">
        <v>19</v>
      </c>
      <c r="J53" s="6">
        <v>1320</v>
      </c>
      <c r="K53" s="6" t="s">
        <v>381</v>
      </c>
      <c r="L53" s="8"/>
      <c r="M53" s="9">
        <v>0.96330000000000005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5" t="str">
        <f>E47&amp;C47&amp;D47</f>
        <v>翰林高中國文六</v>
      </c>
      <c r="B54" s="6">
        <v>53</v>
      </c>
      <c r="C54" s="6" t="s">
        <v>383</v>
      </c>
      <c r="D54" s="6" t="s">
        <v>84</v>
      </c>
      <c r="E54" s="6" t="s">
        <v>287</v>
      </c>
      <c r="F54" s="6" t="s">
        <v>384</v>
      </c>
      <c r="G54" s="7">
        <v>332</v>
      </c>
      <c r="H54" s="6">
        <v>320</v>
      </c>
      <c r="I54" s="6" t="s">
        <v>19</v>
      </c>
      <c r="J54" s="6">
        <v>103045</v>
      </c>
      <c r="K54" s="6" t="s">
        <v>386</v>
      </c>
      <c r="L54" s="8"/>
      <c r="M54" s="9">
        <v>0.96389999999999998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5" t="str">
        <f>E44&amp;C44&amp;D44</f>
        <v>翰林高中國文二</v>
      </c>
      <c r="B55" s="6">
        <v>54</v>
      </c>
      <c r="C55" s="6" t="s">
        <v>388</v>
      </c>
      <c r="D55" s="6" t="s">
        <v>26</v>
      </c>
      <c r="E55" s="6" t="s">
        <v>287</v>
      </c>
      <c r="F55" s="6" t="s">
        <v>389</v>
      </c>
      <c r="G55" s="7">
        <v>228</v>
      </c>
      <c r="H55" s="6">
        <v>220</v>
      </c>
      <c r="I55" s="6" t="s">
        <v>126</v>
      </c>
      <c r="J55" s="8"/>
      <c r="K55" s="8"/>
      <c r="L55" s="8"/>
      <c r="M55" s="9">
        <v>0.96489999999999998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5" t="str">
        <f>E61&amp;C61&amp;D61</f>
        <v>龍騰英文(Ⅱ)六課版二</v>
      </c>
      <c r="B56" s="6">
        <v>55</v>
      </c>
      <c r="C56" s="6" t="s">
        <v>231</v>
      </c>
      <c r="D56" s="6" t="s">
        <v>39</v>
      </c>
      <c r="E56" s="6" t="s">
        <v>287</v>
      </c>
      <c r="F56" s="6" t="s">
        <v>390</v>
      </c>
      <c r="G56" s="7">
        <v>187</v>
      </c>
      <c r="H56" s="6">
        <v>180</v>
      </c>
      <c r="I56" s="6" t="s">
        <v>19</v>
      </c>
      <c r="J56" s="6">
        <v>2074</v>
      </c>
      <c r="K56" s="6" t="s">
        <v>391</v>
      </c>
      <c r="L56" s="8"/>
      <c r="M56" s="9">
        <v>0.96260000000000001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5" t="str">
        <f>E46&amp;C46&amp;D46</f>
        <v>翰林高中國文五</v>
      </c>
      <c r="B57" s="6">
        <v>56</v>
      </c>
      <c r="C57" s="6" t="s">
        <v>392</v>
      </c>
      <c r="D57" s="6" t="s">
        <v>373</v>
      </c>
      <c r="E57" s="6" t="s">
        <v>287</v>
      </c>
      <c r="F57" s="6" t="s">
        <v>374</v>
      </c>
      <c r="G57" s="7">
        <v>245</v>
      </c>
      <c r="H57" s="6">
        <v>236</v>
      </c>
      <c r="I57" s="6" t="s">
        <v>19</v>
      </c>
      <c r="J57" s="6">
        <v>776</v>
      </c>
      <c r="K57" s="6" t="s">
        <v>393</v>
      </c>
      <c r="L57" s="8"/>
      <c r="M57" s="9">
        <v>0.96330000000000005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5" t="str">
        <f>E44&amp;C44&amp;D44</f>
        <v>翰林高中國文二</v>
      </c>
      <c r="B58" s="6">
        <v>57</v>
      </c>
      <c r="C58" s="6" t="s">
        <v>394</v>
      </c>
      <c r="D58" s="6" t="s">
        <v>16</v>
      </c>
      <c r="E58" s="6" t="s">
        <v>287</v>
      </c>
      <c r="F58" s="6" t="s">
        <v>395</v>
      </c>
      <c r="G58" s="7">
        <v>232</v>
      </c>
      <c r="H58" s="6">
        <v>224</v>
      </c>
      <c r="I58" s="6" t="s">
        <v>19</v>
      </c>
      <c r="J58" s="6">
        <v>824</v>
      </c>
      <c r="K58" s="6" t="s">
        <v>396</v>
      </c>
      <c r="L58" s="8"/>
      <c r="M58" s="9">
        <v>0.96550000000000002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5" t="str">
        <f>E54&amp;C54&amp;D54</f>
        <v>龍騰基礎圖學Ⅱ</v>
      </c>
      <c r="B59" s="6">
        <v>58</v>
      </c>
      <c r="C59" s="6" t="s">
        <v>397</v>
      </c>
      <c r="D59" s="6" t="s">
        <v>16</v>
      </c>
      <c r="E59" s="6" t="s">
        <v>287</v>
      </c>
      <c r="F59" s="6" t="s">
        <v>365</v>
      </c>
      <c r="G59" s="7">
        <v>224</v>
      </c>
      <c r="H59" s="6">
        <v>216</v>
      </c>
      <c r="I59" s="6" t="s">
        <v>19</v>
      </c>
      <c r="J59" s="6">
        <v>843</v>
      </c>
      <c r="K59" s="6" t="s">
        <v>398</v>
      </c>
      <c r="L59" s="8"/>
      <c r="M59" s="9">
        <v>0.96430000000000005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5" t="str">
        <f>E66&amp;C66&amp;D66</f>
        <v>龍騰高職英文(IV)B版四</v>
      </c>
      <c r="B60" s="6">
        <v>59</v>
      </c>
      <c r="C60" s="6" t="s">
        <v>207</v>
      </c>
      <c r="D60" s="6" t="s">
        <v>26</v>
      </c>
      <c r="E60" s="6" t="s">
        <v>287</v>
      </c>
      <c r="F60" s="6" t="s">
        <v>399</v>
      </c>
      <c r="G60" s="7">
        <v>206</v>
      </c>
      <c r="H60" s="6">
        <v>198</v>
      </c>
      <c r="I60" s="6" t="s">
        <v>19</v>
      </c>
      <c r="J60" s="6">
        <v>1692</v>
      </c>
      <c r="K60" s="6" t="s">
        <v>400</v>
      </c>
      <c r="L60" s="6" t="s">
        <v>401</v>
      </c>
      <c r="M60" s="9">
        <v>0.96120000000000005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5" t="str">
        <f>E62&amp;C62&amp;D62</f>
        <v>龍騰數學B(陳版)二</v>
      </c>
      <c r="B61" s="6">
        <v>60</v>
      </c>
      <c r="C61" s="6" t="s">
        <v>402</v>
      </c>
      <c r="D61" s="6" t="s">
        <v>26</v>
      </c>
      <c r="E61" s="6" t="s">
        <v>287</v>
      </c>
      <c r="F61" s="6" t="s">
        <v>403</v>
      </c>
      <c r="G61" s="7">
        <v>203</v>
      </c>
      <c r="H61" s="6">
        <v>196</v>
      </c>
      <c r="I61" s="6" t="s">
        <v>19</v>
      </c>
      <c r="J61" s="6">
        <v>103018</v>
      </c>
      <c r="K61" s="6" t="s">
        <v>404</v>
      </c>
      <c r="L61" s="6" t="s">
        <v>401</v>
      </c>
      <c r="M61" s="9">
        <v>0.96550000000000002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5" t="str">
        <f>E67&amp;C67&amp;D67</f>
        <v>龍騰數學(B)四</v>
      </c>
      <c r="B62" s="6">
        <v>61</v>
      </c>
      <c r="C62" s="6" t="s">
        <v>405</v>
      </c>
      <c r="D62" s="6" t="s">
        <v>26</v>
      </c>
      <c r="E62" s="6" t="s">
        <v>287</v>
      </c>
      <c r="F62" s="6" t="s">
        <v>406</v>
      </c>
      <c r="G62" s="7">
        <v>187</v>
      </c>
      <c r="H62" s="6">
        <v>180</v>
      </c>
      <c r="I62" s="6" t="s">
        <v>19</v>
      </c>
      <c r="J62" s="6">
        <v>1657</v>
      </c>
      <c r="K62" s="6" t="s">
        <v>407</v>
      </c>
      <c r="L62" s="6" t="s">
        <v>401</v>
      </c>
      <c r="M62" s="9">
        <v>0.96260000000000001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5" t="str">
        <f t="shared" ref="A63:A64" si="2">E65&amp;C65&amp;D65</f>
        <v>龍騰高職國文四</v>
      </c>
      <c r="B63" s="6">
        <v>62</v>
      </c>
      <c r="C63" s="6" t="s">
        <v>146</v>
      </c>
      <c r="D63" s="6" t="s">
        <v>26</v>
      </c>
      <c r="E63" s="6" t="s">
        <v>108</v>
      </c>
      <c r="F63" s="6" t="s">
        <v>408</v>
      </c>
      <c r="G63" s="7">
        <v>155</v>
      </c>
      <c r="H63" s="6">
        <v>150</v>
      </c>
      <c r="I63" s="6" t="s">
        <v>19</v>
      </c>
      <c r="J63" s="6">
        <v>484</v>
      </c>
      <c r="K63" s="6" t="s">
        <v>409</v>
      </c>
      <c r="L63" s="6" t="s">
        <v>401</v>
      </c>
      <c r="M63" s="9">
        <v>0.9677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5" t="str">
        <f t="shared" si="2"/>
        <v>龍騰高職英文(IV)B版四</v>
      </c>
      <c r="B64" s="16">
        <v>63</v>
      </c>
      <c r="C64" s="16" t="s">
        <v>410</v>
      </c>
      <c r="D64" s="16" t="s">
        <v>124</v>
      </c>
      <c r="E64" s="16" t="s">
        <v>300</v>
      </c>
      <c r="F64" s="16" t="s">
        <v>411</v>
      </c>
      <c r="G64" s="18">
        <v>125</v>
      </c>
      <c r="H64" s="16">
        <v>121</v>
      </c>
      <c r="I64" s="16" t="s">
        <v>19</v>
      </c>
      <c r="J64" s="16">
        <v>1556</v>
      </c>
      <c r="K64" s="16" t="s">
        <v>412</v>
      </c>
      <c r="L64" s="16" t="s">
        <v>401</v>
      </c>
      <c r="M64" s="22">
        <v>0.96799999999999997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5" t="str">
        <f t="shared" ref="A65:A66" si="3">E71&amp;C71&amp;D71</f>
        <v>龍騰國際貿易實務二</v>
      </c>
      <c r="B65" s="6">
        <v>64</v>
      </c>
      <c r="C65" s="6" t="s">
        <v>207</v>
      </c>
      <c r="D65" s="6" t="s">
        <v>39</v>
      </c>
      <c r="E65" s="6" t="s">
        <v>287</v>
      </c>
      <c r="F65" s="6" t="s">
        <v>399</v>
      </c>
      <c r="G65" s="7">
        <v>206</v>
      </c>
      <c r="H65" s="6">
        <v>198</v>
      </c>
      <c r="I65" s="6" t="s">
        <v>19</v>
      </c>
      <c r="J65" s="6">
        <v>2049</v>
      </c>
      <c r="K65" s="6" t="s">
        <v>413</v>
      </c>
      <c r="L65" s="6" t="s">
        <v>401</v>
      </c>
      <c r="M65" s="9">
        <v>0.96120000000000005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5" t="str">
        <f t="shared" si="3"/>
        <v>龍騰國際貿易實務四</v>
      </c>
      <c r="B66" s="6">
        <v>65</v>
      </c>
      <c r="C66" s="6" t="s">
        <v>414</v>
      </c>
      <c r="D66" s="6" t="s">
        <v>39</v>
      </c>
      <c r="E66" s="6" t="s">
        <v>287</v>
      </c>
      <c r="F66" s="6" t="s">
        <v>403</v>
      </c>
      <c r="G66" s="7">
        <v>218</v>
      </c>
      <c r="H66" s="6">
        <v>210</v>
      </c>
      <c r="I66" s="6" t="s">
        <v>19</v>
      </c>
      <c r="J66" s="6">
        <v>104162</v>
      </c>
      <c r="K66" s="6" t="s">
        <v>415</v>
      </c>
      <c r="L66" s="6" t="s">
        <v>401</v>
      </c>
      <c r="M66" s="9">
        <v>0.96330000000000005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5" t="str">
        <f t="shared" ref="A67:A68" si="4">E69&amp;C69&amp;D69</f>
        <v>幼獅健康情感管理全</v>
      </c>
      <c r="B67" s="6">
        <v>66</v>
      </c>
      <c r="C67" s="6" t="s">
        <v>416</v>
      </c>
      <c r="D67" s="6" t="s">
        <v>39</v>
      </c>
      <c r="E67" s="6" t="s">
        <v>287</v>
      </c>
      <c r="F67" s="6" t="s">
        <v>406</v>
      </c>
      <c r="G67" s="7">
        <v>187</v>
      </c>
      <c r="H67" s="6">
        <v>180</v>
      </c>
      <c r="I67" s="6" t="s">
        <v>19</v>
      </c>
      <c r="J67" s="6">
        <v>2099</v>
      </c>
      <c r="K67" s="6" t="s">
        <v>417</v>
      </c>
      <c r="L67" s="6" t="s">
        <v>401</v>
      </c>
      <c r="M67" s="9">
        <v>0.96260000000000001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5" t="str">
        <f t="shared" si="4"/>
        <v>五南民法與商事法概論二</v>
      </c>
      <c r="B68" s="6">
        <v>67</v>
      </c>
      <c r="C68" s="6" t="s">
        <v>309</v>
      </c>
      <c r="D68" s="6" t="s">
        <v>39</v>
      </c>
      <c r="E68" s="6" t="s">
        <v>189</v>
      </c>
      <c r="F68" s="6" t="s">
        <v>418</v>
      </c>
      <c r="G68" s="7">
        <v>230</v>
      </c>
      <c r="H68" s="6">
        <v>222</v>
      </c>
      <c r="I68" s="6" t="s">
        <v>19</v>
      </c>
      <c r="J68" s="6">
        <v>104119</v>
      </c>
      <c r="K68" s="6" t="s">
        <v>419</v>
      </c>
      <c r="L68" s="6" t="s">
        <v>401</v>
      </c>
      <c r="M68" s="9">
        <v>0.96519999999999995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5" t="str">
        <f>E53&amp;C53&amp;D53</f>
        <v>龍騰基礎物理A全</v>
      </c>
      <c r="B69" s="6">
        <v>68</v>
      </c>
      <c r="C69" s="6" t="s">
        <v>420</v>
      </c>
      <c r="D69" s="6" t="s">
        <v>124</v>
      </c>
      <c r="E69" s="6" t="s">
        <v>108</v>
      </c>
      <c r="F69" s="6" t="s">
        <v>421</v>
      </c>
      <c r="G69" s="7">
        <v>135</v>
      </c>
      <c r="H69" s="6">
        <v>130</v>
      </c>
      <c r="I69" s="6" t="s">
        <v>126</v>
      </c>
      <c r="J69" s="8"/>
      <c r="K69" s="8"/>
      <c r="L69" s="6" t="s">
        <v>401</v>
      </c>
      <c r="M69" s="9">
        <v>0.96299999999999997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5" t="str">
        <f>E55&amp;C55&amp;D55</f>
        <v>龍騰管理學概要二</v>
      </c>
      <c r="B70" s="16">
        <v>69</v>
      </c>
      <c r="C70" s="16" t="s">
        <v>422</v>
      </c>
      <c r="D70" s="16" t="s">
        <v>26</v>
      </c>
      <c r="E70" s="16" t="s">
        <v>78</v>
      </c>
      <c r="F70" s="16" t="s">
        <v>423</v>
      </c>
      <c r="G70" s="18">
        <v>198</v>
      </c>
      <c r="H70" s="16">
        <v>191</v>
      </c>
      <c r="I70" s="16" t="s">
        <v>126</v>
      </c>
      <c r="J70" s="21"/>
      <c r="K70" s="21"/>
      <c r="L70" s="16" t="s">
        <v>401</v>
      </c>
      <c r="M70" s="22">
        <v>0.96460000000000001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5" t="str">
        <f>E77&amp;C77&amp;D77</f>
        <v/>
      </c>
      <c r="B71" s="6">
        <v>70</v>
      </c>
      <c r="C71" s="6" t="s">
        <v>368</v>
      </c>
      <c r="D71" s="6" t="s">
        <v>26</v>
      </c>
      <c r="E71" s="6" t="s">
        <v>287</v>
      </c>
      <c r="F71" s="6" t="s">
        <v>369</v>
      </c>
      <c r="G71" s="7">
        <v>275</v>
      </c>
      <c r="H71" s="6">
        <v>265</v>
      </c>
      <c r="I71" s="6" t="s">
        <v>126</v>
      </c>
      <c r="J71" s="8"/>
      <c r="K71" s="8"/>
      <c r="L71" s="6" t="s">
        <v>401</v>
      </c>
      <c r="M71" s="9">
        <v>0.96360000000000001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5" t="str">
        <f>E80&amp;C80&amp;D80</f>
        <v/>
      </c>
      <c r="B72" s="6">
        <v>71</v>
      </c>
      <c r="C72" s="6" t="s">
        <v>368</v>
      </c>
      <c r="D72" s="6" t="s">
        <v>39</v>
      </c>
      <c r="E72" s="6" t="s">
        <v>287</v>
      </c>
      <c r="F72" s="6" t="s">
        <v>369</v>
      </c>
      <c r="G72" s="7">
        <v>265</v>
      </c>
      <c r="H72" s="6">
        <v>255</v>
      </c>
      <c r="I72" s="6" t="s">
        <v>126</v>
      </c>
      <c r="J72" s="8"/>
      <c r="K72" s="8"/>
      <c r="L72" s="6" t="s">
        <v>401</v>
      </c>
      <c r="M72" s="9">
        <v>0.96230000000000004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5" t="str">
        <f>E73&amp;C73&amp;D73</f>
        <v>東大高職國文五</v>
      </c>
      <c r="B73" s="25">
        <v>72</v>
      </c>
      <c r="C73" s="25" t="s">
        <v>207</v>
      </c>
      <c r="D73" s="25" t="s">
        <v>45</v>
      </c>
      <c r="E73" s="25" t="s">
        <v>141</v>
      </c>
      <c r="F73" s="25" t="s">
        <v>424</v>
      </c>
      <c r="G73" s="26">
        <v>225</v>
      </c>
      <c r="H73" s="27"/>
      <c r="I73" s="25" t="s">
        <v>19</v>
      </c>
      <c r="J73" s="25">
        <v>2157</v>
      </c>
      <c r="K73" s="25" t="s">
        <v>425</v>
      </c>
      <c r="L73" s="25" t="s">
        <v>401</v>
      </c>
      <c r="M73" s="28">
        <v>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/>
      <c r="B74" s="4"/>
      <c r="C74" s="4"/>
      <c r="D74" s="4"/>
      <c r="E74" s="4"/>
      <c r="F74" s="4"/>
      <c r="G74" s="4"/>
      <c r="H74" s="4"/>
      <c r="I74" s="12"/>
      <c r="J74" s="12"/>
      <c r="K74" s="4"/>
      <c r="L74" s="4"/>
      <c r="M74" s="12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/>
      <c r="B75" s="4"/>
      <c r="C75" s="4"/>
      <c r="D75" s="4"/>
      <c r="E75" s="4"/>
      <c r="F75" s="4"/>
      <c r="G75" s="4"/>
      <c r="H75" s="4"/>
      <c r="I75" s="12"/>
      <c r="J75" s="12"/>
      <c r="K75" s="4"/>
      <c r="L75" s="4"/>
      <c r="M75" s="1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/>
      <c r="B76" s="4"/>
      <c r="C76" s="4"/>
      <c r="D76" s="4"/>
      <c r="E76" s="4"/>
      <c r="F76" s="4"/>
      <c r="G76" s="4"/>
      <c r="H76" s="4"/>
      <c r="I76" s="12"/>
      <c r="J76" s="12"/>
      <c r="K76" s="4"/>
      <c r="L76" s="4"/>
      <c r="M76" s="12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/>
      <c r="B77" s="4"/>
      <c r="C77" s="4"/>
      <c r="D77" s="4"/>
      <c r="E77" s="4"/>
      <c r="F77" s="4"/>
      <c r="G77" s="4"/>
      <c r="H77" s="4"/>
      <c r="I77" s="12"/>
      <c r="J77" s="12"/>
      <c r="K77" s="4"/>
      <c r="L77" s="4"/>
      <c r="M77" s="1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/>
      <c r="B78" s="4"/>
      <c r="C78" s="4"/>
      <c r="D78" s="4"/>
      <c r="E78" s="4"/>
      <c r="F78" s="4"/>
      <c r="G78" s="4"/>
      <c r="H78" s="4"/>
      <c r="I78" s="12"/>
      <c r="J78" s="12"/>
      <c r="K78" s="4"/>
      <c r="L78" s="4"/>
      <c r="M78" s="12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/>
      <c r="B79" s="4"/>
      <c r="C79" s="4"/>
      <c r="D79" s="4"/>
      <c r="E79" s="4"/>
      <c r="F79" s="4"/>
      <c r="G79" s="4"/>
      <c r="H79" s="4"/>
      <c r="I79" s="12"/>
      <c r="J79" s="12"/>
      <c r="K79" s="4"/>
      <c r="L79" s="4"/>
      <c r="M79" s="12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/>
      <c r="B80" s="4"/>
      <c r="C80" s="4"/>
      <c r="D80" s="4"/>
      <c r="E80" s="4"/>
      <c r="F80" s="4"/>
      <c r="G80" s="4"/>
      <c r="H80" s="4"/>
      <c r="I80" s="12"/>
      <c r="J80" s="12"/>
      <c r="K80" s="4"/>
      <c r="L80" s="4"/>
      <c r="M80" s="12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/>
      <c r="B81" s="4"/>
      <c r="C81" s="4"/>
      <c r="D81" s="4"/>
      <c r="E81" s="4"/>
      <c r="F81" s="4"/>
      <c r="G81" s="4"/>
      <c r="H81" s="4"/>
      <c r="I81" s="12"/>
      <c r="J81" s="12"/>
      <c r="K81" s="4"/>
      <c r="L81" s="4"/>
      <c r="M81" s="12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/>
      <c r="B82" s="4"/>
      <c r="C82" s="4"/>
      <c r="D82" s="4"/>
      <c r="E82" s="4"/>
      <c r="F82" s="4"/>
      <c r="G82" s="4"/>
      <c r="H82" s="4"/>
      <c r="I82" s="12"/>
      <c r="J82" s="12"/>
      <c r="K82" s="4"/>
      <c r="L82" s="4"/>
      <c r="M82" s="12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/>
      <c r="B83" s="4"/>
      <c r="C83" s="4"/>
      <c r="D83" s="4"/>
      <c r="E83" s="4"/>
      <c r="F83" s="4"/>
      <c r="G83" s="4"/>
      <c r="H83" s="4"/>
      <c r="I83" s="12"/>
      <c r="J83" s="12"/>
      <c r="K83" s="4"/>
      <c r="L83" s="4"/>
      <c r="M83" s="12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/>
      <c r="B84" s="4"/>
      <c r="C84" s="4"/>
      <c r="D84" s="4"/>
      <c r="E84" s="4"/>
      <c r="F84" s="4"/>
      <c r="G84" s="4"/>
      <c r="H84" s="4"/>
      <c r="I84" s="12"/>
      <c r="J84" s="12"/>
      <c r="K84" s="4"/>
      <c r="L84" s="4"/>
      <c r="M84" s="12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/>
      <c r="B85" s="4"/>
      <c r="C85" s="4"/>
      <c r="D85" s="4"/>
      <c r="E85" s="4"/>
      <c r="F85" s="4"/>
      <c r="G85" s="4"/>
      <c r="H85" s="4"/>
      <c r="I85" s="12"/>
      <c r="J85" s="12"/>
      <c r="K85" s="4"/>
      <c r="L85" s="4"/>
      <c r="M85" s="12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/>
      <c r="B86" s="4"/>
      <c r="C86" s="4"/>
      <c r="D86" s="4"/>
      <c r="E86" s="4"/>
      <c r="F86" s="4"/>
      <c r="G86" s="4"/>
      <c r="H86" s="4"/>
      <c r="I86" s="12"/>
      <c r="J86" s="12"/>
      <c r="K86" s="4"/>
      <c r="L86" s="4"/>
      <c r="M86" s="12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/>
      <c r="B87" s="4"/>
      <c r="C87" s="4"/>
      <c r="D87" s="4"/>
      <c r="E87" s="4"/>
      <c r="F87" s="4"/>
      <c r="G87" s="4"/>
      <c r="H87" s="4"/>
      <c r="I87" s="12"/>
      <c r="J87" s="12"/>
      <c r="K87" s="4"/>
      <c r="L87" s="4"/>
      <c r="M87" s="12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/>
      <c r="B88" s="4"/>
      <c r="C88" s="4"/>
      <c r="D88" s="4"/>
      <c r="E88" s="4"/>
      <c r="F88" s="4"/>
      <c r="G88" s="4"/>
      <c r="H88" s="4"/>
      <c r="I88" s="12"/>
      <c r="J88" s="12"/>
      <c r="K88" s="4"/>
      <c r="L88" s="4"/>
      <c r="M88" s="12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/>
      <c r="B89" s="4"/>
      <c r="C89" s="4"/>
      <c r="D89" s="4"/>
      <c r="E89" s="4"/>
      <c r="F89" s="4"/>
      <c r="G89" s="4"/>
      <c r="H89" s="4"/>
      <c r="I89" s="12"/>
      <c r="J89" s="12"/>
      <c r="K89" s="4"/>
      <c r="L89" s="4"/>
      <c r="M89" s="12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/>
      <c r="B90" s="4"/>
      <c r="C90" s="4"/>
      <c r="D90" s="4"/>
      <c r="E90" s="4"/>
      <c r="F90" s="4"/>
      <c r="G90" s="4"/>
      <c r="H90" s="4"/>
      <c r="I90" s="12"/>
      <c r="J90" s="12"/>
      <c r="K90" s="4"/>
      <c r="L90" s="4"/>
      <c r="M90" s="12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/>
      <c r="B91" s="4"/>
      <c r="C91" s="4"/>
      <c r="D91" s="4"/>
      <c r="E91" s="4"/>
      <c r="F91" s="4"/>
      <c r="G91" s="4"/>
      <c r="H91" s="4"/>
      <c r="I91" s="12"/>
      <c r="J91" s="12"/>
      <c r="K91" s="4"/>
      <c r="L91" s="4"/>
      <c r="M91" s="12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/>
      <c r="B92" s="4"/>
      <c r="C92" s="4"/>
      <c r="D92" s="4"/>
      <c r="E92" s="4"/>
      <c r="F92" s="4"/>
      <c r="G92" s="4"/>
      <c r="H92" s="4"/>
      <c r="I92" s="12"/>
      <c r="J92" s="12"/>
      <c r="K92" s="4"/>
      <c r="L92" s="4"/>
      <c r="M92" s="12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4"/>
      <c r="F93" s="4"/>
      <c r="G93" s="4"/>
      <c r="H93" s="4"/>
      <c r="I93" s="12"/>
      <c r="J93" s="12"/>
      <c r="K93" s="4"/>
      <c r="L93" s="4"/>
      <c r="M93" s="12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12"/>
      <c r="J94" s="12"/>
      <c r="K94" s="4"/>
      <c r="L94" s="4"/>
      <c r="M94" s="12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12"/>
      <c r="J95" s="12"/>
      <c r="K95" s="4"/>
      <c r="L95" s="4"/>
      <c r="M95" s="12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12"/>
      <c r="J96" s="12"/>
      <c r="K96" s="4"/>
      <c r="L96" s="4"/>
      <c r="M96" s="12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12"/>
      <c r="J97" s="12"/>
      <c r="K97" s="4"/>
      <c r="L97" s="4"/>
      <c r="M97" s="12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12"/>
      <c r="J98" s="12"/>
      <c r="K98" s="4"/>
      <c r="L98" s="4"/>
      <c r="M98" s="12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12"/>
      <c r="J99" s="12"/>
      <c r="K99" s="4"/>
      <c r="L99" s="4"/>
      <c r="M99" s="12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12"/>
      <c r="J100" s="12"/>
      <c r="K100" s="4"/>
      <c r="L100" s="4"/>
      <c r="M100" s="12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12"/>
      <c r="J101" s="12"/>
      <c r="K101" s="4"/>
      <c r="L101" s="4"/>
      <c r="M101" s="12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12"/>
      <c r="J102" s="12"/>
      <c r="K102" s="4"/>
      <c r="L102" s="4"/>
      <c r="M102" s="12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12"/>
      <c r="J103" s="12"/>
      <c r="K103" s="4"/>
      <c r="L103" s="4"/>
      <c r="M103" s="12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12"/>
      <c r="J104" s="12"/>
      <c r="K104" s="4"/>
      <c r="L104" s="4"/>
      <c r="M104" s="12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12"/>
      <c r="J105" s="12"/>
      <c r="K105" s="4"/>
      <c r="L105" s="4"/>
      <c r="M105" s="12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12"/>
      <c r="J106" s="12"/>
      <c r="K106" s="4"/>
      <c r="L106" s="4"/>
      <c r="M106" s="12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12"/>
      <c r="J107" s="12"/>
      <c r="K107" s="4"/>
      <c r="L107" s="4"/>
      <c r="M107" s="12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12"/>
      <c r="J108" s="12"/>
      <c r="K108" s="4"/>
      <c r="L108" s="4"/>
      <c r="M108" s="12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12"/>
      <c r="J109" s="12"/>
      <c r="K109" s="4"/>
      <c r="L109" s="4"/>
      <c r="M109" s="12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12"/>
      <c r="J110" s="12"/>
      <c r="K110" s="4"/>
      <c r="L110" s="4"/>
      <c r="M110" s="12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12"/>
      <c r="J111" s="12"/>
      <c r="K111" s="4"/>
      <c r="L111" s="4"/>
      <c r="M111" s="12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12"/>
      <c r="J112" s="12"/>
      <c r="K112" s="4"/>
      <c r="L112" s="4"/>
      <c r="M112" s="12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12"/>
      <c r="J113" s="12"/>
      <c r="K113" s="4"/>
      <c r="L113" s="4"/>
      <c r="M113" s="12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12"/>
      <c r="J114" s="12"/>
      <c r="K114" s="4"/>
      <c r="L114" s="4"/>
      <c r="M114" s="12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12"/>
      <c r="J115" s="12"/>
      <c r="K115" s="4"/>
      <c r="L115" s="4"/>
      <c r="M115" s="12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12"/>
      <c r="J116" s="12"/>
      <c r="K116" s="4"/>
      <c r="L116" s="4"/>
      <c r="M116" s="12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12"/>
      <c r="J117" s="12"/>
      <c r="K117" s="4"/>
      <c r="L117" s="4"/>
      <c r="M117" s="12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12"/>
      <c r="J118" s="12"/>
      <c r="K118" s="4"/>
      <c r="L118" s="4"/>
      <c r="M118" s="12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12"/>
      <c r="J119" s="12"/>
      <c r="K119" s="4"/>
      <c r="L119" s="4"/>
      <c r="M119" s="12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12"/>
      <c r="J120" s="12"/>
      <c r="K120" s="4"/>
      <c r="L120" s="4"/>
      <c r="M120" s="12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12"/>
      <c r="J121" s="12"/>
      <c r="K121" s="4"/>
      <c r="L121" s="4"/>
      <c r="M121" s="12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12"/>
      <c r="J122" s="12"/>
      <c r="K122" s="4"/>
      <c r="L122" s="4"/>
      <c r="M122" s="1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12"/>
      <c r="J123" s="12"/>
      <c r="K123" s="4"/>
      <c r="L123" s="4"/>
      <c r="M123" s="1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12"/>
      <c r="J124" s="12"/>
      <c r="K124" s="4"/>
      <c r="L124" s="4"/>
      <c r="M124" s="1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12"/>
      <c r="J125" s="12"/>
      <c r="K125" s="4"/>
      <c r="L125" s="4"/>
      <c r="M125" s="1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12"/>
      <c r="J126" s="12"/>
      <c r="K126" s="4"/>
      <c r="L126" s="4"/>
      <c r="M126" s="1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12"/>
      <c r="J127" s="12"/>
      <c r="K127" s="4"/>
      <c r="L127" s="4"/>
      <c r="M127" s="1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12"/>
      <c r="J128" s="12"/>
      <c r="K128" s="4"/>
      <c r="L128" s="4"/>
      <c r="M128" s="1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12"/>
      <c r="J129" s="12"/>
      <c r="K129" s="4"/>
      <c r="L129" s="4"/>
      <c r="M129" s="1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12"/>
      <c r="J130" s="12"/>
      <c r="K130" s="4"/>
      <c r="L130" s="4"/>
      <c r="M130" s="1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12"/>
      <c r="J131" s="12"/>
      <c r="K131" s="4"/>
      <c r="L131" s="4"/>
      <c r="M131" s="1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12"/>
      <c r="J132" s="12"/>
      <c r="K132" s="4"/>
      <c r="L132" s="4"/>
      <c r="M132" s="1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12"/>
      <c r="J133" s="12"/>
      <c r="K133" s="4"/>
      <c r="L133" s="4"/>
      <c r="M133" s="1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12"/>
      <c r="J134" s="12"/>
      <c r="K134" s="4"/>
      <c r="L134" s="4"/>
      <c r="M134" s="12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12"/>
      <c r="J135" s="12"/>
      <c r="K135" s="4"/>
      <c r="L135" s="4"/>
      <c r="M135" s="12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12"/>
      <c r="J136" s="12"/>
      <c r="K136" s="4"/>
      <c r="L136" s="4"/>
      <c r="M136" s="12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12"/>
      <c r="J137" s="12"/>
      <c r="K137" s="4"/>
      <c r="L137" s="4"/>
      <c r="M137" s="12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12"/>
      <c r="J138" s="12"/>
      <c r="K138" s="4"/>
      <c r="L138" s="4"/>
      <c r="M138" s="12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12"/>
      <c r="J139" s="12"/>
      <c r="K139" s="4"/>
      <c r="L139" s="4"/>
      <c r="M139" s="12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12"/>
      <c r="J140" s="12"/>
      <c r="K140" s="4"/>
      <c r="L140" s="4"/>
      <c r="M140" s="12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12"/>
      <c r="J141" s="12"/>
      <c r="K141" s="4"/>
      <c r="L141" s="4"/>
      <c r="M141" s="12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12"/>
      <c r="J142" s="12"/>
      <c r="K142" s="4"/>
      <c r="L142" s="4"/>
      <c r="M142" s="12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12"/>
      <c r="J143" s="12"/>
      <c r="K143" s="4"/>
      <c r="L143" s="4"/>
      <c r="M143" s="12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12"/>
      <c r="J144" s="12"/>
      <c r="K144" s="4"/>
      <c r="L144" s="4"/>
      <c r="M144" s="12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12"/>
      <c r="J145" s="12"/>
      <c r="K145" s="4"/>
      <c r="L145" s="4"/>
      <c r="M145" s="12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12"/>
      <c r="J146" s="12"/>
      <c r="K146" s="4"/>
      <c r="L146" s="4"/>
      <c r="M146" s="12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12"/>
      <c r="J147" s="12"/>
      <c r="K147" s="4"/>
      <c r="L147" s="4"/>
      <c r="M147" s="12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12"/>
      <c r="J148" s="12"/>
      <c r="K148" s="4"/>
      <c r="L148" s="4"/>
      <c r="M148" s="12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12"/>
      <c r="J149" s="12"/>
      <c r="K149" s="4"/>
      <c r="L149" s="4"/>
      <c r="M149" s="12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12"/>
      <c r="J150" s="12"/>
      <c r="K150" s="4"/>
      <c r="L150" s="4"/>
      <c r="M150" s="12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12"/>
      <c r="J151" s="12"/>
      <c r="K151" s="4"/>
      <c r="L151" s="4"/>
      <c r="M151" s="12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12"/>
      <c r="J152" s="12"/>
      <c r="K152" s="4"/>
      <c r="L152" s="4"/>
      <c r="M152" s="12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12"/>
      <c r="J153" s="12"/>
      <c r="K153" s="4"/>
      <c r="L153" s="4"/>
      <c r="M153" s="12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12"/>
      <c r="J154" s="12"/>
      <c r="K154" s="4"/>
      <c r="L154" s="4"/>
      <c r="M154" s="12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12"/>
      <c r="J155" s="12"/>
      <c r="K155" s="4"/>
      <c r="L155" s="4"/>
      <c r="M155" s="12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12"/>
      <c r="J156" s="12"/>
      <c r="K156" s="4"/>
      <c r="L156" s="4"/>
      <c r="M156" s="12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12"/>
      <c r="J157" s="12"/>
      <c r="K157" s="4"/>
      <c r="L157" s="4"/>
      <c r="M157" s="12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12"/>
      <c r="J158" s="12"/>
      <c r="K158" s="4"/>
      <c r="L158" s="4"/>
      <c r="M158" s="12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12"/>
      <c r="J159" s="12"/>
      <c r="K159" s="4"/>
      <c r="L159" s="4"/>
      <c r="M159" s="12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12"/>
      <c r="J160" s="12"/>
      <c r="K160" s="4"/>
      <c r="L160" s="4"/>
      <c r="M160" s="12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12"/>
      <c r="J161" s="12"/>
      <c r="K161" s="4"/>
      <c r="L161" s="4"/>
      <c r="M161" s="12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12"/>
      <c r="J162" s="12"/>
      <c r="K162" s="4"/>
      <c r="L162" s="4"/>
      <c r="M162" s="12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12"/>
      <c r="J163" s="12"/>
      <c r="K163" s="4"/>
      <c r="L163" s="4"/>
      <c r="M163" s="12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12"/>
      <c r="J164" s="12"/>
      <c r="K164" s="4"/>
      <c r="L164" s="4"/>
      <c r="M164" s="12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12"/>
      <c r="J165" s="12"/>
      <c r="K165" s="4"/>
      <c r="L165" s="4"/>
      <c r="M165" s="12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12"/>
      <c r="J166" s="12"/>
      <c r="K166" s="4"/>
      <c r="L166" s="4"/>
      <c r="M166" s="12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12"/>
      <c r="J167" s="12"/>
      <c r="K167" s="4"/>
      <c r="L167" s="4"/>
      <c r="M167" s="12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12"/>
      <c r="J168" s="12"/>
      <c r="K168" s="4"/>
      <c r="L168" s="4"/>
      <c r="M168" s="12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12"/>
      <c r="J169" s="12"/>
      <c r="K169" s="4"/>
      <c r="L169" s="4"/>
      <c r="M169" s="12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12"/>
      <c r="J170" s="12"/>
      <c r="K170" s="4"/>
      <c r="L170" s="4"/>
      <c r="M170" s="12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12"/>
      <c r="J171" s="12"/>
      <c r="K171" s="4"/>
      <c r="L171" s="4"/>
      <c r="M171" s="12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12"/>
      <c r="J172" s="12"/>
      <c r="K172" s="4"/>
      <c r="L172" s="4"/>
      <c r="M172" s="12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12"/>
      <c r="J173" s="12"/>
      <c r="K173" s="4"/>
      <c r="L173" s="4"/>
      <c r="M173" s="12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12"/>
      <c r="J174" s="12"/>
      <c r="K174" s="4"/>
      <c r="L174" s="4"/>
      <c r="M174" s="12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12"/>
      <c r="J175" s="12"/>
      <c r="K175" s="4"/>
      <c r="L175" s="4"/>
      <c r="M175" s="12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12"/>
      <c r="J176" s="12"/>
      <c r="K176" s="4"/>
      <c r="L176" s="4"/>
      <c r="M176" s="12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12"/>
      <c r="J177" s="12"/>
      <c r="K177" s="4"/>
      <c r="L177" s="4"/>
      <c r="M177" s="12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12"/>
      <c r="J178" s="12"/>
      <c r="K178" s="4"/>
      <c r="L178" s="4"/>
      <c r="M178" s="12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12"/>
      <c r="J179" s="12"/>
      <c r="K179" s="4"/>
      <c r="L179" s="4"/>
      <c r="M179" s="12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12"/>
      <c r="J180" s="12"/>
      <c r="K180" s="4"/>
      <c r="L180" s="4"/>
      <c r="M180" s="12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12"/>
      <c r="J181" s="12"/>
      <c r="K181" s="4"/>
      <c r="L181" s="4"/>
      <c r="M181" s="12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12"/>
      <c r="J182" s="12"/>
      <c r="K182" s="4"/>
      <c r="L182" s="4"/>
      <c r="M182" s="12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12"/>
      <c r="J183" s="12"/>
      <c r="K183" s="4"/>
      <c r="L183" s="4"/>
      <c r="M183" s="12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12"/>
      <c r="J184" s="12"/>
      <c r="K184" s="4"/>
      <c r="L184" s="4"/>
      <c r="M184" s="12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12"/>
      <c r="J185" s="12"/>
      <c r="K185" s="4"/>
      <c r="L185" s="4"/>
      <c r="M185" s="12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12"/>
      <c r="J186" s="12"/>
      <c r="K186" s="4"/>
      <c r="L186" s="4"/>
      <c r="M186" s="12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12"/>
      <c r="J187" s="12"/>
      <c r="K187" s="4"/>
      <c r="L187" s="4"/>
      <c r="M187" s="12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12"/>
      <c r="J188" s="12"/>
      <c r="K188" s="4"/>
      <c r="L188" s="4"/>
      <c r="M188" s="12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12"/>
      <c r="J189" s="12"/>
      <c r="K189" s="4"/>
      <c r="L189" s="4"/>
      <c r="M189" s="12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12"/>
      <c r="J190" s="12"/>
      <c r="K190" s="4"/>
      <c r="L190" s="4"/>
      <c r="M190" s="12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12"/>
      <c r="J191" s="12"/>
      <c r="K191" s="4"/>
      <c r="L191" s="4"/>
      <c r="M191" s="12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12"/>
      <c r="J192" s="12"/>
      <c r="K192" s="4"/>
      <c r="L192" s="4"/>
      <c r="M192" s="12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12"/>
      <c r="J193" s="12"/>
      <c r="K193" s="4"/>
      <c r="L193" s="4"/>
      <c r="M193" s="12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12"/>
      <c r="J194" s="12"/>
      <c r="K194" s="4"/>
      <c r="L194" s="4"/>
      <c r="M194" s="12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12"/>
      <c r="J195" s="12"/>
      <c r="K195" s="4"/>
      <c r="L195" s="4"/>
      <c r="M195" s="12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12"/>
      <c r="J196" s="12"/>
      <c r="K196" s="4"/>
      <c r="L196" s="4"/>
      <c r="M196" s="12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12"/>
      <c r="J197" s="12"/>
      <c r="K197" s="4"/>
      <c r="L197" s="4"/>
      <c r="M197" s="12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12"/>
      <c r="J198" s="12"/>
      <c r="K198" s="4"/>
      <c r="L198" s="4"/>
      <c r="M198" s="12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12"/>
      <c r="J199" s="12"/>
      <c r="K199" s="4"/>
      <c r="L199" s="4"/>
      <c r="M199" s="12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12"/>
      <c r="J200" s="12"/>
      <c r="K200" s="4"/>
      <c r="L200" s="4"/>
      <c r="M200" s="12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12"/>
      <c r="J201" s="12"/>
      <c r="K201" s="4"/>
      <c r="L201" s="4"/>
      <c r="M201" s="12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12"/>
      <c r="J202" s="12"/>
      <c r="K202" s="4"/>
      <c r="L202" s="4"/>
      <c r="M202" s="12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12"/>
      <c r="J203" s="12"/>
      <c r="K203" s="4"/>
      <c r="L203" s="4"/>
      <c r="M203" s="12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12"/>
      <c r="J204" s="12"/>
      <c r="K204" s="4"/>
      <c r="L204" s="4"/>
      <c r="M204" s="12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12"/>
      <c r="J205" s="12"/>
      <c r="K205" s="4"/>
      <c r="L205" s="4"/>
      <c r="M205" s="12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12"/>
      <c r="J206" s="12"/>
      <c r="K206" s="4"/>
      <c r="L206" s="4"/>
      <c r="M206" s="12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12"/>
      <c r="J207" s="12"/>
      <c r="K207" s="4"/>
      <c r="L207" s="4"/>
      <c r="M207" s="12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12"/>
      <c r="J208" s="12"/>
      <c r="K208" s="4"/>
      <c r="L208" s="4"/>
      <c r="M208" s="12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12"/>
      <c r="J209" s="12"/>
      <c r="K209" s="4"/>
      <c r="L209" s="4"/>
      <c r="M209" s="12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12"/>
      <c r="J210" s="12"/>
      <c r="K210" s="4"/>
      <c r="L210" s="4"/>
      <c r="M210" s="12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12"/>
      <c r="J211" s="12"/>
      <c r="K211" s="4"/>
      <c r="L211" s="4"/>
      <c r="M211" s="12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12"/>
      <c r="J212" s="12"/>
      <c r="K212" s="4"/>
      <c r="L212" s="4"/>
      <c r="M212" s="12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12"/>
      <c r="J213" s="12"/>
      <c r="K213" s="4"/>
      <c r="L213" s="4"/>
      <c r="M213" s="12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12"/>
      <c r="J214" s="12"/>
      <c r="K214" s="4"/>
      <c r="L214" s="4"/>
      <c r="M214" s="12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12"/>
      <c r="J215" s="12"/>
      <c r="K215" s="4"/>
      <c r="L215" s="4"/>
      <c r="M215" s="12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12"/>
      <c r="J216" s="12"/>
      <c r="K216" s="4"/>
      <c r="L216" s="4"/>
      <c r="M216" s="12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12"/>
      <c r="J217" s="12"/>
      <c r="K217" s="4"/>
      <c r="L217" s="4"/>
      <c r="M217" s="12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12"/>
      <c r="J218" s="12"/>
      <c r="K218" s="4"/>
      <c r="L218" s="4"/>
      <c r="M218" s="12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12"/>
      <c r="J219" s="12"/>
      <c r="K219" s="4"/>
      <c r="L219" s="4"/>
      <c r="M219" s="12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12"/>
      <c r="J220" s="12"/>
      <c r="K220" s="4"/>
      <c r="L220" s="4"/>
      <c r="M220" s="12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12"/>
      <c r="J221" s="12"/>
      <c r="K221" s="4"/>
      <c r="L221" s="4"/>
      <c r="M221" s="12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12"/>
      <c r="J222" s="12"/>
      <c r="K222" s="4"/>
      <c r="L222" s="4"/>
      <c r="M222" s="12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12"/>
      <c r="J223" s="12"/>
      <c r="K223" s="4"/>
      <c r="L223" s="4"/>
      <c r="M223" s="12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12"/>
      <c r="J224" s="12"/>
      <c r="K224" s="4"/>
      <c r="L224" s="4"/>
      <c r="M224" s="12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12"/>
      <c r="J225" s="12"/>
      <c r="K225" s="4"/>
      <c r="L225" s="4"/>
      <c r="M225" s="12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12"/>
      <c r="J226" s="12"/>
      <c r="K226" s="4"/>
      <c r="L226" s="4"/>
      <c r="M226" s="12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12"/>
      <c r="J227" s="12"/>
      <c r="K227" s="4"/>
      <c r="L227" s="4"/>
      <c r="M227" s="12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12"/>
      <c r="J228" s="12"/>
      <c r="K228" s="4"/>
      <c r="L228" s="4"/>
      <c r="M228" s="12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12"/>
      <c r="J229" s="12"/>
      <c r="K229" s="4"/>
      <c r="L229" s="4"/>
      <c r="M229" s="12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12"/>
      <c r="J230" s="12"/>
      <c r="K230" s="4"/>
      <c r="L230" s="4"/>
      <c r="M230" s="12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12"/>
      <c r="J231" s="12"/>
      <c r="K231" s="4"/>
      <c r="L231" s="4"/>
      <c r="M231" s="12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12"/>
      <c r="J232" s="12"/>
      <c r="K232" s="4"/>
      <c r="L232" s="4"/>
      <c r="M232" s="12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12"/>
      <c r="J233" s="12"/>
      <c r="K233" s="4"/>
      <c r="L233" s="4"/>
      <c r="M233" s="12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12"/>
      <c r="J234" s="12"/>
      <c r="K234" s="4"/>
      <c r="L234" s="4"/>
      <c r="M234" s="12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12"/>
      <c r="J235" s="12"/>
      <c r="K235" s="4"/>
      <c r="L235" s="4"/>
      <c r="M235" s="12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12"/>
      <c r="J236" s="12"/>
      <c r="K236" s="4"/>
      <c r="L236" s="4"/>
      <c r="M236" s="12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12"/>
      <c r="J237" s="12"/>
      <c r="K237" s="4"/>
      <c r="L237" s="4"/>
      <c r="M237" s="12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12"/>
      <c r="J238" s="12"/>
      <c r="K238" s="4"/>
      <c r="L238" s="4"/>
      <c r="M238" s="12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12"/>
      <c r="J239" s="12"/>
      <c r="K239" s="4"/>
      <c r="L239" s="4"/>
      <c r="M239" s="12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12"/>
      <c r="J240" s="12"/>
      <c r="K240" s="4"/>
      <c r="L240" s="4"/>
      <c r="M240" s="12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12"/>
      <c r="J241" s="12"/>
      <c r="K241" s="4"/>
      <c r="L241" s="4"/>
      <c r="M241" s="12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12"/>
      <c r="J242" s="12"/>
      <c r="K242" s="4"/>
      <c r="L242" s="4"/>
      <c r="M242" s="12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12"/>
      <c r="J243" s="12"/>
      <c r="K243" s="4"/>
      <c r="L243" s="4"/>
      <c r="M243" s="12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12"/>
      <c r="J244" s="12"/>
      <c r="K244" s="4"/>
      <c r="L244" s="4"/>
      <c r="M244" s="12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12"/>
      <c r="J245" s="12"/>
      <c r="K245" s="4"/>
      <c r="L245" s="4"/>
      <c r="M245" s="12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12"/>
      <c r="J246" s="12"/>
      <c r="K246" s="4"/>
      <c r="L246" s="4"/>
      <c r="M246" s="12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12"/>
      <c r="J247" s="12"/>
      <c r="K247" s="4"/>
      <c r="L247" s="4"/>
      <c r="M247" s="12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12"/>
      <c r="J248" s="12"/>
      <c r="K248" s="4"/>
      <c r="L248" s="4"/>
      <c r="M248" s="12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12"/>
      <c r="J249" s="12"/>
      <c r="K249" s="4"/>
      <c r="L249" s="4"/>
      <c r="M249" s="12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12"/>
      <c r="J250" s="12"/>
      <c r="K250" s="4"/>
      <c r="L250" s="4"/>
      <c r="M250" s="12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12"/>
      <c r="J251" s="12"/>
      <c r="K251" s="4"/>
      <c r="L251" s="4"/>
      <c r="M251" s="12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12"/>
      <c r="J252" s="12"/>
      <c r="K252" s="4"/>
      <c r="L252" s="4"/>
      <c r="M252" s="12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12"/>
      <c r="J253" s="12"/>
      <c r="K253" s="4"/>
      <c r="L253" s="4"/>
      <c r="M253" s="12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12"/>
      <c r="J254" s="12"/>
      <c r="K254" s="4"/>
      <c r="L254" s="4"/>
      <c r="M254" s="12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12"/>
      <c r="J255" s="12"/>
      <c r="K255" s="4"/>
      <c r="L255" s="4"/>
      <c r="M255" s="12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12"/>
      <c r="J256" s="12"/>
      <c r="K256" s="4"/>
      <c r="L256" s="4"/>
      <c r="M256" s="12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12"/>
      <c r="J257" s="12"/>
      <c r="K257" s="4"/>
      <c r="L257" s="4"/>
      <c r="M257" s="12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12"/>
      <c r="J258" s="12"/>
      <c r="K258" s="4"/>
      <c r="L258" s="4"/>
      <c r="M258" s="12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12"/>
      <c r="J259" s="12"/>
      <c r="K259" s="4"/>
      <c r="L259" s="4"/>
      <c r="M259" s="12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12"/>
      <c r="J260" s="12"/>
      <c r="K260" s="4"/>
      <c r="L260" s="4"/>
      <c r="M260" s="12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12"/>
      <c r="J261" s="12"/>
      <c r="K261" s="4"/>
      <c r="L261" s="4"/>
      <c r="M261" s="12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12"/>
      <c r="J262" s="12"/>
      <c r="K262" s="4"/>
      <c r="L262" s="4"/>
      <c r="M262" s="12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12"/>
      <c r="J263" s="12"/>
      <c r="K263" s="4"/>
      <c r="L263" s="4"/>
      <c r="M263" s="12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12"/>
      <c r="J264" s="12"/>
      <c r="K264" s="4"/>
      <c r="L264" s="4"/>
      <c r="M264" s="12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12"/>
      <c r="J265" s="12"/>
      <c r="K265" s="4"/>
      <c r="L265" s="4"/>
      <c r="M265" s="12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12"/>
      <c r="J266" s="12"/>
      <c r="K266" s="4"/>
      <c r="L266" s="4"/>
      <c r="M266" s="12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12"/>
      <c r="J267" s="12"/>
      <c r="K267" s="4"/>
      <c r="L267" s="4"/>
      <c r="M267" s="12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12"/>
      <c r="J268" s="12"/>
      <c r="K268" s="4"/>
      <c r="L268" s="4"/>
      <c r="M268" s="12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12"/>
      <c r="J269" s="12"/>
      <c r="K269" s="4"/>
      <c r="L269" s="4"/>
      <c r="M269" s="12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12"/>
      <c r="J270" s="12"/>
      <c r="K270" s="4"/>
      <c r="L270" s="4"/>
      <c r="M270" s="12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12"/>
      <c r="J271" s="12"/>
      <c r="K271" s="4"/>
      <c r="L271" s="4"/>
      <c r="M271" s="12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12"/>
      <c r="J272" s="12"/>
      <c r="K272" s="4"/>
      <c r="L272" s="4"/>
      <c r="M272" s="12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12"/>
      <c r="J273" s="12"/>
      <c r="K273" s="4"/>
      <c r="L273" s="4"/>
      <c r="M273" s="12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12"/>
      <c r="J274" s="12"/>
      <c r="K274" s="4"/>
      <c r="L274" s="4"/>
      <c r="M274" s="12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12"/>
      <c r="J275" s="12"/>
      <c r="K275" s="4"/>
      <c r="L275" s="4"/>
      <c r="M275" s="12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12"/>
      <c r="J276" s="12"/>
      <c r="K276" s="4"/>
      <c r="L276" s="4"/>
      <c r="M276" s="12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12"/>
      <c r="J277" s="12"/>
      <c r="K277" s="4"/>
      <c r="L277" s="4"/>
      <c r="M277" s="12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12"/>
      <c r="J278" s="12"/>
      <c r="K278" s="4"/>
      <c r="L278" s="4"/>
      <c r="M278" s="12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12"/>
      <c r="J279" s="12"/>
      <c r="K279" s="4"/>
      <c r="L279" s="4"/>
      <c r="M279" s="12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12"/>
      <c r="J280" s="12"/>
      <c r="K280" s="4"/>
      <c r="L280" s="4"/>
      <c r="M280" s="12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12"/>
      <c r="J281" s="12"/>
      <c r="K281" s="4"/>
      <c r="L281" s="4"/>
      <c r="M281" s="12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12"/>
      <c r="J282" s="12"/>
      <c r="K282" s="4"/>
      <c r="L282" s="4"/>
      <c r="M282" s="12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12"/>
      <c r="J283" s="12"/>
      <c r="K283" s="4"/>
      <c r="L283" s="4"/>
      <c r="M283" s="12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12"/>
      <c r="J284" s="12"/>
      <c r="K284" s="4"/>
      <c r="L284" s="4"/>
      <c r="M284" s="12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12"/>
      <c r="J285" s="12"/>
      <c r="K285" s="4"/>
      <c r="L285" s="4"/>
      <c r="M285" s="12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12"/>
      <c r="J286" s="12"/>
      <c r="K286" s="4"/>
      <c r="L286" s="4"/>
      <c r="M286" s="12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12"/>
      <c r="J287" s="12"/>
      <c r="K287" s="4"/>
      <c r="L287" s="4"/>
      <c r="M287" s="12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12"/>
      <c r="J288" s="12"/>
      <c r="K288" s="4"/>
      <c r="L288" s="4"/>
      <c r="M288" s="12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12"/>
      <c r="J289" s="12"/>
      <c r="K289" s="4"/>
      <c r="L289" s="4"/>
      <c r="M289" s="12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12"/>
      <c r="J290" s="12"/>
      <c r="K290" s="4"/>
      <c r="L290" s="4"/>
      <c r="M290" s="12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12"/>
      <c r="J291" s="12"/>
      <c r="K291" s="4"/>
      <c r="L291" s="4"/>
      <c r="M291" s="12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12"/>
      <c r="J292" s="12"/>
      <c r="K292" s="4"/>
      <c r="L292" s="4"/>
      <c r="M292" s="12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12"/>
      <c r="J293" s="12"/>
      <c r="K293" s="4"/>
      <c r="L293" s="4"/>
      <c r="M293" s="12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12"/>
      <c r="J294" s="12"/>
      <c r="K294" s="4"/>
      <c r="L294" s="4"/>
      <c r="M294" s="12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12"/>
      <c r="J295" s="12"/>
      <c r="K295" s="4"/>
      <c r="L295" s="4"/>
      <c r="M295" s="12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12"/>
      <c r="J296" s="12"/>
      <c r="K296" s="4"/>
      <c r="L296" s="4"/>
      <c r="M296" s="12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12"/>
      <c r="J297" s="12"/>
      <c r="K297" s="4"/>
      <c r="L297" s="4"/>
      <c r="M297" s="12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12"/>
      <c r="J298" s="12"/>
      <c r="K298" s="4"/>
      <c r="L298" s="4"/>
      <c r="M298" s="12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12"/>
      <c r="J299" s="12"/>
      <c r="K299" s="4"/>
      <c r="L299" s="4"/>
      <c r="M299" s="12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12"/>
      <c r="J300" s="12"/>
      <c r="K300" s="4"/>
      <c r="L300" s="4"/>
      <c r="M300" s="12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12"/>
      <c r="J301" s="12"/>
      <c r="K301" s="4"/>
      <c r="L301" s="4"/>
      <c r="M301" s="12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12"/>
      <c r="J302" s="12"/>
      <c r="K302" s="4"/>
      <c r="L302" s="4"/>
      <c r="M302" s="12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12"/>
      <c r="J303" s="12"/>
      <c r="K303" s="4"/>
      <c r="L303" s="4"/>
      <c r="M303" s="12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12"/>
      <c r="J304" s="12"/>
      <c r="K304" s="4"/>
      <c r="L304" s="4"/>
      <c r="M304" s="12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12"/>
      <c r="J305" s="12"/>
      <c r="K305" s="4"/>
      <c r="L305" s="4"/>
      <c r="M305" s="12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12"/>
      <c r="J306" s="12"/>
      <c r="K306" s="4"/>
      <c r="L306" s="4"/>
      <c r="M306" s="12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12"/>
      <c r="J307" s="12"/>
      <c r="K307" s="4"/>
      <c r="L307" s="4"/>
      <c r="M307" s="12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12"/>
      <c r="J308" s="12"/>
      <c r="K308" s="4"/>
      <c r="L308" s="4"/>
      <c r="M308" s="12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12"/>
      <c r="J309" s="12"/>
      <c r="K309" s="4"/>
      <c r="L309" s="4"/>
      <c r="M309" s="12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12"/>
      <c r="J310" s="12"/>
      <c r="K310" s="4"/>
      <c r="L310" s="4"/>
      <c r="M310" s="12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12"/>
      <c r="J311" s="12"/>
      <c r="K311" s="4"/>
      <c r="L311" s="4"/>
      <c r="M311" s="12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12"/>
      <c r="J312" s="12"/>
      <c r="K312" s="4"/>
      <c r="L312" s="4"/>
      <c r="M312" s="12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12"/>
      <c r="J313" s="12"/>
      <c r="K313" s="4"/>
      <c r="L313" s="4"/>
      <c r="M313" s="12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12"/>
      <c r="J314" s="12"/>
      <c r="K314" s="4"/>
      <c r="L314" s="4"/>
      <c r="M314" s="12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12"/>
      <c r="J315" s="12"/>
      <c r="K315" s="4"/>
      <c r="L315" s="4"/>
      <c r="M315" s="12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12"/>
      <c r="J316" s="12"/>
      <c r="K316" s="4"/>
      <c r="L316" s="4"/>
      <c r="M316" s="12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12"/>
      <c r="J317" s="12"/>
      <c r="K317" s="4"/>
      <c r="L317" s="4"/>
      <c r="M317" s="12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12"/>
      <c r="J318" s="12"/>
      <c r="K318" s="4"/>
      <c r="L318" s="4"/>
      <c r="M318" s="12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12"/>
      <c r="J319" s="12"/>
      <c r="K319" s="4"/>
      <c r="L319" s="4"/>
      <c r="M319" s="12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12"/>
      <c r="J320" s="12"/>
      <c r="K320" s="4"/>
      <c r="L320" s="4"/>
      <c r="M320" s="12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12"/>
      <c r="J321" s="12"/>
      <c r="K321" s="4"/>
      <c r="L321" s="4"/>
      <c r="M321" s="12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12"/>
      <c r="J322" s="12"/>
      <c r="K322" s="4"/>
      <c r="L322" s="4"/>
      <c r="M322" s="12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12"/>
      <c r="J323" s="12"/>
      <c r="K323" s="4"/>
      <c r="L323" s="4"/>
      <c r="M323" s="12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12"/>
      <c r="J324" s="12"/>
      <c r="K324" s="4"/>
      <c r="L324" s="4"/>
      <c r="M324" s="12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12"/>
      <c r="J325" s="12"/>
      <c r="K325" s="4"/>
      <c r="L325" s="4"/>
      <c r="M325" s="12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12"/>
      <c r="J326" s="12"/>
      <c r="K326" s="4"/>
      <c r="L326" s="4"/>
      <c r="M326" s="12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12"/>
      <c r="J327" s="12"/>
      <c r="K327" s="4"/>
      <c r="L327" s="4"/>
      <c r="M327" s="12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12"/>
      <c r="J328" s="12"/>
      <c r="K328" s="4"/>
      <c r="L328" s="4"/>
      <c r="M328" s="12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12"/>
      <c r="J329" s="12"/>
      <c r="K329" s="4"/>
      <c r="L329" s="4"/>
      <c r="M329" s="12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12"/>
      <c r="J330" s="12"/>
      <c r="K330" s="4"/>
      <c r="L330" s="4"/>
      <c r="M330" s="12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12"/>
      <c r="J331" s="12"/>
      <c r="K331" s="4"/>
      <c r="L331" s="4"/>
      <c r="M331" s="12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12"/>
      <c r="J332" s="12"/>
      <c r="K332" s="4"/>
      <c r="L332" s="4"/>
      <c r="M332" s="12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12"/>
      <c r="J333" s="12"/>
      <c r="K333" s="4"/>
      <c r="L333" s="4"/>
      <c r="M333" s="12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12"/>
      <c r="J334" s="12"/>
      <c r="K334" s="4"/>
      <c r="L334" s="4"/>
      <c r="M334" s="12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12"/>
      <c r="J335" s="12"/>
      <c r="K335" s="4"/>
      <c r="L335" s="4"/>
      <c r="M335" s="12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12"/>
      <c r="J336" s="12"/>
      <c r="K336" s="4"/>
      <c r="L336" s="4"/>
      <c r="M336" s="12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12"/>
      <c r="J337" s="12"/>
      <c r="K337" s="4"/>
      <c r="L337" s="4"/>
      <c r="M337" s="12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12"/>
      <c r="J338" s="12"/>
      <c r="K338" s="4"/>
      <c r="L338" s="4"/>
      <c r="M338" s="12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12"/>
      <c r="J339" s="12"/>
      <c r="K339" s="4"/>
      <c r="L339" s="4"/>
      <c r="M339" s="12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12"/>
      <c r="J340" s="12"/>
      <c r="K340" s="4"/>
      <c r="L340" s="4"/>
      <c r="M340" s="12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12"/>
      <c r="J341" s="12"/>
      <c r="K341" s="4"/>
      <c r="L341" s="4"/>
      <c r="M341" s="12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12"/>
      <c r="J342" s="12"/>
      <c r="K342" s="4"/>
      <c r="L342" s="4"/>
      <c r="M342" s="12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12"/>
      <c r="J343" s="12"/>
      <c r="K343" s="4"/>
      <c r="L343" s="4"/>
      <c r="M343" s="12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12"/>
      <c r="J344" s="12"/>
      <c r="K344" s="4"/>
      <c r="L344" s="4"/>
      <c r="M344" s="12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12"/>
      <c r="J345" s="12"/>
      <c r="K345" s="4"/>
      <c r="L345" s="4"/>
      <c r="M345" s="12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12"/>
      <c r="J346" s="12"/>
      <c r="K346" s="4"/>
      <c r="L346" s="4"/>
      <c r="M346" s="12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12"/>
      <c r="J347" s="12"/>
      <c r="K347" s="4"/>
      <c r="L347" s="4"/>
      <c r="M347" s="12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12"/>
      <c r="J348" s="12"/>
      <c r="K348" s="4"/>
      <c r="L348" s="4"/>
      <c r="M348" s="12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12"/>
      <c r="J349" s="12"/>
      <c r="K349" s="4"/>
      <c r="L349" s="4"/>
      <c r="M349" s="12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12"/>
      <c r="J350" s="12"/>
      <c r="K350" s="4"/>
      <c r="L350" s="4"/>
      <c r="M350" s="12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12"/>
      <c r="J351" s="12"/>
      <c r="K351" s="4"/>
      <c r="L351" s="4"/>
      <c r="M351" s="12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12"/>
      <c r="J352" s="12"/>
      <c r="K352" s="4"/>
      <c r="L352" s="4"/>
      <c r="M352" s="12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12"/>
      <c r="J353" s="12"/>
      <c r="K353" s="4"/>
      <c r="L353" s="4"/>
      <c r="M353" s="12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12"/>
      <c r="J354" s="12"/>
      <c r="K354" s="4"/>
      <c r="L354" s="4"/>
      <c r="M354" s="12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12"/>
      <c r="J355" s="12"/>
      <c r="K355" s="4"/>
      <c r="L355" s="4"/>
      <c r="M355" s="12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12"/>
      <c r="J356" s="12"/>
      <c r="K356" s="4"/>
      <c r="L356" s="4"/>
      <c r="M356" s="12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12"/>
      <c r="J357" s="12"/>
      <c r="K357" s="4"/>
      <c r="L357" s="4"/>
      <c r="M357" s="12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12"/>
      <c r="J358" s="12"/>
      <c r="K358" s="4"/>
      <c r="L358" s="4"/>
      <c r="M358" s="12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12"/>
      <c r="J359" s="12"/>
      <c r="K359" s="4"/>
      <c r="L359" s="4"/>
      <c r="M359" s="12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12"/>
      <c r="J360" s="12"/>
      <c r="K360" s="4"/>
      <c r="L360" s="4"/>
      <c r="M360" s="12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12"/>
      <c r="J361" s="12"/>
      <c r="K361" s="4"/>
      <c r="L361" s="4"/>
      <c r="M361" s="12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12"/>
      <c r="J362" s="12"/>
      <c r="K362" s="4"/>
      <c r="L362" s="4"/>
      <c r="M362" s="12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12"/>
      <c r="J363" s="12"/>
      <c r="K363" s="4"/>
      <c r="L363" s="4"/>
      <c r="M363" s="12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12"/>
      <c r="J364" s="12"/>
      <c r="K364" s="4"/>
      <c r="L364" s="4"/>
      <c r="M364" s="12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12"/>
      <c r="J365" s="12"/>
      <c r="K365" s="4"/>
      <c r="L365" s="4"/>
      <c r="M365" s="12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12"/>
      <c r="J366" s="12"/>
      <c r="K366" s="4"/>
      <c r="L366" s="4"/>
      <c r="M366" s="12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12"/>
      <c r="J367" s="12"/>
      <c r="K367" s="4"/>
      <c r="L367" s="4"/>
      <c r="M367" s="12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12"/>
      <c r="J368" s="12"/>
      <c r="K368" s="4"/>
      <c r="L368" s="4"/>
      <c r="M368" s="12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12"/>
      <c r="J369" s="12"/>
      <c r="K369" s="4"/>
      <c r="L369" s="4"/>
      <c r="M369" s="12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12"/>
      <c r="J370" s="12"/>
      <c r="K370" s="4"/>
      <c r="L370" s="4"/>
      <c r="M370" s="12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12"/>
      <c r="J371" s="12"/>
      <c r="K371" s="4"/>
      <c r="L371" s="4"/>
      <c r="M371" s="12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12"/>
      <c r="J372" s="12"/>
      <c r="K372" s="4"/>
      <c r="L372" s="4"/>
      <c r="M372" s="12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12"/>
      <c r="J373" s="12"/>
      <c r="K373" s="4"/>
      <c r="L373" s="4"/>
      <c r="M373" s="12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12"/>
      <c r="J374" s="12"/>
      <c r="K374" s="4"/>
      <c r="L374" s="4"/>
      <c r="M374" s="12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12"/>
      <c r="J375" s="12"/>
      <c r="K375" s="4"/>
      <c r="L375" s="4"/>
      <c r="M375" s="12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12"/>
      <c r="J376" s="12"/>
      <c r="K376" s="4"/>
      <c r="L376" s="4"/>
      <c r="M376" s="12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12"/>
      <c r="J377" s="12"/>
      <c r="K377" s="4"/>
      <c r="L377" s="4"/>
      <c r="M377" s="12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12"/>
      <c r="J378" s="12"/>
      <c r="K378" s="4"/>
      <c r="L378" s="4"/>
      <c r="M378" s="12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12"/>
      <c r="J379" s="12"/>
      <c r="K379" s="4"/>
      <c r="L379" s="4"/>
      <c r="M379" s="12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12"/>
      <c r="J380" s="12"/>
      <c r="K380" s="4"/>
      <c r="L380" s="4"/>
      <c r="M380" s="12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12"/>
      <c r="J381" s="12"/>
      <c r="K381" s="4"/>
      <c r="L381" s="4"/>
      <c r="M381" s="12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12"/>
      <c r="J382" s="12"/>
      <c r="K382" s="4"/>
      <c r="L382" s="4"/>
      <c r="M382" s="12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12"/>
      <c r="J383" s="12"/>
      <c r="K383" s="4"/>
      <c r="L383" s="4"/>
      <c r="M383" s="12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12"/>
      <c r="J384" s="12"/>
      <c r="K384" s="4"/>
      <c r="L384" s="4"/>
      <c r="M384" s="12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12"/>
      <c r="J385" s="12"/>
      <c r="K385" s="4"/>
      <c r="L385" s="4"/>
      <c r="M385" s="12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12"/>
      <c r="J386" s="12"/>
      <c r="K386" s="4"/>
      <c r="L386" s="4"/>
      <c r="M386" s="12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12"/>
      <c r="J387" s="12"/>
      <c r="K387" s="4"/>
      <c r="L387" s="4"/>
      <c r="M387" s="12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12"/>
      <c r="J388" s="12"/>
      <c r="K388" s="4"/>
      <c r="L388" s="4"/>
      <c r="M388" s="12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12"/>
      <c r="J389" s="12"/>
      <c r="K389" s="4"/>
      <c r="L389" s="4"/>
      <c r="M389" s="12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12"/>
      <c r="J390" s="12"/>
      <c r="K390" s="4"/>
      <c r="L390" s="4"/>
      <c r="M390" s="12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12"/>
      <c r="J391" s="12"/>
      <c r="K391" s="4"/>
      <c r="L391" s="4"/>
      <c r="M391" s="12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12"/>
      <c r="J392" s="12"/>
      <c r="K392" s="4"/>
      <c r="L392" s="4"/>
      <c r="M392" s="12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12"/>
      <c r="J393" s="12"/>
      <c r="K393" s="4"/>
      <c r="L393" s="4"/>
      <c r="M393" s="12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12"/>
      <c r="J394" s="12"/>
      <c r="K394" s="4"/>
      <c r="L394" s="4"/>
      <c r="M394" s="12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12"/>
      <c r="J395" s="12"/>
      <c r="K395" s="4"/>
      <c r="L395" s="4"/>
      <c r="M395" s="12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12"/>
      <c r="J396" s="12"/>
      <c r="K396" s="4"/>
      <c r="L396" s="4"/>
      <c r="M396" s="12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12"/>
      <c r="J397" s="12"/>
      <c r="K397" s="4"/>
      <c r="L397" s="4"/>
      <c r="M397" s="12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12"/>
      <c r="J398" s="12"/>
      <c r="K398" s="4"/>
      <c r="L398" s="4"/>
      <c r="M398" s="12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12"/>
      <c r="J399" s="12"/>
      <c r="K399" s="4"/>
      <c r="L399" s="4"/>
      <c r="M399" s="12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12"/>
      <c r="J400" s="12"/>
      <c r="K400" s="4"/>
      <c r="L400" s="4"/>
      <c r="M400" s="12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12"/>
      <c r="J401" s="12"/>
      <c r="K401" s="4"/>
      <c r="L401" s="4"/>
      <c r="M401" s="12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12"/>
      <c r="J402" s="12"/>
      <c r="K402" s="4"/>
      <c r="L402" s="4"/>
      <c r="M402" s="12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12"/>
      <c r="J403" s="12"/>
      <c r="K403" s="4"/>
      <c r="L403" s="4"/>
      <c r="M403" s="12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12"/>
      <c r="J404" s="12"/>
      <c r="K404" s="4"/>
      <c r="L404" s="4"/>
      <c r="M404" s="12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12"/>
      <c r="J405" s="12"/>
      <c r="K405" s="4"/>
      <c r="L405" s="4"/>
      <c r="M405" s="12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12"/>
      <c r="J406" s="12"/>
      <c r="K406" s="4"/>
      <c r="L406" s="4"/>
      <c r="M406" s="12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12"/>
      <c r="J407" s="12"/>
      <c r="K407" s="4"/>
      <c r="L407" s="4"/>
      <c r="M407" s="12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12"/>
      <c r="J408" s="12"/>
      <c r="K408" s="4"/>
      <c r="L408" s="4"/>
      <c r="M408" s="12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12"/>
      <c r="J409" s="12"/>
      <c r="K409" s="4"/>
      <c r="L409" s="4"/>
      <c r="M409" s="12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12"/>
      <c r="J410" s="12"/>
      <c r="K410" s="4"/>
      <c r="L410" s="4"/>
      <c r="M410" s="12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12"/>
      <c r="J411" s="12"/>
      <c r="K411" s="4"/>
      <c r="L411" s="4"/>
      <c r="M411" s="12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12"/>
      <c r="J412" s="12"/>
      <c r="K412" s="4"/>
      <c r="L412" s="4"/>
      <c r="M412" s="12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12"/>
      <c r="J413" s="12"/>
      <c r="K413" s="4"/>
      <c r="L413" s="4"/>
      <c r="M413" s="12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12"/>
      <c r="J414" s="12"/>
      <c r="K414" s="4"/>
      <c r="L414" s="4"/>
      <c r="M414" s="12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12"/>
      <c r="J415" s="12"/>
      <c r="K415" s="4"/>
      <c r="L415" s="4"/>
      <c r="M415" s="12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12"/>
      <c r="J416" s="12"/>
      <c r="K416" s="4"/>
      <c r="L416" s="4"/>
      <c r="M416" s="12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12"/>
      <c r="J417" s="12"/>
      <c r="K417" s="4"/>
      <c r="L417" s="4"/>
      <c r="M417" s="12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12"/>
      <c r="J418" s="12"/>
      <c r="K418" s="4"/>
      <c r="L418" s="4"/>
      <c r="M418" s="12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12"/>
      <c r="J419" s="12"/>
      <c r="K419" s="4"/>
      <c r="L419" s="4"/>
      <c r="M419" s="12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12"/>
      <c r="J420" s="12"/>
      <c r="K420" s="4"/>
      <c r="L420" s="4"/>
      <c r="M420" s="12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12"/>
      <c r="J421" s="12"/>
      <c r="K421" s="4"/>
      <c r="L421" s="4"/>
      <c r="M421" s="12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12"/>
      <c r="J422" s="12"/>
      <c r="K422" s="4"/>
      <c r="L422" s="4"/>
      <c r="M422" s="12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12"/>
      <c r="J423" s="12"/>
      <c r="K423" s="4"/>
      <c r="L423" s="4"/>
      <c r="M423" s="12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12"/>
      <c r="J424" s="12"/>
      <c r="K424" s="4"/>
      <c r="L424" s="4"/>
      <c r="M424" s="12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12"/>
      <c r="J425" s="12"/>
      <c r="K425" s="4"/>
      <c r="L425" s="4"/>
      <c r="M425" s="12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12"/>
      <c r="J426" s="12"/>
      <c r="K426" s="4"/>
      <c r="L426" s="4"/>
      <c r="M426" s="12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12"/>
      <c r="J427" s="12"/>
      <c r="K427" s="4"/>
      <c r="L427" s="4"/>
      <c r="M427" s="12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12"/>
      <c r="J428" s="12"/>
      <c r="K428" s="4"/>
      <c r="L428" s="4"/>
      <c r="M428" s="12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12"/>
      <c r="J429" s="12"/>
      <c r="K429" s="4"/>
      <c r="L429" s="4"/>
      <c r="M429" s="12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12"/>
      <c r="J430" s="12"/>
      <c r="K430" s="4"/>
      <c r="L430" s="4"/>
      <c r="M430" s="12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12"/>
      <c r="J431" s="12"/>
      <c r="K431" s="4"/>
      <c r="L431" s="4"/>
      <c r="M431" s="12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12"/>
      <c r="J432" s="12"/>
      <c r="K432" s="4"/>
      <c r="L432" s="4"/>
      <c r="M432" s="12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12"/>
      <c r="J433" s="12"/>
      <c r="K433" s="4"/>
      <c r="L433" s="4"/>
      <c r="M433" s="12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12"/>
      <c r="J434" s="12"/>
      <c r="K434" s="4"/>
      <c r="L434" s="4"/>
      <c r="M434" s="12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12"/>
      <c r="J435" s="12"/>
      <c r="K435" s="4"/>
      <c r="L435" s="4"/>
      <c r="M435" s="12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12"/>
      <c r="J436" s="12"/>
      <c r="K436" s="4"/>
      <c r="L436" s="4"/>
      <c r="M436" s="12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12"/>
      <c r="J437" s="12"/>
      <c r="K437" s="4"/>
      <c r="L437" s="4"/>
      <c r="M437" s="12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12"/>
      <c r="J438" s="12"/>
      <c r="K438" s="4"/>
      <c r="L438" s="4"/>
      <c r="M438" s="12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12"/>
      <c r="J439" s="12"/>
      <c r="K439" s="4"/>
      <c r="L439" s="4"/>
      <c r="M439" s="12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12"/>
      <c r="J440" s="12"/>
      <c r="K440" s="4"/>
      <c r="L440" s="4"/>
      <c r="M440" s="12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12"/>
      <c r="J441" s="12"/>
      <c r="K441" s="4"/>
      <c r="L441" s="4"/>
      <c r="M441" s="12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12"/>
      <c r="J442" s="12"/>
      <c r="K442" s="4"/>
      <c r="L442" s="4"/>
      <c r="M442" s="12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12"/>
      <c r="J443" s="12"/>
      <c r="K443" s="4"/>
      <c r="L443" s="4"/>
      <c r="M443" s="12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12"/>
      <c r="J444" s="12"/>
      <c r="K444" s="4"/>
      <c r="L444" s="4"/>
      <c r="M444" s="12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12"/>
      <c r="J445" s="12"/>
      <c r="K445" s="4"/>
      <c r="L445" s="4"/>
      <c r="M445" s="12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12"/>
      <c r="J446" s="12"/>
      <c r="K446" s="4"/>
      <c r="L446" s="4"/>
      <c r="M446" s="12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12"/>
      <c r="J447" s="12"/>
      <c r="K447" s="4"/>
      <c r="L447" s="4"/>
      <c r="M447" s="12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12"/>
      <c r="J448" s="12"/>
      <c r="K448" s="4"/>
      <c r="L448" s="4"/>
      <c r="M448" s="12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12"/>
      <c r="J449" s="12"/>
      <c r="K449" s="4"/>
      <c r="L449" s="4"/>
      <c r="M449" s="12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12"/>
      <c r="J450" s="12"/>
      <c r="K450" s="4"/>
      <c r="L450" s="4"/>
      <c r="M450" s="12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12"/>
      <c r="J451" s="12"/>
      <c r="K451" s="4"/>
      <c r="L451" s="4"/>
      <c r="M451" s="12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12"/>
      <c r="J452" s="12"/>
      <c r="K452" s="4"/>
      <c r="L452" s="4"/>
      <c r="M452" s="12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12"/>
      <c r="J453" s="12"/>
      <c r="K453" s="4"/>
      <c r="L453" s="4"/>
      <c r="M453" s="12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12"/>
      <c r="J454" s="12"/>
      <c r="K454" s="4"/>
      <c r="L454" s="4"/>
      <c r="M454" s="12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12"/>
      <c r="J455" s="12"/>
      <c r="K455" s="4"/>
      <c r="L455" s="4"/>
      <c r="M455" s="12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12"/>
      <c r="J456" s="12"/>
      <c r="K456" s="4"/>
      <c r="L456" s="4"/>
      <c r="M456" s="12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12"/>
      <c r="J457" s="12"/>
      <c r="K457" s="4"/>
      <c r="L457" s="4"/>
      <c r="M457" s="12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12"/>
      <c r="J458" s="12"/>
      <c r="K458" s="4"/>
      <c r="L458" s="4"/>
      <c r="M458" s="12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12"/>
      <c r="J459" s="12"/>
      <c r="K459" s="4"/>
      <c r="L459" s="4"/>
      <c r="M459" s="12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12"/>
      <c r="J460" s="12"/>
      <c r="K460" s="4"/>
      <c r="L460" s="4"/>
      <c r="M460" s="12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12"/>
      <c r="J461" s="12"/>
      <c r="K461" s="4"/>
      <c r="L461" s="4"/>
      <c r="M461" s="12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12"/>
      <c r="J462" s="12"/>
      <c r="K462" s="4"/>
      <c r="L462" s="4"/>
      <c r="M462" s="12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12"/>
      <c r="J463" s="12"/>
      <c r="K463" s="4"/>
      <c r="L463" s="4"/>
      <c r="M463" s="12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12"/>
      <c r="J464" s="12"/>
      <c r="K464" s="4"/>
      <c r="L464" s="4"/>
      <c r="M464" s="12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12"/>
      <c r="J465" s="12"/>
      <c r="K465" s="4"/>
      <c r="L465" s="4"/>
      <c r="M465" s="12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12"/>
      <c r="J466" s="12"/>
      <c r="K466" s="4"/>
      <c r="L466" s="4"/>
      <c r="M466" s="12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12"/>
      <c r="J467" s="12"/>
      <c r="K467" s="4"/>
      <c r="L467" s="4"/>
      <c r="M467" s="12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12"/>
      <c r="J468" s="12"/>
      <c r="K468" s="4"/>
      <c r="L468" s="4"/>
      <c r="M468" s="12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12"/>
      <c r="J469" s="12"/>
      <c r="K469" s="4"/>
      <c r="L469" s="4"/>
      <c r="M469" s="12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12"/>
      <c r="J470" s="12"/>
      <c r="K470" s="4"/>
      <c r="L470" s="4"/>
      <c r="M470" s="12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12"/>
      <c r="J471" s="12"/>
      <c r="K471" s="4"/>
      <c r="L471" s="4"/>
      <c r="M471" s="12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12"/>
      <c r="J472" s="12"/>
      <c r="K472" s="4"/>
      <c r="L472" s="4"/>
      <c r="M472" s="12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12"/>
      <c r="J473" s="12"/>
      <c r="K473" s="4"/>
      <c r="L473" s="4"/>
      <c r="M473" s="12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12"/>
      <c r="J474" s="12"/>
      <c r="K474" s="4"/>
      <c r="L474" s="4"/>
      <c r="M474" s="12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12"/>
      <c r="J475" s="12"/>
      <c r="K475" s="4"/>
      <c r="L475" s="4"/>
      <c r="M475" s="12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12"/>
      <c r="J476" s="12"/>
      <c r="K476" s="4"/>
      <c r="L476" s="4"/>
      <c r="M476" s="12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12"/>
      <c r="J477" s="12"/>
      <c r="K477" s="4"/>
      <c r="L477" s="4"/>
      <c r="M477" s="12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12"/>
      <c r="J478" s="12"/>
      <c r="K478" s="4"/>
      <c r="L478" s="4"/>
      <c r="M478" s="12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12"/>
      <c r="J479" s="12"/>
      <c r="K479" s="4"/>
      <c r="L479" s="4"/>
      <c r="M479" s="12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12"/>
      <c r="J480" s="12"/>
      <c r="K480" s="4"/>
      <c r="L480" s="4"/>
      <c r="M480" s="12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12"/>
      <c r="J481" s="12"/>
      <c r="K481" s="4"/>
      <c r="L481" s="4"/>
      <c r="M481" s="12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12"/>
      <c r="J482" s="12"/>
      <c r="K482" s="4"/>
      <c r="L482" s="4"/>
      <c r="M482" s="12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12"/>
      <c r="J483" s="12"/>
      <c r="K483" s="4"/>
      <c r="L483" s="4"/>
      <c r="M483" s="12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12"/>
      <c r="J484" s="12"/>
      <c r="K484" s="4"/>
      <c r="L484" s="4"/>
      <c r="M484" s="12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12"/>
      <c r="J485" s="12"/>
      <c r="K485" s="4"/>
      <c r="L485" s="4"/>
      <c r="M485" s="12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12"/>
      <c r="J486" s="12"/>
      <c r="K486" s="4"/>
      <c r="L486" s="4"/>
      <c r="M486" s="12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12"/>
      <c r="J487" s="12"/>
      <c r="K487" s="4"/>
      <c r="L487" s="4"/>
      <c r="M487" s="12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12"/>
      <c r="J488" s="12"/>
      <c r="K488" s="4"/>
      <c r="L488" s="4"/>
      <c r="M488" s="12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12"/>
      <c r="J489" s="12"/>
      <c r="K489" s="4"/>
      <c r="L489" s="4"/>
      <c r="M489" s="12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12"/>
      <c r="J490" s="12"/>
      <c r="K490" s="4"/>
      <c r="L490" s="4"/>
      <c r="M490" s="12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12"/>
      <c r="J491" s="12"/>
      <c r="K491" s="4"/>
      <c r="L491" s="4"/>
      <c r="M491" s="12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12"/>
      <c r="J492" s="12"/>
      <c r="K492" s="4"/>
      <c r="L492" s="4"/>
      <c r="M492" s="12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12"/>
      <c r="J493" s="12"/>
      <c r="K493" s="4"/>
      <c r="L493" s="4"/>
      <c r="M493" s="12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12"/>
      <c r="J494" s="12"/>
      <c r="K494" s="4"/>
      <c r="L494" s="4"/>
      <c r="M494" s="12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12"/>
      <c r="J495" s="12"/>
      <c r="K495" s="4"/>
      <c r="L495" s="4"/>
      <c r="M495" s="12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12"/>
      <c r="J496" s="12"/>
      <c r="K496" s="4"/>
      <c r="L496" s="4"/>
      <c r="M496" s="12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12"/>
      <c r="J497" s="12"/>
      <c r="K497" s="4"/>
      <c r="L497" s="4"/>
      <c r="M497" s="12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12"/>
      <c r="J498" s="12"/>
      <c r="K498" s="4"/>
      <c r="L498" s="4"/>
      <c r="M498" s="12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12"/>
      <c r="J499" s="12"/>
      <c r="K499" s="4"/>
      <c r="L499" s="4"/>
      <c r="M499" s="12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12"/>
      <c r="J500" s="12"/>
      <c r="K500" s="4"/>
      <c r="L500" s="4"/>
      <c r="M500" s="12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12"/>
      <c r="J501" s="12"/>
      <c r="K501" s="4"/>
      <c r="L501" s="4"/>
      <c r="M501" s="12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12"/>
      <c r="J502" s="12"/>
      <c r="K502" s="4"/>
      <c r="L502" s="4"/>
      <c r="M502" s="12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12"/>
      <c r="J503" s="12"/>
      <c r="K503" s="4"/>
      <c r="L503" s="4"/>
      <c r="M503" s="12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12"/>
      <c r="J504" s="12"/>
      <c r="K504" s="4"/>
      <c r="L504" s="4"/>
      <c r="M504" s="12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12"/>
      <c r="J505" s="12"/>
      <c r="K505" s="4"/>
      <c r="L505" s="4"/>
      <c r="M505" s="12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12"/>
      <c r="J506" s="12"/>
      <c r="K506" s="4"/>
      <c r="L506" s="4"/>
      <c r="M506" s="12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12"/>
      <c r="J507" s="12"/>
      <c r="K507" s="4"/>
      <c r="L507" s="4"/>
      <c r="M507" s="12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12"/>
      <c r="J508" s="12"/>
      <c r="K508" s="4"/>
      <c r="L508" s="4"/>
      <c r="M508" s="12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12"/>
      <c r="J509" s="12"/>
      <c r="K509" s="4"/>
      <c r="L509" s="4"/>
      <c r="M509" s="12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12"/>
      <c r="J510" s="12"/>
      <c r="K510" s="4"/>
      <c r="L510" s="4"/>
      <c r="M510" s="12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12"/>
      <c r="J511" s="12"/>
      <c r="K511" s="4"/>
      <c r="L511" s="4"/>
      <c r="M511" s="12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12"/>
      <c r="J512" s="12"/>
      <c r="K512" s="4"/>
      <c r="L512" s="4"/>
      <c r="M512" s="12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12"/>
      <c r="J513" s="12"/>
      <c r="K513" s="4"/>
      <c r="L513" s="4"/>
      <c r="M513" s="12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12"/>
      <c r="J514" s="12"/>
      <c r="K514" s="4"/>
      <c r="L514" s="4"/>
      <c r="M514" s="12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12"/>
      <c r="J515" s="12"/>
      <c r="K515" s="4"/>
      <c r="L515" s="4"/>
      <c r="M515" s="12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12"/>
      <c r="J516" s="12"/>
      <c r="K516" s="4"/>
      <c r="L516" s="4"/>
      <c r="M516" s="12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12"/>
      <c r="J517" s="12"/>
      <c r="K517" s="4"/>
      <c r="L517" s="4"/>
      <c r="M517" s="12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12"/>
      <c r="J518" s="12"/>
      <c r="K518" s="4"/>
      <c r="L518" s="4"/>
      <c r="M518" s="12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12"/>
      <c r="J519" s="12"/>
      <c r="K519" s="4"/>
      <c r="L519" s="4"/>
      <c r="M519" s="12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12"/>
      <c r="J520" s="12"/>
      <c r="K520" s="4"/>
      <c r="L520" s="4"/>
      <c r="M520" s="12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12"/>
      <c r="J521" s="12"/>
      <c r="K521" s="4"/>
      <c r="L521" s="4"/>
      <c r="M521" s="12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12"/>
      <c r="J522" s="12"/>
      <c r="K522" s="4"/>
      <c r="L522" s="4"/>
      <c r="M522" s="12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12"/>
      <c r="J523" s="12"/>
      <c r="K523" s="4"/>
      <c r="L523" s="4"/>
      <c r="M523" s="12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12"/>
      <c r="J524" s="12"/>
      <c r="K524" s="4"/>
      <c r="L524" s="4"/>
      <c r="M524" s="12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12"/>
      <c r="J525" s="12"/>
      <c r="K525" s="4"/>
      <c r="L525" s="4"/>
      <c r="M525" s="12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12"/>
      <c r="J526" s="12"/>
      <c r="K526" s="4"/>
      <c r="L526" s="4"/>
      <c r="M526" s="12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12"/>
      <c r="J527" s="12"/>
      <c r="K527" s="4"/>
      <c r="L527" s="4"/>
      <c r="M527" s="12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12"/>
      <c r="J528" s="12"/>
      <c r="K528" s="4"/>
      <c r="L528" s="4"/>
      <c r="M528" s="12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12"/>
      <c r="J529" s="12"/>
      <c r="K529" s="4"/>
      <c r="L529" s="4"/>
      <c r="M529" s="12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12"/>
      <c r="J530" s="12"/>
      <c r="K530" s="4"/>
      <c r="L530" s="4"/>
      <c r="M530" s="12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12"/>
      <c r="J531" s="12"/>
      <c r="K531" s="4"/>
      <c r="L531" s="4"/>
      <c r="M531" s="12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12"/>
      <c r="J532" s="12"/>
      <c r="K532" s="4"/>
      <c r="L532" s="4"/>
      <c r="M532" s="12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12"/>
      <c r="J533" s="12"/>
      <c r="K533" s="4"/>
      <c r="L533" s="4"/>
      <c r="M533" s="12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12"/>
      <c r="J534" s="12"/>
      <c r="K534" s="4"/>
      <c r="L534" s="4"/>
      <c r="M534" s="12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12"/>
      <c r="J535" s="12"/>
      <c r="K535" s="4"/>
      <c r="L535" s="4"/>
      <c r="M535" s="12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12"/>
      <c r="J536" s="12"/>
      <c r="K536" s="4"/>
      <c r="L536" s="4"/>
      <c r="M536" s="12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12"/>
      <c r="J537" s="12"/>
      <c r="K537" s="4"/>
      <c r="L537" s="4"/>
      <c r="M537" s="12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12"/>
      <c r="J538" s="12"/>
      <c r="K538" s="4"/>
      <c r="L538" s="4"/>
      <c r="M538" s="12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12"/>
      <c r="J539" s="12"/>
      <c r="K539" s="4"/>
      <c r="L539" s="4"/>
      <c r="M539" s="12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12"/>
      <c r="J540" s="12"/>
      <c r="K540" s="4"/>
      <c r="L540" s="4"/>
      <c r="M540" s="12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12"/>
      <c r="J541" s="12"/>
      <c r="K541" s="4"/>
      <c r="L541" s="4"/>
      <c r="M541" s="12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12"/>
      <c r="J542" s="12"/>
      <c r="K542" s="4"/>
      <c r="L542" s="4"/>
      <c r="M542" s="12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12"/>
      <c r="J543" s="12"/>
      <c r="K543" s="4"/>
      <c r="L543" s="4"/>
      <c r="M543" s="12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12"/>
      <c r="J544" s="12"/>
      <c r="K544" s="4"/>
      <c r="L544" s="4"/>
      <c r="M544" s="12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12"/>
      <c r="J545" s="12"/>
      <c r="K545" s="4"/>
      <c r="L545" s="4"/>
      <c r="M545" s="12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12"/>
      <c r="J546" s="12"/>
      <c r="K546" s="4"/>
      <c r="L546" s="4"/>
      <c r="M546" s="12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12"/>
      <c r="J547" s="12"/>
      <c r="K547" s="4"/>
      <c r="L547" s="4"/>
      <c r="M547" s="12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12"/>
      <c r="J548" s="12"/>
      <c r="K548" s="4"/>
      <c r="L548" s="4"/>
      <c r="M548" s="12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12"/>
      <c r="J549" s="12"/>
      <c r="K549" s="4"/>
      <c r="L549" s="4"/>
      <c r="M549" s="12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12"/>
      <c r="J550" s="12"/>
      <c r="K550" s="4"/>
      <c r="L550" s="4"/>
      <c r="M550" s="12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12"/>
      <c r="J551" s="12"/>
      <c r="K551" s="4"/>
      <c r="L551" s="4"/>
      <c r="M551" s="12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12"/>
      <c r="J552" s="12"/>
      <c r="K552" s="4"/>
      <c r="L552" s="4"/>
      <c r="M552" s="12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12"/>
      <c r="J553" s="12"/>
      <c r="K553" s="4"/>
      <c r="L553" s="4"/>
      <c r="M553" s="12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12"/>
      <c r="J554" s="12"/>
      <c r="K554" s="4"/>
      <c r="L554" s="4"/>
      <c r="M554" s="12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12"/>
      <c r="J555" s="12"/>
      <c r="K555" s="4"/>
      <c r="L555" s="4"/>
      <c r="M555" s="12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12"/>
      <c r="J556" s="12"/>
      <c r="K556" s="4"/>
      <c r="L556" s="4"/>
      <c r="M556" s="12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12"/>
      <c r="J557" s="12"/>
      <c r="K557" s="4"/>
      <c r="L557" s="4"/>
      <c r="M557" s="12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12"/>
      <c r="J558" s="12"/>
      <c r="K558" s="4"/>
      <c r="L558" s="4"/>
      <c r="M558" s="12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12"/>
      <c r="J559" s="12"/>
      <c r="K559" s="4"/>
      <c r="L559" s="4"/>
      <c r="M559" s="12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12"/>
      <c r="J560" s="12"/>
      <c r="K560" s="4"/>
      <c r="L560" s="4"/>
      <c r="M560" s="12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12"/>
      <c r="J561" s="12"/>
      <c r="K561" s="4"/>
      <c r="L561" s="4"/>
      <c r="M561" s="12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12"/>
      <c r="J562" s="12"/>
      <c r="K562" s="4"/>
      <c r="L562" s="4"/>
      <c r="M562" s="12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12"/>
      <c r="J563" s="12"/>
      <c r="K563" s="4"/>
      <c r="L563" s="4"/>
      <c r="M563" s="12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12"/>
      <c r="J564" s="12"/>
      <c r="K564" s="4"/>
      <c r="L564" s="4"/>
      <c r="M564" s="12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12"/>
      <c r="J565" s="12"/>
      <c r="K565" s="4"/>
      <c r="L565" s="4"/>
      <c r="M565" s="12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12"/>
      <c r="J566" s="12"/>
      <c r="K566" s="4"/>
      <c r="L566" s="4"/>
      <c r="M566" s="12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12"/>
      <c r="J567" s="12"/>
      <c r="K567" s="4"/>
      <c r="L567" s="4"/>
      <c r="M567" s="12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12"/>
      <c r="J568" s="12"/>
      <c r="K568" s="4"/>
      <c r="L568" s="4"/>
      <c r="M568" s="12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12"/>
      <c r="J569" s="12"/>
      <c r="K569" s="4"/>
      <c r="L569" s="4"/>
      <c r="M569" s="12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12"/>
      <c r="J570" s="12"/>
      <c r="K570" s="4"/>
      <c r="L570" s="4"/>
      <c r="M570" s="12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12"/>
      <c r="J571" s="12"/>
      <c r="K571" s="4"/>
      <c r="L571" s="4"/>
      <c r="M571" s="12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12"/>
      <c r="J572" s="12"/>
      <c r="K572" s="4"/>
      <c r="L572" s="4"/>
      <c r="M572" s="12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12"/>
      <c r="J573" s="12"/>
      <c r="K573" s="4"/>
      <c r="L573" s="4"/>
      <c r="M573" s="12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12"/>
      <c r="J574" s="12"/>
      <c r="K574" s="4"/>
      <c r="L574" s="4"/>
      <c r="M574" s="12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12"/>
      <c r="J575" s="12"/>
      <c r="K575" s="4"/>
      <c r="L575" s="4"/>
      <c r="M575" s="12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12"/>
      <c r="J576" s="12"/>
      <c r="K576" s="4"/>
      <c r="L576" s="4"/>
      <c r="M576" s="12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12"/>
      <c r="J577" s="12"/>
      <c r="K577" s="4"/>
      <c r="L577" s="4"/>
      <c r="M577" s="12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12"/>
      <c r="J578" s="12"/>
      <c r="K578" s="4"/>
      <c r="L578" s="4"/>
      <c r="M578" s="12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12"/>
      <c r="J579" s="12"/>
      <c r="K579" s="4"/>
      <c r="L579" s="4"/>
      <c r="M579" s="12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12"/>
      <c r="J580" s="12"/>
      <c r="K580" s="4"/>
      <c r="L580" s="4"/>
      <c r="M580" s="12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12"/>
      <c r="J581" s="12"/>
      <c r="K581" s="4"/>
      <c r="L581" s="4"/>
      <c r="M581" s="12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12"/>
      <c r="J582" s="12"/>
      <c r="K582" s="4"/>
      <c r="L582" s="4"/>
      <c r="M582" s="12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12"/>
      <c r="J583" s="12"/>
      <c r="K583" s="4"/>
      <c r="L583" s="4"/>
      <c r="M583" s="12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12"/>
      <c r="J584" s="12"/>
      <c r="K584" s="4"/>
      <c r="L584" s="4"/>
      <c r="M584" s="12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12"/>
      <c r="J585" s="12"/>
      <c r="K585" s="4"/>
      <c r="L585" s="4"/>
      <c r="M585" s="12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12"/>
      <c r="J586" s="12"/>
      <c r="K586" s="4"/>
      <c r="L586" s="4"/>
      <c r="M586" s="12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12"/>
      <c r="J587" s="12"/>
      <c r="K587" s="4"/>
      <c r="L587" s="4"/>
      <c r="M587" s="12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12"/>
      <c r="J588" s="12"/>
      <c r="K588" s="4"/>
      <c r="L588" s="4"/>
      <c r="M588" s="12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12"/>
      <c r="J589" s="12"/>
      <c r="K589" s="4"/>
      <c r="L589" s="4"/>
      <c r="M589" s="12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12"/>
      <c r="J590" s="12"/>
      <c r="K590" s="4"/>
      <c r="L590" s="4"/>
      <c r="M590" s="12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12"/>
      <c r="J591" s="12"/>
      <c r="K591" s="4"/>
      <c r="L591" s="4"/>
      <c r="M591" s="12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12"/>
      <c r="J592" s="12"/>
      <c r="K592" s="4"/>
      <c r="L592" s="4"/>
      <c r="M592" s="12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12"/>
      <c r="J593" s="12"/>
      <c r="K593" s="4"/>
      <c r="L593" s="4"/>
      <c r="M593" s="12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12"/>
      <c r="J594" s="12"/>
      <c r="K594" s="4"/>
      <c r="L594" s="4"/>
      <c r="M594" s="12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12"/>
      <c r="J595" s="12"/>
      <c r="K595" s="4"/>
      <c r="L595" s="4"/>
      <c r="M595" s="12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12"/>
      <c r="J596" s="12"/>
      <c r="K596" s="4"/>
      <c r="L596" s="4"/>
      <c r="M596" s="12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12"/>
      <c r="J597" s="12"/>
      <c r="K597" s="4"/>
      <c r="L597" s="4"/>
      <c r="M597" s="12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12"/>
      <c r="J598" s="12"/>
      <c r="K598" s="4"/>
      <c r="L598" s="4"/>
      <c r="M598" s="12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12"/>
      <c r="J599" s="12"/>
      <c r="K599" s="4"/>
      <c r="L599" s="4"/>
      <c r="M599" s="12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12"/>
      <c r="J600" s="12"/>
      <c r="K600" s="4"/>
      <c r="L600" s="4"/>
      <c r="M600" s="12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12"/>
      <c r="J601" s="12"/>
      <c r="K601" s="4"/>
      <c r="L601" s="4"/>
      <c r="M601" s="12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12"/>
      <c r="J602" s="12"/>
      <c r="K602" s="4"/>
      <c r="L602" s="4"/>
      <c r="M602" s="12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12"/>
      <c r="J603" s="12"/>
      <c r="K603" s="4"/>
      <c r="L603" s="4"/>
      <c r="M603" s="12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12"/>
      <c r="J604" s="12"/>
      <c r="K604" s="4"/>
      <c r="L604" s="4"/>
      <c r="M604" s="12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12"/>
      <c r="J605" s="12"/>
      <c r="K605" s="4"/>
      <c r="L605" s="4"/>
      <c r="M605" s="12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12"/>
      <c r="J606" s="12"/>
      <c r="K606" s="4"/>
      <c r="L606" s="4"/>
      <c r="M606" s="12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12"/>
      <c r="J607" s="12"/>
      <c r="K607" s="4"/>
      <c r="L607" s="4"/>
      <c r="M607" s="12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12"/>
      <c r="J608" s="12"/>
      <c r="K608" s="4"/>
      <c r="L608" s="4"/>
      <c r="M608" s="12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12"/>
      <c r="J609" s="12"/>
      <c r="K609" s="4"/>
      <c r="L609" s="4"/>
      <c r="M609" s="12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12"/>
      <c r="J610" s="12"/>
      <c r="K610" s="4"/>
      <c r="L610" s="4"/>
      <c r="M610" s="12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12"/>
      <c r="J611" s="12"/>
      <c r="K611" s="4"/>
      <c r="L611" s="4"/>
      <c r="M611" s="12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12"/>
      <c r="J612" s="12"/>
      <c r="K612" s="4"/>
      <c r="L612" s="4"/>
      <c r="M612" s="12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12"/>
      <c r="J613" s="12"/>
      <c r="K613" s="4"/>
      <c r="L613" s="4"/>
      <c r="M613" s="12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12"/>
      <c r="J614" s="12"/>
      <c r="K614" s="4"/>
      <c r="L614" s="4"/>
      <c r="M614" s="12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12"/>
      <c r="J615" s="12"/>
      <c r="K615" s="4"/>
      <c r="L615" s="4"/>
      <c r="M615" s="12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12"/>
      <c r="J616" s="12"/>
      <c r="K616" s="4"/>
      <c r="L616" s="4"/>
      <c r="M616" s="12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12"/>
      <c r="J617" s="12"/>
      <c r="K617" s="4"/>
      <c r="L617" s="4"/>
      <c r="M617" s="12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12"/>
      <c r="J618" s="12"/>
      <c r="K618" s="4"/>
      <c r="L618" s="4"/>
      <c r="M618" s="12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12"/>
      <c r="J619" s="12"/>
      <c r="K619" s="4"/>
      <c r="L619" s="4"/>
      <c r="M619" s="12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12"/>
      <c r="J620" s="12"/>
      <c r="K620" s="4"/>
      <c r="L620" s="4"/>
      <c r="M620" s="12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12"/>
      <c r="J621" s="12"/>
      <c r="K621" s="4"/>
      <c r="L621" s="4"/>
      <c r="M621" s="12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12"/>
      <c r="J622" s="12"/>
      <c r="K622" s="4"/>
      <c r="L622" s="4"/>
      <c r="M622" s="12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12"/>
      <c r="J623" s="12"/>
      <c r="K623" s="4"/>
      <c r="L623" s="4"/>
      <c r="M623" s="12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12"/>
      <c r="J624" s="12"/>
      <c r="K624" s="4"/>
      <c r="L624" s="4"/>
      <c r="M624" s="12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12"/>
      <c r="J625" s="12"/>
      <c r="K625" s="4"/>
      <c r="L625" s="4"/>
      <c r="M625" s="12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12"/>
      <c r="J626" s="12"/>
      <c r="K626" s="4"/>
      <c r="L626" s="4"/>
      <c r="M626" s="12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12"/>
      <c r="J627" s="12"/>
      <c r="K627" s="4"/>
      <c r="L627" s="4"/>
      <c r="M627" s="12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12"/>
      <c r="J628" s="12"/>
      <c r="K628" s="4"/>
      <c r="L628" s="4"/>
      <c r="M628" s="12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12"/>
      <c r="J629" s="12"/>
      <c r="K629" s="4"/>
      <c r="L629" s="4"/>
      <c r="M629" s="12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12"/>
      <c r="J630" s="12"/>
      <c r="K630" s="4"/>
      <c r="L630" s="4"/>
      <c r="M630" s="12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12"/>
      <c r="J631" s="12"/>
      <c r="K631" s="4"/>
      <c r="L631" s="4"/>
      <c r="M631" s="12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12"/>
      <c r="J632" s="12"/>
      <c r="K632" s="4"/>
      <c r="L632" s="4"/>
      <c r="M632" s="12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12"/>
      <c r="J633" s="12"/>
      <c r="K633" s="4"/>
      <c r="L633" s="4"/>
      <c r="M633" s="12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12"/>
      <c r="J634" s="12"/>
      <c r="K634" s="4"/>
      <c r="L634" s="4"/>
      <c r="M634" s="12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12"/>
      <c r="J635" s="12"/>
      <c r="K635" s="4"/>
      <c r="L635" s="4"/>
      <c r="M635" s="12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12"/>
      <c r="J636" s="12"/>
      <c r="K636" s="4"/>
      <c r="L636" s="4"/>
      <c r="M636" s="12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12"/>
      <c r="J637" s="12"/>
      <c r="K637" s="4"/>
      <c r="L637" s="4"/>
      <c r="M637" s="12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12"/>
      <c r="J638" s="12"/>
      <c r="K638" s="4"/>
      <c r="L638" s="4"/>
      <c r="M638" s="12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12"/>
      <c r="J639" s="12"/>
      <c r="K639" s="4"/>
      <c r="L639" s="4"/>
      <c r="M639" s="12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12"/>
      <c r="J640" s="12"/>
      <c r="K640" s="4"/>
      <c r="L640" s="4"/>
      <c r="M640" s="12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12"/>
      <c r="J641" s="12"/>
      <c r="K641" s="4"/>
      <c r="L641" s="4"/>
      <c r="M641" s="12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12"/>
      <c r="J642" s="12"/>
      <c r="K642" s="4"/>
      <c r="L642" s="4"/>
      <c r="M642" s="12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12"/>
      <c r="J643" s="12"/>
      <c r="K643" s="4"/>
      <c r="L643" s="4"/>
      <c r="M643" s="12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12"/>
      <c r="J644" s="12"/>
      <c r="K644" s="4"/>
      <c r="L644" s="4"/>
      <c r="M644" s="12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12"/>
      <c r="J645" s="12"/>
      <c r="K645" s="4"/>
      <c r="L645" s="4"/>
      <c r="M645" s="12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12"/>
      <c r="J646" s="12"/>
      <c r="K646" s="4"/>
      <c r="L646" s="4"/>
      <c r="M646" s="12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12"/>
      <c r="J647" s="12"/>
      <c r="K647" s="4"/>
      <c r="L647" s="4"/>
      <c r="M647" s="12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12"/>
      <c r="J648" s="12"/>
      <c r="K648" s="4"/>
      <c r="L648" s="4"/>
      <c r="M648" s="12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12"/>
      <c r="J649" s="12"/>
      <c r="K649" s="4"/>
      <c r="L649" s="4"/>
      <c r="M649" s="12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12"/>
      <c r="J650" s="12"/>
      <c r="K650" s="4"/>
      <c r="L650" s="4"/>
      <c r="M650" s="12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12"/>
      <c r="J651" s="12"/>
      <c r="K651" s="4"/>
      <c r="L651" s="4"/>
      <c r="M651" s="12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12"/>
      <c r="J652" s="12"/>
      <c r="K652" s="4"/>
      <c r="L652" s="4"/>
      <c r="M652" s="12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12"/>
      <c r="J653" s="12"/>
      <c r="K653" s="4"/>
      <c r="L653" s="4"/>
      <c r="M653" s="12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12"/>
      <c r="J654" s="12"/>
      <c r="K654" s="4"/>
      <c r="L654" s="4"/>
      <c r="M654" s="12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12"/>
      <c r="J655" s="12"/>
      <c r="K655" s="4"/>
      <c r="L655" s="4"/>
      <c r="M655" s="12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12"/>
      <c r="J656" s="12"/>
      <c r="K656" s="4"/>
      <c r="L656" s="4"/>
      <c r="M656" s="12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12"/>
      <c r="J657" s="12"/>
      <c r="K657" s="4"/>
      <c r="L657" s="4"/>
      <c r="M657" s="12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12"/>
      <c r="J658" s="12"/>
      <c r="K658" s="4"/>
      <c r="L658" s="4"/>
      <c r="M658" s="12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12"/>
      <c r="J659" s="12"/>
      <c r="K659" s="4"/>
      <c r="L659" s="4"/>
      <c r="M659" s="12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12"/>
      <c r="J660" s="12"/>
      <c r="K660" s="4"/>
      <c r="L660" s="4"/>
      <c r="M660" s="12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12"/>
      <c r="J661" s="12"/>
      <c r="K661" s="4"/>
      <c r="L661" s="4"/>
      <c r="M661" s="12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12"/>
      <c r="J662" s="12"/>
      <c r="K662" s="4"/>
      <c r="L662" s="4"/>
      <c r="M662" s="12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12"/>
      <c r="J663" s="12"/>
      <c r="K663" s="4"/>
      <c r="L663" s="4"/>
      <c r="M663" s="12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12"/>
      <c r="J664" s="12"/>
      <c r="K664" s="4"/>
      <c r="L664" s="4"/>
      <c r="M664" s="12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12"/>
      <c r="J665" s="12"/>
      <c r="K665" s="4"/>
      <c r="L665" s="4"/>
      <c r="M665" s="12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12"/>
      <c r="J666" s="12"/>
      <c r="K666" s="4"/>
      <c r="L666" s="4"/>
      <c r="M666" s="12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12"/>
      <c r="J667" s="12"/>
      <c r="K667" s="4"/>
      <c r="L667" s="4"/>
      <c r="M667" s="12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12"/>
      <c r="J668" s="12"/>
      <c r="K668" s="4"/>
      <c r="L668" s="4"/>
      <c r="M668" s="12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12"/>
      <c r="J669" s="12"/>
      <c r="K669" s="4"/>
      <c r="L669" s="4"/>
      <c r="M669" s="12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12"/>
      <c r="J670" s="12"/>
      <c r="K670" s="4"/>
      <c r="L670" s="4"/>
      <c r="M670" s="12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12"/>
      <c r="J671" s="12"/>
      <c r="K671" s="4"/>
      <c r="L671" s="4"/>
      <c r="M671" s="12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12"/>
      <c r="J672" s="12"/>
      <c r="K672" s="4"/>
      <c r="L672" s="4"/>
      <c r="M672" s="12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12"/>
      <c r="J673" s="12"/>
      <c r="K673" s="4"/>
      <c r="L673" s="4"/>
      <c r="M673" s="12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12"/>
      <c r="J674" s="12"/>
      <c r="K674" s="4"/>
      <c r="L674" s="4"/>
      <c r="M674" s="12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12"/>
      <c r="J675" s="12"/>
      <c r="K675" s="4"/>
      <c r="L675" s="4"/>
      <c r="M675" s="12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12"/>
      <c r="J676" s="12"/>
      <c r="K676" s="4"/>
      <c r="L676" s="4"/>
      <c r="M676" s="12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12"/>
      <c r="J677" s="12"/>
      <c r="K677" s="4"/>
      <c r="L677" s="4"/>
      <c r="M677" s="12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12"/>
      <c r="J678" s="12"/>
      <c r="K678" s="4"/>
      <c r="L678" s="4"/>
      <c r="M678" s="12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12"/>
      <c r="J679" s="12"/>
      <c r="K679" s="4"/>
      <c r="L679" s="4"/>
      <c r="M679" s="12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12"/>
      <c r="J680" s="12"/>
      <c r="K680" s="4"/>
      <c r="L680" s="4"/>
      <c r="M680" s="12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12"/>
      <c r="J681" s="12"/>
      <c r="K681" s="4"/>
      <c r="L681" s="4"/>
      <c r="M681" s="12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12"/>
      <c r="J682" s="12"/>
      <c r="K682" s="4"/>
      <c r="L682" s="4"/>
      <c r="M682" s="12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12"/>
      <c r="J683" s="12"/>
      <c r="K683" s="4"/>
      <c r="L683" s="4"/>
      <c r="M683" s="12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12"/>
      <c r="J684" s="12"/>
      <c r="K684" s="4"/>
      <c r="L684" s="4"/>
      <c r="M684" s="12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12"/>
      <c r="J685" s="12"/>
      <c r="K685" s="4"/>
      <c r="L685" s="4"/>
      <c r="M685" s="12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12"/>
      <c r="J686" s="12"/>
      <c r="K686" s="4"/>
      <c r="L686" s="4"/>
      <c r="M686" s="12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12"/>
      <c r="J687" s="12"/>
      <c r="K687" s="4"/>
      <c r="L687" s="4"/>
      <c r="M687" s="12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12"/>
      <c r="J688" s="12"/>
      <c r="K688" s="4"/>
      <c r="L688" s="4"/>
      <c r="M688" s="12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12"/>
      <c r="J689" s="12"/>
      <c r="K689" s="4"/>
      <c r="L689" s="4"/>
      <c r="M689" s="12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12"/>
      <c r="J690" s="12"/>
      <c r="K690" s="4"/>
      <c r="L690" s="4"/>
      <c r="M690" s="12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12"/>
      <c r="J691" s="12"/>
      <c r="K691" s="4"/>
      <c r="L691" s="4"/>
      <c r="M691" s="12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12"/>
      <c r="J692" s="12"/>
      <c r="K692" s="4"/>
      <c r="L692" s="4"/>
      <c r="M692" s="12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12"/>
      <c r="J693" s="12"/>
      <c r="K693" s="4"/>
      <c r="L693" s="4"/>
      <c r="M693" s="12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12"/>
      <c r="J694" s="12"/>
      <c r="K694" s="4"/>
      <c r="L694" s="4"/>
      <c r="M694" s="12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12"/>
      <c r="J695" s="12"/>
      <c r="K695" s="4"/>
      <c r="L695" s="4"/>
      <c r="M695" s="12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12"/>
      <c r="J696" s="12"/>
      <c r="K696" s="4"/>
      <c r="L696" s="4"/>
      <c r="M696" s="12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12"/>
      <c r="J697" s="12"/>
      <c r="K697" s="4"/>
      <c r="L697" s="4"/>
      <c r="M697" s="12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12"/>
      <c r="J698" s="12"/>
      <c r="K698" s="4"/>
      <c r="L698" s="4"/>
      <c r="M698" s="12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12"/>
      <c r="J699" s="12"/>
      <c r="K699" s="4"/>
      <c r="L699" s="4"/>
      <c r="M699" s="12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12"/>
      <c r="J700" s="12"/>
      <c r="K700" s="4"/>
      <c r="L700" s="4"/>
      <c r="M700" s="12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12"/>
      <c r="J701" s="12"/>
      <c r="K701" s="4"/>
      <c r="L701" s="4"/>
      <c r="M701" s="12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12"/>
      <c r="J702" s="12"/>
      <c r="K702" s="4"/>
      <c r="L702" s="4"/>
      <c r="M702" s="12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12"/>
      <c r="J703" s="12"/>
      <c r="K703" s="4"/>
      <c r="L703" s="4"/>
      <c r="M703" s="12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12"/>
      <c r="J704" s="12"/>
      <c r="K704" s="4"/>
      <c r="L704" s="4"/>
      <c r="M704" s="12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12"/>
      <c r="J705" s="12"/>
      <c r="K705" s="4"/>
      <c r="L705" s="4"/>
      <c r="M705" s="12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12"/>
      <c r="J706" s="12"/>
      <c r="K706" s="4"/>
      <c r="L706" s="4"/>
      <c r="M706" s="12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12"/>
      <c r="J707" s="12"/>
      <c r="K707" s="4"/>
      <c r="L707" s="4"/>
      <c r="M707" s="12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12"/>
      <c r="J708" s="12"/>
      <c r="K708" s="4"/>
      <c r="L708" s="4"/>
      <c r="M708" s="12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12"/>
      <c r="J709" s="12"/>
      <c r="K709" s="4"/>
      <c r="L709" s="4"/>
      <c r="M709" s="12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12"/>
      <c r="J710" s="12"/>
      <c r="K710" s="4"/>
      <c r="L710" s="4"/>
      <c r="M710" s="12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12"/>
      <c r="J711" s="12"/>
      <c r="K711" s="4"/>
      <c r="L711" s="4"/>
      <c r="M711" s="12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12"/>
      <c r="J712" s="12"/>
      <c r="K712" s="4"/>
      <c r="L712" s="4"/>
      <c r="M712" s="12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12"/>
      <c r="J713" s="12"/>
      <c r="K713" s="4"/>
      <c r="L713" s="4"/>
      <c r="M713" s="12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12"/>
      <c r="J714" s="12"/>
      <c r="K714" s="4"/>
      <c r="L714" s="4"/>
      <c r="M714" s="12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12"/>
      <c r="J715" s="12"/>
      <c r="K715" s="4"/>
      <c r="L715" s="4"/>
      <c r="M715" s="12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12"/>
      <c r="J716" s="12"/>
      <c r="K716" s="4"/>
      <c r="L716" s="4"/>
      <c r="M716" s="12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12"/>
      <c r="J717" s="12"/>
      <c r="K717" s="4"/>
      <c r="L717" s="4"/>
      <c r="M717" s="12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12"/>
      <c r="J718" s="12"/>
      <c r="K718" s="4"/>
      <c r="L718" s="4"/>
      <c r="M718" s="12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12"/>
      <c r="J719" s="12"/>
      <c r="K719" s="4"/>
      <c r="L719" s="4"/>
      <c r="M719" s="12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12"/>
      <c r="J720" s="12"/>
      <c r="K720" s="4"/>
      <c r="L720" s="4"/>
      <c r="M720" s="12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12"/>
      <c r="J721" s="12"/>
      <c r="K721" s="4"/>
      <c r="L721" s="4"/>
      <c r="M721" s="12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12"/>
      <c r="J722" s="12"/>
      <c r="K722" s="4"/>
      <c r="L722" s="4"/>
      <c r="M722" s="12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12"/>
      <c r="J723" s="12"/>
      <c r="K723" s="4"/>
      <c r="L723" s="4"/>
      <c r="M723" s="12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12"/>
      <c r="J724" s="12"/>
      <c r="K724" s="4"/>
      <c r="L724" s="4"/>
      <c r="M724" s="12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12"/>
      <c r="J725" s="12"/>
      <c r="K725" s="4"/>
      <c r="L725" s="4"/>
      <c r="M725" s="12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12"/>
      <c r="J726" s="12"/>
      <c r="K726" s="4"/>
      <c r="L726" s="4"/>
      <c r="M726" s="12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12"/>
      <c r="J727" s="12"/>
      <c r="K727" s="4"/>
      <c r="L727" s="4"/>
      <c r="M727" s="12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12"/>
      <c r="J728" s="12"/>
      <c r="K728" s="4"/>
      <c r="L728" s="4"/>
      <c r="M728" s="12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12"/>
      <c r="J729" s="12"/>
      <c r="K729" s="4"/>
      <c r="L729" s="4"/>
      <c r="M729" s="12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12"/>
      <c r="J730" s="12"/>
      <c r="K730" s="4"/>
      <c r="L730" s="4"/>
      <c r="M730" s="12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12"/>
      <c r="J731" s="12"/>
      <c r="K731" s="4"/>
      <c r="L731" s="4"/>
      <c r="M731" s="12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12"/>
      <c r="J732" s="12"/>
      <c r="K732" s="4"/>
      <c r="L732" s="4"/>
      <c r="M732" s="12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12"/>
      <c r="J733" s="12"/>
      <c r="K733" s="4"/>
      <c r="L733" s="4"/>
      <c r="M733" s="12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12"/>
      <c r="J734" s="12"/>
      <c r="K734" s="4"/>
      <c r="L734" s="4"/>
      <c r="M734" s="12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12"/>
      <c r="J735" s="12"/>
      <c r="K735" s="4"/>
      <c r="L735" s="4"/>
      <c r="M735" s="12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12"/>
      <c r="J736" s="12"/>
      <c r="K736" s="4"/>
      <c r="L736" s="4"/>
      <c r="M736" s="12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12"/>
      <c r="J737" s="12"/>
      <c r="K737" s="4"/>
      <c r="L737" s="4"/>
      <c r="M737" s="12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12"/>
      <c r="J738" s="12"/>
      <c r="K738" s="4"/>
      <c r="L738" s="4"/>
      <c r="M738" s="12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12"/>
      <c r="J739" s="12"/>
      <c r="K739" s="4"/>
      <c r="L739" s="4"/>
      <c r="M739" s="12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12"/>
      <c r="J740" s="12"/>
      <c r="K740" s="4"/>
      <c r="L740" s="4"/>
      <c r="M740" s="12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12"/>
      <c r="J741" s="12"/>
      <c r="K741" s="4"/>
      <c r="L741" s="4"/>
      <c r="M741" s="12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12"/>
      <c r="J742" s="12"/>
      <c r="K742" s="4"/>
      <c r="L742" s="4"/>
      <c r="M742" s="12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12"/>
      <c r="J743" s="12"/>
      <c r="K743" s="4"/>
      <c r="L743" s="4"/>
      <c r="M743" s="12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12"/>
      <c r="J744" s="12"/>
      <c r="K744" s="4"/>
      <c r="L744" s="4"/>
      <c r="M744" s="12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12"/>
      <c r="J745" s="12"/>
      <c r="K745" s="4"/>
      <c r="L745" s="4"/>
      <c r="M745" s="12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12"/>
      <c r="J746" s="12"/>
      <c r="K746" s="4"/>
      <c r="L746" s="4"/>
      <c r="M746" s="12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12"/>
      <c r="J747" s="12"/>
      <c r="K747" s="4"/>
      <c r="L747" s="4"/>
      <c r="M747" s="12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12"/>
      <c r="J748" s="12"/>
      <c r="K748" s="4"/>
      <c r="L748" s="4"/>
      <c r="M748" s="12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12"/>
      <c r="J749" s="12"/>
      <c r="K749" s="4"/>
      <c r="L749" s="4"/>
      <c r="M749" s="12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12"/>
      <c r="J750" s="12"/>
      <c r="K750" s="4"/>
      <c r="L750" s="4"/>
      <c r="M750" s="12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12"/>
      <c r="J751" s="12"/>
      <c r="K751" s="4"/>
      <c r="L751" s="4"/>
      <c r="M751" s="12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12"/>
      <c r="J752" s="12"/>
      <c r="K752" s="4"/>
      <c r="L752" s="4"/>
      <c r="M752" s="12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12"/>
      <c r="J753" s="12"/>
      <c r="K753" s="4"/>
      <c r="L753" s="4"/>
      <c r="M753" s="12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12"/>
      <c r="J754" s="12"/>
      <c r="K754" s="4"/>
      <c r="L754" s="4"/>
      <c r="M754" s="12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12"/>
      <c r="J755" s="12"/>
      <c r="K755" s="4"/>
      <c r="L755" s="4"/>
      <c r="M755" s="12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12"/>
      <c r="J756" s="12"/>
      <c r="K756" s="4"/>
      <c r="L756" s="4"/>
      <c r="M756" s="12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12"/>
      <c r="J757" s="12"/>
      <c r="K757" s="4"/>
      <c r="L757" s="4"/>
      <c r="M757" s="12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12"/>
      <c r="J758" s="12"/>
      <c r="K758" s="4"/>
      <c r="L758" s="4"/>
      <c r="M758" s="12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12"/>
      <c r="J759" s="12"/>
      <c r="K759" s="4"/>
      <c r="L759" s="4"/>
      <c r="M759" s="12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12"/>
      <c r="J760" s="12"/>
      <c r="K760" s="4"/>
      <c r="L760" s="4"/>
      <c r="M760" s="12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12"/>
      <c r="J761" s="12"/>
      <c r="K761" s="4"/>
      <c r="L761" s="4"/>
      <c r="M761" s="12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12"/>
      <c r="J762" s="12"/>
      <c r="K762" s="4"/>
      <c r="L762" s="4"/>
      <c r="M762" s="12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12"/>
      <c r="J763" s="12"/>
      <c r="K763" s="4"/>
      <c r="L763" s="4"/>
      <c r="M763" s="12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12"/>
      <c r="J764" s="12"/>
      <c r="K764" s="4"/>
      <c r="L764" s="4"/>
      <c r="M764" s="12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12"/>
      <c r="J765" s="12"/>
      <c r="K765" s="4"/>
      <c r="L765" s="4"/>
      <c r="M765" s="12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12"/>
      <c r="J766" s="12"/>
      <c r="K766" s="4"/>
      <c r="L766" s="4"/>
      <c r="M766" s="12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12"/>
      <c r="J767" s="12"/>
      <c r="K767" s="4"/>
      <c r="L767" s="4"/>
      <c r="M767" s="12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12"/>
      <c r="J768" s="12"/>
      <c r="K768" s="4"/>
      <c r="L768" s="4"/>
      <c r="M768" s="12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12"/>
      <c r="J769" s="12"/>
      <c r="K769" s="4"/>
      <c r="L769" s="4"/>
      <c r="M769" s="12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12"/>
      <c r="J770" s="12"/>
      <c r="K770" s="4"/>
      <c r="L770" s="4"/>
      <c r="M770" s="12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12"/>
      <c r="J771" s="12"/>
      <c r="K771" s="4"/>
      <c r="L771" s="4"/>
      <c r="M771" s="12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12"/>
      <c r="J772" s="12"/>
      <c r="K772" s="4"/>
      <c r="L772" s="4"/>
      <c r="M772" s="12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12"/>
      <c r="J773" s="12"/>
      <c r="K773" s="4"/>
      <c r="L773" s="4"/>
      <c r="M773" s="12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12"/>
      <c r="J774" s="12"/>
      <c r="K774" s="4"/>
      <c r="L774" s="4"/>
      <c r="M774" s="12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12"/>
      <c r="J775" s="12"/>
      <c r="K775" s="4"/>
      <c r="L775" s="4"/>
      <c r="M775" s="12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12"/>
      <c r="J776" s="12"/>
      <c r="K776" s="4"/>
      <c r="L776" s="4"/>
      <c r="M776" s="12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12"/>
      <c r="J777" s="12"/>
      <c r="K777" s="4"/>
      <c r="L777" s="4"/>
      <c r="M777" s="12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12"/>
      <c r="J778" s="12"/>
      <c r="K778" s="4"/>
      <c r="L778" s="4"/>
      <c r="M778" s="12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12"/>
      <c r="J779" s="12"/>
      <c r="K779" s="4"/>
      <c r="L779" s="4"/>
      <c r="M779" s="12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12"/>
      <c r="J780" s="12"/>
      <c r="K780" s="4"/>
      <c r="L780" s="4"/>
      <c r="M780" s="12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12"/>
      <c r="J781" s="12"/>
      <c r="K781" s="4"/>
      <c r="L781" s="4"/>
      <c r="M781" s="12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12"/>
      <c r="J782" s="12"/>
      <c r="K782" s="4"/>
      <c r="L782" s="4"/>
      <c r="M782" s="12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12"/>
      <c r="J783" s="12"/>
      <c r="K783" s="4"/>
      <c r="L783" s="4"/>
      <c r="M783" s="12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12"/>
      <c r="J784" s="12"/>
      <c r="K784" s="4"/>
      <c r="L784" s="4"/>
      <c r="M784" s="12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12"/>
      <c r="J785" s="12"/>
      <c r="K785" s="4"/>
      <c r="L785" s="4"/>
      <c r="M785" s="12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12"/>
      <c r="J786" s="12"/>
      <c r="K786" s="4"/>
      <c r="L786" s="4"/>
      <c r="M786" s="12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12"/>
      <c r="J787" s="12"/>
      <c r="K787" s="4"/>
      <c r="L787" s="4"/>
      <c r="M787" s="12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12"/>
      <c r="J788" s="12"/>
      <c r="K788" s="4"/>
      <c r="L788" s="4"/>
      <c r="M788" s="12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12"/>
      <c r="J789" s="12"/>
      <c r="K789" s="4"/>
      <c r="L789" s="4"/>
      <c r="M789" s="12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12"/>
      <c r="J790" s="12"/>
      <c r="K790" s="4"/>
      <c r="L790" s="4"/>
      <c r="M790" s="12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12"/>
      <c r="J791" s="12"/>
      <c r="K791" s="4"/>
      <c r="L791" s="4"/>
      <c r="M791" s="12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12"/>
      <c r="J792" s="12"/>
      <c r="K792" s="4"/>
      <c r="L792" s="4"/>
      <c r="M792" s="12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12"/>
      <c r="J793" s="12"/>
      <c r="K793" s="4"/>
      <c r="L793" s="4"/>
      <c r="M793" s="12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12"/>
      <c r="J794" s="12"/>
      <c r="K794" s="4"/>
      <c r="L794" s="4"/>
      <c r="M794" s="12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12"/>
      <c r="J795" s="12"/>
      <c r="K795" s="4"/>
      <c r="L795" s="4"/>
      <c r="M795" s="12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12"/>
      <c r="J796" s="12"/>
      <c r="K796" s="4"/>
      <c r="L796" s="4"/>
      <c r="M796" s="12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12"/>
      <c r="J797" s="12"/>
      <c r="K797" s="4"/>
      <c r="L797" s="4"/>
      <c r="M797" s="12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12"/>
      <c r="J798" s="12"/>
      <c r="K798" s="4"/>
      <c r="L798" s="4"/>
      <c r="M798" s="12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12"/>
      <c r="J799" s="12"/>
      <c r="K799" s="4"/>
      <c r="L799" s="4"/>
      <c r="M799" s="12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12"/>
      <c r="J800" s="12"/>
      <c r="K800" s="4"/>
      <c r="L800" s="4"/>
      <c r="M800" s="12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12"/>
      <c r="J801" s="12"/>
      <c r="K801" s="4"/>
      <c r="L801" s="4"/>
      <c r="M801" s="12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12"/>
      <c r="J802" s="12"/>
      <c r="K802" s="4"/>
      <c r="L802" s="4"/>
      <c r="M802" s="12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12"/>
      <c r="J803" s="12"/>
      <c r="K803" s="4"/>
      <c r="L803" s="4"/>
      <c r="M803" s="12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12"/>
      <c r="J804" s="12"/>
      <c r="K804" s="4"/>
      <c r="L804" s="4"/>
      <c r="M804" s="12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12"/>
      <c r="J805" s="12"/>
      <c r="K805" s="4"/>
      <c r="L805" s="4"/>
      <c r="M805" s="12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12"/>
      <c r="J806" s="12"/>
      <c r="K806" s="4"/>
      <c r="L806" s="4"/>
      <c r="M806" s="12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12"/>
      <c r="J807" s="12"/>
      <c r="K807" s="4"/>
      <c r="L807" s="4"/>
      <c r="M807" s="12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12"/>
      <c r="J808" s="12"/>
      <c r="K808" s="4"/>
      <c r="L808" s="4"/>
      <c r="M808" s="12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12"/>
      <c r="J809" s="12"/>
      <c r="K809" s="4"/>
      <c r="L809" s="4"/>
      <c r="M809" s="12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12"/>
      <c r="J810" s="12"/>
      <c r="K810" s="4"/>
      <c r="L810" s="4"/>
      <c r="M810" s="12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12"/>
      <c r="J811" s="12"/>
      <c r="K811" s="4"/>
      <c r="L811" s="4"/>
      <c r="M811" s="12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12"/>
      <c r="J812" s="12"/>
      <c r="K812" s="4"/>
      <c r="L812" s="4"/>
      <c r="M812" s="12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12"/>
      <c r="J813" s="12"/>
      <c r="K813" s="4"/>
      <c r="L813" s="4"/>
      <c r="M813" s="12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12"/>
      <c r="J814" s="12"/>
      <c r="K814" s="4"/>
      <c r="L814" s="4"/>
      <c r="M814" s="12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12"/>
      <c r="J815" s="12"/>
      <c r="K815" s="4"/>
      <c r="L815" s="4"/>
      <c r="M815" s="12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12"/>
      <c r="J816" s="12"/>
      <c r="K816" s="4"/>
      <c r="L816" s="4"/>
      <c r="M816" s="12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12"/>
      <c r="J817" s="12"/>
      <c r="K817" s="4"/>
      <c r="L817" s="4"/>
      <c r="M817" s="12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12"/>
      <c r="J818" s="12"/>
      <c r="K818" s="4"/>
      <c r="L818" s="4"/>
      <c r="M818" s="12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12"/>
      <c r="J819" s="12"/>
      <c r="K819" s="4"/>
      <c r="L819" s="4"/>
      <c r="M819" s="12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12"/>
      <c r="J820" s="12"/>
      <c r="K820" s="4"/>
      <c r="L820" s="4"/>
      <c r="M820" s="12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12"/>
      <c r="J821" s="12"/>
      <c r="K821" s="4"/>
      <c r="L821" s="4"/>
      <c r="M821" s="12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12"/>
      <c r="J822" s="12"/>
      <c r="K822" s="4"/>
      <c r="L822" s="4"/>
      <c r="M822" s="12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12"/>
      <c r="J823" s="12"/>
      <c r="K823" s="4"/>
      <c r="L823" s="4"/>
      <c r="M823" s="12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12"/>
      <c r="J824" s="12"/>
      <c r="K824" s="4"/>
      <c r="L824" s="4"/>
      <c r="M824" s="12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12"/>
      <c r="J825" s="12"/>
      <c r="K825" s="4"/>
      <c r="L825" s="4"/>
      <c r="M825" s="12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12"/>
      <c r="J826" s="12"/>
      <c r="K826" s="4"/>
      <c r="L826" s="4"/>
      <c r="M826" s="12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12"/>
      <c r="J827" s="12"/>
      <c r="K827" s="4"/>
      <c r="L827" s="4"/>
      <c r="M827" s="12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12"/>
      <c r="J828" s="12"/>
      <c r="K828" s="4"/>
      <c r="L828" s="4"/>
      <c r="M828" s="12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12"/>
      <c r="J829" s="12"/>
      <c r="K829" s="4"/>
      <c r="L829" s="4"/>
      <c r="M829" s="12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12"/>
      <c r="J830" s="12"/>
      <c r="K830" s="4"/>
      <c r="L830" s="4"/>
      <c r="M830" s="12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12"/>
      <c r="J831" s="12"/>
      <c r="K831" s="4"/>
      <c r="L831" s="4"/>
      <c r="M831" s="12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12"/>
      <c r="J832" s="12"/>
      <c r="K832" s="4"/>
      <c r="L832" s="4"/>
      <c r="M832" s="12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12"/>
      <c r="J833" s="12"/>
      <c r="K833" s="4"/>
      <c r="L833" s="4"/>
      <c r="M833" s="12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12"/>
      <c r="J834" s="12"/>
      <c r="K834" s="4"/>
      <c r="L834" s="4"/>
      <c r="M834" s="12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12"/>
      <c r="J835" s="12"/>
      <c r="K835" s="4"/>
      <c r="L835" s="4"/>
      <c r="M835" s="12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12"/>
      <c r="J836" s="12"/>
      <c r="K836" s="4"/>
      <c r="L836" s="4"/>
      <c r="M836" s="12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12"/>
      <c r="J837" s="12"/>
      <c r="K837" s="4"/>
      <c r="L837" s="4"/>
      <c r="M837" s="12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12"/>
      <c r="J838" s="12"/>
      <c r="K838" s="4"/>
      <c r="L838" s="4"/>
      <c r="M838" s="12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12"/>
      <c r="J839" s="12"/>
      <c r="K839" s="4"/>
      <c r="L839" s="4"/>
      <c r="M839" s="12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12"/>
      <c r="J840" s="12"/>
      <c r="K840" s="4"/>
      <c r="L840" s="4"/>
      <c r="M840" s="12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12"/>
      <c r="J841" s="12"/>
      <c r="K841" s="4"/>
      <c r="L841" s="4"/>
      <c r="M841" s="12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12"/>
      <c r="J842" s="12"/>
      <c r="K842" s="4"/>
      <c r="L842" s="4"/>
      <c r="M842" s="12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12"/>
      <c r="J843" s="12"/>
      <c r="K843" s="4"/>
      <c r="L843" s="4"/>
      <c r="M843" s="12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12"/>
      <c r="J844" s="12"/>
      <c r="K844" s="4"/>
      <c r="L844" s="4"/>
      <c r="M844" s="12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12"/>
      <c r="J845" s="12"/>
      <c r="K845" s="4"/>
      <c r="L845" s="4"/>
      <c r="M845" s="12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12"/>
      <c r="J846" s="12"/>
      <c r="K846" s="4"/>
      <c r="L846" s="4"/>
      <c r="M846" s="12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12"/>
      <c r="J847" s="12"/>
      <c r="K847" s="4"/>
      <c r="L847" s="4"/>
      <c r="M847" s="12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12"/>
      <c r="J848" s="12"/>
      <c r="K848" s="4"/>
      <c r="L848" s="4"/>
      <c r="M848" s="12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12"/>
      <c r="J849" s="12"/>
      <c r="K849" s="4"/>
      <c r="L849" s="4"/>
      <c r="M849" s="12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12"/>
      <c r="J850" s="12"/>
      <c r="K850" s="4"/>
      <c r="L850" s="4"/>
      <c r="M850" s="12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12"/>
      <c r="J851" s="12"/>
      <c r="K851" s="4"/>
      <c r="L851" s="4"/>
      <c r="M851" s="12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12"/>
      <c r="J852" s="12"/>
      <c r="K852" s="4"/>
      <c r="L852" s="4"/>
      <c r="M852" s="12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12"/>
      <c r="J853" s="12"/>
      <c r="K853" s="4"/>
      <c r="L853" s="4"/>
      <c r="M853" s="12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12"/>
      <c r="J854" s="12"/>
      <c r="K854" s="4"/>
      <c r="L854" s="4"/>
      <c r="M854" s="12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12"/>
      <c r="J855" s="12"/>
      <c r="K855" s="4"/>
      <c r="L855" s="4"/>
      <c r="M855" s="12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12"/>
      <c r="J856" s="12"/>
      <c r="K856" s="4"/>
      <c r="L856" s="4"/>
      <c r="M856" s="12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12"/>
      <c r="J857" s="12"/>
      <c r="K857" s="4"/>
      <c r="L857" s="4"/>
      <c r="M857" s="12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12"/>
      <c r="J858" s="12"/>
      <c r="K858" s="4"/>
      <c r="L858" s="4"/>
      <c r="M858" s="12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12"/>
      <c r="J859" s="12"/>
      <c r="K859" s="4"/>
      <c r="L859" s="4"/>
      <c r="M859" s="12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12"/>
      <c r="J860" s="12"/>
      <c r="K860" s="4"/>
      <c r="L860" s="4"/>
      <c r="M860" s="12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12"/>
      <c r="J861" s="12"/>
      <c r="K861" s="4"/>
      <c r="L861" s="4"/>
      <c r="M861" s="12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12"/>
      <c r="J862" s="12"/>
      <c r="K862" s="4"/>
      <c r="L862" s="4"/>
      <c r="M862" s="12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12"/>
      <c r="J863" s="12"/>
      <c r="K863" s="4"/>
      <c r="L863" s="4"/>
      <c r="M863" s="12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12"/>
      <c r="J864" s="12"/>
      <c r="K864" s="4"/>
      <c r="L864" s="4"/>
      <c r="M864" s="12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12"/>
      <c r="J865" s="12"/>
      <c r="K865" s="4"/>
      <c r="L865" s="4"/>
      <c r="M865" s="12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12"/>
      <c r="J866" s="12"/>
      <c r="K866" s="4"/>
      <c r="L866" s="4"/>
      <c r="M866" s="12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12"/>
      <c r="J867" s="12"/>
      <c r="K867" s="4"/>
      <c r="L867" s="4"/>
      <c r="M867" s="12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12"/>
      <c r="J868" s="12"/>
      <c r="K868" s="4"/>
      <c r="L868" s="4"/>
      <c r="M868" s="12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12"/>
      <c r="J869" s="12"/>
      <c r="K869" s="4"/>
      <c r="L869" s="4"/>
      <c r="M869" s="12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12"/>
      <c r="J870" s="12"/>
      <c r="K870" s="4"/>
      <c r="L870" s="4"/>
      <c r="M870" s="12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12"/>
      <c r="J871" s="12"/>
      <c r="K871" s="4"/>
      <c r="L871" s="4"/>
      <c r="M871" s="12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12"/>
      <c r="J872" s="12"/>
      <c r="K872" s="4"/>
      <c r="L872" s="4"/>
      <c r="M872" s="12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12"/>
      <c r="J873" s="12"/>
      <c r="K873" s="4"/>
      <c r="L873" s="4"/>
      <c r="M873" s="12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12"/>
      <c r="J874" s="12"/>
      <c r="K874" s="4"/>
      <c r="L874" s="4"/>
      <c r="M874" s="12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12"/>
      <c r="J875" s="12"/>
      <c r="K875" s="4"/>
      <c r="L875" s="4"/>
      <c r="M875" s="12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12"/>
      <c r="J876" s="12"/>
      <c r="K876" s="4"/>
      <c r="L876" s="4"/>
      <c r="M876" s="12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12"/>
      <c r="J877" s="12"/>
      <c r="K877" s="4"/>
      <c r="L877" s="4"/>
      <c r="M877" s="12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12"/>
      <c r="J878" s="12"/>
      <c r="K878" s="4"/>
      <c r="L878" s="4"/>
      <c r="M878" s="12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12"/>
      <c r="J879" s="12"/>
      <c r="K879" s="4"/>
      <c r="L879" s="4"/>
      <c r="M879" s="12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12"/>
      <c r="J880" s="12"/>
      <c r="K880" s="4"/>
      <c r="L880" s="4"/>
      <c r="M880" s="12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12"/>
      <c r="J881" s="12"/>
      <c r="K881" s="4"/>
      <c r="L881" s="4"/>
      <c r="M881" s="12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12"/>
      <c r="J882" s="12"/>
      <c r="K882" s="4"/>
      <c r="L882" s="4"/>
      <c r="M882" s="12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12"/>
      <c r="J883" s="12"/>
      <c r="K883" s="4"/>
      <c r="L883" s="4"/>
      <c r="M883" s="12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12"/>
      <c r="J884" s="12"/>
      <c r="K884" s="4"/>
      <c r="L884" s="4"/>
      <c r="M884" s="12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12"/>
      <c r="J885" s="12"/>
      <c r="K885" s="4"/>
      <c r="L885" s="4"/>
      <c r="M885" s="12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12"/>
      <c r="J886" s="12"/>
      <c r="K886" s="4"/>
      <c r="L886" s="4"/>
      <c r="M886" s="12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12"/>
      <c r="J887" s="12"/>
      <c r="K887" s="4"/>
      <c r="L887" s="4"/>
      <c r="M887" s="12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12"/>
      <c r="J888" s="12"/>
      <c r="K888" s="4"/>
      <c r="L888" s="4"/>
      <c r="M888" s="12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12"/>
      <c r="J889" s="12"/>
      <c r="K889" s="4"/>
      <c r="L889" s="4"/>
      <c r="M889" s="12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12"/>
      <c r="J890" s="12"/>
      <c r="K890" s="4"/>
      <c r="L890" s="4"/>
      <c r="M890" s="12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12"/>
      <c r="J891" s="12"/>
      <c r="K891" s="4"/>
      <c r="L891" s="4"/>
      <c r="M891" s="12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12"/>
      <c r="J892" s="12"/>
      <c r="K892" s="4"/>
      <c r="L892" s="4"/>
      <c r="M892" s="12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12"/>
      <c r="J893" s="12"/>
      <c r="K893" s="4"/>
      <c r="L893" s="4"/>
      <c r="M893" s="12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12"/>
      <c r="J894" s="12"/>
      <c r="K894" s="4"/>
      <c r="L894" s="4"/>
      <c r="M894" s="12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12"/>
      <c r="J895" s="12"/>
      <c r="K895" s="4"/>
      <c r="L895" s="4"/>
      <c r="M895" s="12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12"/>
      <c r="J896" s="12"/>
      <c r="K896" s="4"/>
      <c r="L896" s="4"/>
      <c r="M896" s="12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12"/>
      <c r="J897" s="12"/>
      <c r="K897" s="4"/>
      <c r="L897" s="4"/>
      <c r="M897" s="12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12"/>
      <c r="J898" s="12"/>
      <c r="K898" s="4"/>
      <c r="L898" s="4"/>
      <c r="M898" s="12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12"/>
      <c r="J899" s="12"/>
      <c r="K899" s="4"/>
      <c r="L899" s="4"/>
      <c r="M899" s="12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12"/>
      <c r="J900" s="12"/>
      <c r="K900" s="4"/>
      <c r="L900" s="4"/>
      <c r="M900" s="12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12"/>
      <c r="J901" s="12"/>
      <c r="K901" s="4"/>
      <c r="L901" s="4"/>
      <c r="M901" s="12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12"/>
      <c r="J902" s="12"/>
      <c r="K902" s="4"/>
      <c r="L902" s="4"/>
      <c r="M902" s="12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12"/>
      <c r="J903" s="12"/>
      <c r="K903" s="4"/>
      <c r="L903" s="4"/>
      <c r="M903" s="12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12"/>
      <c r="J904" s="12"/>
      <c r="K904" s="4"/>
      <c r="L904" s="4"/>
      <c r="M904" s="12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12"/>
      <c r="J905" s="12"/>
      <c r="K905" s="4"/>
      <c r="L905" s="4"/>
      <c r="M905" s="12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12"/>
      <c r="J906" s="12"/>
      <c r="K906" s="4"/>
      <c r="L906" s="4"/>
      <c r="M906" s="12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12"/>
      <c r="J907" s="12"/>
      <c r="K907" s="4"/>
      <c r="L907" s="4"/>
      <c r="M907" s="12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12"/>
      <c r="J908" s="12"/>
      <c r="K908" s="4"/>
      <c r="L908" s="4"/>
      <c r="M908" s="12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12"/>
      <c r="J909" s="12"/>
      <c r="K909" s="4"/>
      <c r="L909" s="4"/>
      <c r="M909" s="12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12"/>
      <c r="J910" s="12"/>
      <c r="K910" s="4"/>
      <c r="L910" s="4"/>
      <c r="M910" s="12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12"/>
      <c r="J911" s="12"/>
      <c r="K911" s="4"/>
      <c r="L911" s="4"/>
      <c r="M911" s="12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12"/>
      <c r="J912" s="12"/>
      <c r="K912" s="4"/>
      <c r="L912" s="4"/>
      <c r="M912" s="12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12"/>
      <c r="J913" s="12"/>
      <c r="K913" s="4"/>
      <c r="L913" s="4"/>
      <c r="M913" s="12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12"/>
      <c r="J914" s="12"/>
      <c r="K914" s="4"/>
      <c r="L914" s="4"/>
      <c r="M914" s="12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12"/>
      <c r="J915" s="12"/>
      <c r="K915" s="4"/>
      <c r="L915" s="4"/>
      <c r="M915" s="12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12"/>
      <c r="J916" s="12"/>
      <c r="K916" s="4"/>
      <c r="L916" s="4"/>
      <c r="M916" s="12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12"/>
      <c r="J917" s="12"/>
      <c r="K917" s="4"/>
      <c r="L917" s="4"/>
      <c r="M917" s="12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12"/>
      <c r="J918" s="12"/>
      <c r="K918" s="4"/>
      <c r="L918" s="4"/>
      <c r="M918" s="12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12"/>
      <c r="J919" s="12"/>
      <c r="K919" s="4"/>
      <c r="L919" s="4"/>
      <c r="M919" s="12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12"/>
      <c r="J920" s="12"/>
      <c r="K920" s="4"/>
      <c r="L920" s="4"/>
      <c r="M920" s="12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12"/>
      <c r="J921" s="12"/>
      <c r="K921" s="4"/>
      <c r="L921" s="4"/>
      <c r="M921" s="12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12"/>
      <c r="J922" s="12"/>
      <c r="K922" s="4"/>
      <c r="L922" s="4"/>
      <c r="M922" s="12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12"/>
      <c r="J923" s="12"/>
      <c r="K923" s="4"/>
      <c r="L923" s="4"/>
      <c r="M923" s="12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12"/>
      <c r="J924" s="12"/>
      <c r="K924" s="4"/>
      <c r="L924" s="4"/>
      <c r="M924" s="12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12"/>
      <c r="J925" s="12"/>
      <c r="K925" s="4"/>
      <c r="L925" s="4"/>
      <c r="M925" s="12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12"/>
      <c r="J926" s="12"/>
      <c r="K926" s="4"/>
      <c r="L926" s="4"/>
      <c r="M926" s="12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12"/>
      <c r="J927" s="12"/>
      <c r="K927" s="4"/>
      <c r="L927" s="4"/>
      <c r="M927" s="12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12"/>
      <c r="J928" s="12"/>
      <c r="K928" s="4"/>
      <c r="L928" s="4"/>
      <c r="M928" s="12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12"/>
      <c r="J929" s="12"/>
      <c r="K929" s="4"/>
      <c r="L929" s="4"/>
      <c r="M929" s="12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12"/>
      <c r="J930" s="12"/>
      <c r="K930" s="4"/>
      <c r="L930" s="4"/>
      <c r="M930" s="12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12"/>
      <c r="J931" s="12"/>
      <c r="K931" s="4"/>
      <c r="L931" s="4"/>
      <c r="M931" s="12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12"/>
      <c r="J932" s="12"/>
      <c r="K932" s="4"/>
      <c r="L932" s="4"/>
      <c r="M932" s="12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12"/>
      <c r="J933" s="12"/>
      <c r="K933" s="4"/>
      <c r="L933" s="4"/>
      <c r="M933" s="12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12"/>
      <c r="J934" s="12"/>
      <c r="K934" s="4"/>
      <c r="L934" s="4"/>
      <c r="M934" s="12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12"/>
      <c r="J935" s="12"/>
      <c r="K935" s="4"/>
      <c r="L935" s="4"/>
      <c r="M935" s="12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12"/>
      <c r="J936" s="12"/>
      <c r="K936" s="4"/>
      <c r="L936" s="4"/>
      <c r="M936" s="12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12"/>
      <c r="J937" s="12"/>
      <c r="K937" s="4"/>
      <c r="L937" s="4"/>
      <c r="M937" s="12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12"/>
      <c r="J938" s="12"/>
      <c r="K938" s="4"/>
      <c r="L938" s="4"/>
      <c r="M938" s="12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12"/>
      <c r="J939" s="12"/>
      <c r="K939" s="4"/>
      <c r="L939" s="4"/>
      <c r="M939" s="12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12"/>
      <c r="J940" s="12"/>
      <c r="K940" s="4"/>
      <c r="L940" s="4"/>
      <c r="M940" s="12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12"/>
      <c r="J941" s="12"/>
      <c r="K941" s="4"/>
      <c r="L941" s="4"/>
      <c r="M941" s="12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12"/>
      <c r="J942" s="12"/>
      <c r="K942" s="4"/>
      <c r="L942" s="4"/>
      <c r="M942" s="12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12"/>
      <c r="J943" s="12"/>
      <c r="K943" s="4"/>
      <c r="L943" s="4"/>
      <c r="M943" s="12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12"/>
      <c r="J944" s="12"/>
      <c r="K944" s="4"/>
      <c r="L944" s="4"/>
      <c r="M944" s="12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12"/>
      <c r="J945" s="12"/>
      <c r="K945" s="4"/>
      <c r="L945" s="4"/>
      <c r="M945" s="12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12"/>
      <c r="J946" s="12"/>
      <c r="K946" s="4"/>
      <c r="L946" s="4"/>
      <c r="M946" s="12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12"/>
      <c r="J947" s="12"/>
      <c r="K947" s="4"/>
      <c r="L947" s="4"/>
      <c r="M947" s="12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12"/>
      <c r="J948" s="12"/>
      <c r="K948" s="4"/>
      <c r="L948" s="4"/>
      <c r="M948" s="12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12"/>
      <c r="J949" s="12"/>
      <c r="K949" s="4"/>
      <c r="L949" s="4"/>
      <c r="M949" s="12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12"/>
      <c r="J950" s="12"/>
      <c r="K950" s="4"/>
      <c r="L950" s="4"/>
      <c r="M950" s="12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12"/>
      <c r="J951" s="12"/>
      <c r="K951" s="4"/>
      <c r="L951" s="4"/>
      <c r="M951" s="12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12"/>
      <c r="J952" s="12"/>
      <c r="K952" s="4"/>
      <c r="L952" s="4"/>
      <c r="M952" s="12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12"/>
      <c r="J953" s="12"/>
      <c r="K953" s="4"/>
      <c r="L953" s="4"/>
      <c r="M953" s="12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12"/>
      <c r="J954" s="12"/>
      <c r="K954" s="4"/>
      <c r="L954" s="4"/>
      <c r="M954" s="12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12"/>
      <c r="J955" s="12"/>
      <c r="K955" s="4"/>
      <c r="L955" s="4"/>
      <c r="M955" s="12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12"/>
      <c r="J956" s="12"/>
      <c r="K956" s="4"/>
      <c r="L956" s="4"/>
      <c r="M956" s="12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12"/>
      <c r="J957" s="12"/>
      <c r="K957" s="4"/>
      <c r="L957" s="4"/>
      <c r="M957" s="12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12"/>
      <c r="J958" s="12"/>
      <c r="K958" s="4"/>
      <c r="L958" s="4"/>
      <c r="M958" s="12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12"/>
      <c r="J959" s="12"/>
      <c r="K959" s="4"/>
      <c r="L959" s="4"/>
      <c r="M959" s="12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12"/>
      <c r="J960" s="12"/>
      <c r="K960" s="4"/>
      <c r="L960" s="4"/>
      <c r="M960" s="12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12"/>
      <c r="J961" s="12"/>
      <c r="K961" s="4"/>
      <c r="L961" s="4"/>
      <c r="M961" s="12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12"/>
      <c r="J962" s="12"/>
      <c r="K962" s="4"/>
      <c r="L962" s="4"/>
      <c r="M962" s="12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12"/>
      <c r="J963" s="12"/>
      <c r="K963" s="4"/>
      <c r="L963" s="4"/>
      <c r="M963" s="12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12"/>
      <c r="J964" s="12"/>
      <c r="K964" s="4"/>
      <c r="L964" s="4"/>
      <c r="M964" s="12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12"/>
      <c r="J965" s="12"/>
      <c r="K965" s="4"/>
      <c r="L965" s="4"/>
      <c r="M965" s="12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12"/>
      <c r="J966" s="12"/>
      <c r="K966" s="4"/>
      <c r="L966" s="4"/>
      <c r="M966" s="12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12"/>
      <c r="J967" s="12"/>
      <c r="K967" s="4"/>
      <c r="L967" s="4"/>
      <c r="M967" s="12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12"/>
      <c r="J968" s="12"/>
      <c r="K968" s="4"/>
      <c r="L968" s="4"/>
      <c r="M968" s="12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12"/>
      <c r="J969" s="12"/>
      <c r="K969" s="4"/>
      <c r="L969" s="4"/>
      <c r="M969" s="12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12"/>
      <c r="J970" s="12"/>
      <c r="K970" s="4"/>
      <c r="L970" s="4"/>
      <c r="M970" s="12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12"/>
      <c r="J971" s="12"/>
      <c r="K971" s="4"/>
      <c r="L971" s="4"/>
      <c r="M971" s="12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12"/>
      <c r="J972" s="12"/>
      <c r="K972" s="4"/>
      <c r="L972" s="4"/>
      <c r="M972" s="12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12"/>
      <c r="J973" s="12"/>
      <c r="K973" s="4"/>
      <c r="L973" s="4"/>
      <c r="M973" s="12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12"/>
      <c r="J974" s="12"/>
      <c r="K974" s="4"/>
      <c r="L974" s="4"/>
      <c r="M974" s="12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12"/>
      <c r="J975" s="12"/>
      <c r="K975" s="4"/>
      <c r="L975" s="4"/>
      <c r="M975" s="12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12"/>
      <c r="J976" s="12"/>
      <c r="K976" s="4"/>
      <c r="L976" s="4"/>
      <c r="M976" s="12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12"/>
      <c r="J977" s="12"/>
      <c r="K977" s="4"/>
      <c r="L977" s="4"/>
      <c r="M977" s="12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12"/>
      <c r="J978" s="12"/>
      <c r="K978" s="4"/>
      <c r="L978" s="4"/>
      <c r="M978" s="12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12"/>
      <c r="J979" s="12"/>
      <c r="K979" s="4"/>
      <c r="L979" s="4"/>
      <c r="M979" s="12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12"/>
      <c r="J980" s="12"/>
      <c r="K980" s="4"/>
      <c r="L980" s="4"/>
      <c r="M980" s="12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12"/>
      <c r="J981" s="12"/>
      <c r="K981" s="4"/>
      <c r="L981" s="4"/>
      <c r="M981" s="12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12"/>
      <c r="J982" s="12"/>
      <c r="K982" s="4"/>
      <c r="L982" s="4"/>
      <c r="M982" s="12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12"/>
      <c r="J983" s="12"/>
      <c r="K983" s="4"/>
      <c r="L983" s="4"/>
      <c r="M983" s="12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12"/>
      <c r="J984" s="12"/>
      <c r="K984" s="4"/>
      <c r="L984" s="4"/>
      <c r="M984" s="12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12"/>
      <c r="J985" s="12"/>
      <c r="K985" s="4"/>
      <c r="L985" s="4"/>
      <c r="M985" s="12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12"/>
      <c r="J986" s="12"/>
      <c r="K986" s="4"/>
      <c r="L986" s="4"/>
      <c r="M986" s="12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12"/>
      <c r="J987" s="12"/>
      <c r="K987" s="4"/>
      <c r="L987" s="4"/>
      <c r="M987" s="12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12"/>
      <c r="J988" s="12"/>
      <c r="K988" s="4"/>
      <c r="L988" s="4"/>
      <c r="M988" s="12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12"/>
      <c r="J989" s="12"/>
      <c r="K989" s="4"/>
      <c r="L989" s="4"/>
      <c r="M989" s="12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12"/>
      <c r="J990" s="12"/>
      <c r="K990" s="4"/>
      <c r="L990" s="4"/>
      <c r="M990" s="12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12"/>
      <c r="J991" s="12"/>
      <c r="K991" s="4"/>
      <c r="L991" s="4"/>
      <c r="M991" s="12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12"/>
      <c r="J992" s="12"/>
      <c r="K992" s="4"/>
      <c r="L992" s="4"/>
      <c r="M992" s="12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12"/>
      <c r="J993" s="12"/>
      <c r="K993" s="4"/>
      <c r="L993" s="4"/>
      <c r="M993" s="12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12"/>
      <c r="J994" s="12"/>
      <c r="K994" s="4"/>
      <c r="L994" s="4"/>
      <c r="M994" s="12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12"/>
      <c r="J995" s="12"/>
      <c r="K995" s="4"/>
      <c r="L995" s="4"/>
      <c r="M995" s="12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12"/>
      <c r="J996" s="12"/>
      <c r="K996" s="4"/>
      <c r="L996" s="4"/>
      <c r="M996" s="12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12"/>
      <c r="J997" s="12"/>
      <c r="K997" s="4"/>
      <c r="L997" s="4"/>
      <c r="M997" s="12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12"/>
      <c r="J998" s="12"/>
      <c r="K998" s="4"/>
      <c r="L998" s="4"/>
      <c r="M998" s="12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12"/>
      <c r="J999" s="12"/>
      <c r="K999" s="4"/>
      <c r="L999" s="4"/>
      <c r="M999" s="12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12"/>
      <c r="J1000" s="12"/>
      <c r="K1000" s="4"/>
      <c r="L1000" s="4"/>
      <c r="M1000" s="12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1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/>
  <dimension ref="A1:AB1000"/>
  <sheetViews>
    <sheetView zoomScaleNormal="100" workbookViewId="0">
      <pane ySplit="1" topLeftCell="A15" activePane="bottomLeft" state="frozen"/>
      <selection pane="bottomLeft" activeCell="F42" sqref="F42"/>
    </sheetView>
  </sheetViews>
  <sheetFormatPr defaultColWidth="13.5" defaultRowHeight="15" customHeight="1"/>
  <cols>
    <col min="1" max="1" width="7" customWidth="1"/>
    <col min="2" max="3" width="8.125" customWidth="1"/>
    <col min="4" max="4" width="7" customWidth="1"/>
    <col min="5" max="5" width="9.75" bestFit="1" customWidth="1"/>
    <col min="6" max="6" width="28.125" bestFit="1" customWidth="1"/>
    <col min="7" max="8" width="7" customWidth="1"/>
    <col min="9" max="9" width="11.125" customWidth="1"/>
    <col min="10" max="10" width="7.5" bestFit="1" customWidth="1"/>
    <col min="11" max="11" width="11.625" bestFit="1" customWidth="1"/>
    <col min="12" max="21" width="9.5" bestFit="1" customWidth="1"/>
    <col min="22" max="22" width="9.625" customWidth="1"/>
    <col min="23" max="23" width="8.25" bestFit="1" customWidth="1"/>
    <col min="24" max="24" width="6.75" customWidth="1"/>
    <col min="25" max="25" width="8.25" bestFit="1" customWidth="1"/>
    <col min="26" max="28" width="6.75" customWidth="1"/>
  </cols>
  <sheetData>
    <row r="1" spans="1:28" ht="24" customHeight="1">
      <c r="A1" s="1" t="s">
        <v>25</v>
      </c>
      <c r="B1" s="1" t="s">
        <v>3</v>
      </c>
      <c r="C1" s="1" t="s">
        <v>32</v>
      </c>
      <c r="D1" s="1" t="s">
        <v>27</v>
      </c>
      <c r="E1" s="1" t="s">
        <v>1</v>
      </c>
      <c r="F1" s="1" t="s">
        <v>426</v>
      </c>
      <c r="G1" s="1" t="s">
        <v>5</v>
      </c>
      <c r="H1" s="1" t="s">
        <v>427</v>
      </c>
      <c r="I1" s="1" t="s">
        <v>7</v>
      </c>
      <c r="J1" s="1" t="s">
        <v>8</v>
      </c>
      <c r="K1" s="10" t="s">
        <v>428</v>
      </c>
      <c r="L1" s="29" t="s">
        <v>23</v>
      </c>
      <c r="M1" s="1" t="s">
        <v>429</v>
      </c>
      <c r="N1" s="1" t="s">
        <v>430</v>
      </c>
      <c r="O1" s="1" t="s">
        <v>431</v>
      </c>
      <c r="P1" s="30" t="s">
        <v>432</v>
      </c>
      <c r="Q1" s="30" t="s">
        <v>433</v>
      </c>
      <c r="R1" s="1" t="s">
        <v>434</v>
      </c>
      <c r="S1" s="1" t="s">
        <v>435</v>
      </c>
      <c r="T1" s="1" t="s">
        <v>436</v>
      </c>
      <c r="U1" s="1" t="s">
        <v>437</v>
      </c>
      <c r="V1" s="1" t="s">
        <v>13</v>
      </c>
      <c r="W1" s="4"/>
      <c r="X1" s="4"/>
      <c r="Y1" s="4"/>
      <c r="Z1" s="4"/>
      <c r="AA1" s="4"/>
      <c r="AB1" s="4"/>
    </row>
    <row r="2" spans="1:28" ht="16.5" customHeight="1">
      <c r="A2" s="31">
        <v>1</v>
      </c>
      <c r="B2" s="31">
        <v>14</v>
      </c>
      <c r="C2" s="31" t="str">
        <f>VLOOKUP($A2,班級清單,6,0)</f>
        <v>一</v>
      </c>
      <c r="D2" s="11" t="str">
        <f>VLOOKUP($A2,班級清單,2,0)</f>
        <v>日校</v>
      </c>
      <c r="E2" s="11" t="str">
        <f>VLOOKUP($A2,班級清單,3,0)</f>
        <v>外一1</v>
      </c>
      <c r="F2" s="5" t="str">
        <f>VLOOKUP($B2,書籍清單,2,0)</f>
        <v>全民國防教育</v>
      </c>
      <c r="G2" s="11" t="str">
        <f>VLOOKUP($B2,書籍清單,3,0)</f>
        <v>Ⅱ</v>
      </c>
      <c r="H2" s="11" t="str">
        <f>VLOOKUP($B2,書籍清單,4,0)</f>
        <v>育達</v>
      </c>
      <c r="I2" s="11" t="str">
        <f>VLOOKUP($B2,書籍清單,5,0)</f>
        <v>高德智</v>
      </c>
      <c r="J2" s="11">
        <f>VLOOKUP($B2,書籍清單,6,0)</f>
        <v>155</v>
      </c>
      <c r="K2" s="13">
        <f>VLOOKUP($B2,書籍清單,7,0)</f>
        <v>150</v>
      </c>
      <c r="L2" s="32" t="str">
        <f>VLOOKUP(H2,出版社!$B$2:$D$26,3,0)</f>
        <v>招標議價</v>
      </c>
      <c r="M2" s="11">
        <f>VLOOKUP($A2,班級清單,4,0)</f>
        <v>40</v>
      </c>
      <c r="N2" s="11">
        <f>M2</f>
        <v>40</v>
      </c>
      <c r="O2" s="33">
        <f>J2*N2</f>
        <v>6200</v>
      </c>
      <c r="P2" s="34">
        <f>N2</f>
        <v>40</v>
      </c>
      <c r="Q2" s="35">
        <f>P2*K2</f>
        <v>6000</v>
      </c>
      <c r="R2" s="33">
        <v>40</v>
      </c>
      <c r="S2" s="33">
        <f>K2*R2</f>
        <v>6000</v>
      </c>
      <c r="T2" s="33">
        <f>P2-R2</f>
        <v>0</v>
      </c>
      <c r="U2" s="33">
        <f>T2*K2</f>
        <v>0</v>
      </c>
      <c r="V2" s="5"/>
      <c r="W2" s="4"/>
      <c r="X2" s="4"/>
      <c r="Y2" s="4"/>
      <c r="Z2" s="4"/>
      <c r="AA2" s="4"/>
      <c r="AB2" s="4"/>
    </row>
    <row r="3" spans="1:28" ht="16.5" customHeight="1">
      <c r="A3" s="31">
        <v>1</v>
      </c>
      <c r="B3" s="31">
        <v>38</v>
      </c>
      <c r="C3" s="31" t="str">
        <f>VLOOKUP($A3,班級清單,6,0)</f>
        <v>一</v>
      </c>
      <c r="D3" s="11" t="str">
        <f>VLOOKUP($A3,班級清單,2,0)</f>
        <v>日校</v>
      </c>
      <c r="E3" s="11" t="str">
        <f>VLOOKUP($A3,班級清單,3,0)</f>
        <v>外一1</v>
      </c>
      <c r="F3" s="5" t="str">
        <f>VLOOKUP($B3,書籍清單,2,0)</f>
        <v>計算機概論</v>
      </c>
      <c r="G3" s="11" t="str">
        <f>VLOOKUP($B3,書籍清單,3,0)</f>
        <v>Ⅱ</v>
      </c>
      <c r="H3" s="11" t="str">
        <f>VLOOKUP($B3,書籍清單,4,0)</f>
        <v>旗立</v>
      </c>
      <c r="I3" s="11" t="str">
        <f>VLOOKUP($B3,書籍清單,5,0)</f>
        <v>施威銘.等</v>
      </c>
      <c r="J3" s="11">
        <f>VLOOKUP($B3,書籍清單,6,0)</f>
        <v>278</v>
      </c>
      <c r="K3" s="13">
        <f>VLOOKUP($B3,書籍清單,7,0)</f>
        <v>268</v>
      </c>
      <c r="L3" s="32" t="str">
        <f>VLOOKUP(H3,出版社!$B$2:$D$26,3,0)</f>
        <v>招標議價</v>
      </c>
      <c r="M3" s="11">
        <f>VLOOKUP($A3,班級清單,4,0)</f>
        <v>40</v>
      </c>
      <c r="N3" s="11">
        <f>M3</f>
        <v>40</v>
      </c>
      <c r="O3" s="33">
        <f>J3*N3</f>
        <v>11120</v>
      </c>
      <c r="P3" s="34">
        <f>N3</f>
        <v>40</v>
      </c>
      <c r="Q3" s="35">
        <f>P3*K3</f>
        <v>10720</v>
      </c>
      <c r="R3" s="33">
        <v>40</v>
      </c>
      <c r="S3" s="33">
        <f>K3*R3</f>
        <v>10720</v>
      </c>
      <c r="T3" s="33">
        <f>P3-R3</f>
        <v>0</v>
      </c>
      <c r="U3" s="33">
        <f>T3*K3</f>
        <v>0</v>
      </c>
      <c r="V3" s="5"/>
      <c r="W3" s="4"/>
      <c r="X3" s="4"/>
      <c r="Y3" s="4"/>
      <c r="Z3" s="4"/>
      <c r="AA3" s="4"/>
      <c r="AB3" s="4"/>
    </row>
    <row r="4" spans="1:28" ht="16.5" customHeight="1">
      <c r="A4" s="31">
        <v>1</v>
      </c>
      <c r="B4" s="31">
        <v>2</v>
      </c>
      <c r="C4" s="31" t="str">
        <f>VLOOKUP($A4,班級清單,6,0)</f>
        <v>一</v>
      </c>
      <c r="D4" s="11" t="str">
        <f>VLOOKUP($A4,班級清單,2,0)</f>
        <v>日校</v>
      </c>
      <c r="E4" s="11" t="str">
        <f>VLOOKUP($A4,班級清單,3,0)</f>
        <v>外一1</v>
      </c>
      <c r="F4" s="5" t="str">
        <f>VLOOKUP($B4,書籍清單,2,0)</f>
        <v>高中英文</v>
      </c>
      <c r="G4" s="11" t="str">
        <f>VLOOKUP($B4,書籍清單,3,0)</f>
        <v>二</v>
      </c>
      <c r="H4" s="11" t="str">
        <f>VLOOKUP($B4,書籍清單,4,0)</f>
        <v>三民</v>
      </c>
      <c r="I4" s="11" t="str">
        <f>VLOOKUP($B4,書籍清單,5,0)</f>
        <v>車蓓群</v>
      </c>
      <c r="J4" s="11">
        <f>VLOOKUP($B4,書籍清單,6,0)</f>
        <v>232</v>
      </c>
      <c r="K4" s="13">
        <f>VLOOKUP($B4,書籍清單,7,0)</f>
        <v>224</v>
      </c>
      <c r="L4" s="32" t="str">
        <f>VLOOKUP(H4,出版社!$B$2:$D$26,3,0)</f>
        <v>招標議價</v>
      </c>
      <c r="M4" s="11">
        <f>VLOOKUP($A4,班級清單,4,0)</f>
        <v>40</v>
      </c>
      <c r="N4" s="11">
        <f>M4</f>
        <v>40</v>
      </c>
      <c r="O4" s="33">
        <f>J4*N4</f>
        <v>9280</v>
      </c>
      <c r="P4" s="34">
        <f>N4</f>
        <v>40</v>
      </c>
      <c r="Q4" s="35">
        <f>P4*K4</f>
        <v>8960</v>
      </c>
      <c r="R4" s="33">
        <v>40</v>
      </c>
      <c r="S4" s="33">
        <f>K4*R4</f>
        <v>8960</v>
      </c>
      <c r="T4" s="33">
        <f>P4-R4</f>
        <v>0</v>
      </c>
      <c r="U4" s="33">
        <f>T4*K4</f>
        <v>0</v>
      </c>
      <c r="V4" s="5"/>
      <c r="W4" s="4"/>
      <c r="X4" s="4"/>
      <c r="Y4" s="4"/>
      <c r="Z4" s="4"/>
      <c r="AA4" s="4"/>
      <c r="AB4" s="4"/>
    </row>
    <row r="5" spans="1:28" ht="16.5" customHeight="1">
      <c r="A5" s="31">
        <v>1</v>
      </c>
      <c r="B5" s="31">
        <v>3</v>
      </c>
      <c r="C5" s="31" t="str">
        <f>VLOOKUP($A5,班級清單,6,0)</f>
        <v>一</v>
      </c>
      <c r="D5" s="11" t="str">
        <f>VLOOKUP($A5,班級清單,2,0)</f>
        <v>日校</v>
      </c>
      <c r="E5" s="11" t="str">
        <f>VLOOKUP($A5,班級清單,3,0)</f>
        <v>外一1</v>
      </c>
      <c r="F5" s="5" t="str">
        <f>VLOOKUP($B5,書籍清單,2,0)</f>
        <v>高中英文</v>
      </c>
      <c r="G5" s="11" t="str">
        <f>VLOOKUP($B5,書籍清單,3,0)</f>
        <v>三</v>
      </c>
      <c r="H5" s="11" t="str">
        <f>VLOOKUP($B5,書籍清單,4,0)</f>
        <v>三民</v>
      </c>
      <c r="I5" s="11" t="str">
        <f>VLOOKUP($B5,書籍清單,5,0)</f>
        <v>車蓓群</v>
      </c>
      <c r="J5" s="11">
        <f>VLOOKUP($B5,書籍清單,6,0)</f>
        <v>248</v>
      </c>
      <c r="K5" s="13">
        <f>VLOOKUP($B5,書籍清單,7,0)</f>
        <v>239</v>
      </c>
      <c r="L5" s="32" t="str">
        <f>VLOOKUP(H5,出版社!$B$2:$D$26,3,0)</f>
        <v>招標議價</v>
      </c>
      <c r="M5" s="11">
        <f>VLOOKUP($A5,班級清單,4,0)</f>
        <v>40</v>
      </c>
      <c r="N5" s="11">
        <f>M5</f>
        <v>40</v>
      </c>
      <c r="O5" s="33">
        <f>J5*N5</f>
        <v>9920</v>
      </c>
      <c r="P5" s="34">
        <f>N5</f>
        <v>40</v>
      </c>
      <c r="Q5" s="35">
        <f>P5*K5</f>
        <v>9560</v>
      </c>
      <c r="R5" s="33">
        <v>40</v>
      </c>
      <c r="S5" s="33">
        <f>K5*R5</f>
        <v>9560</v>
      </c>
      <c r="T5" s="33">
        <f>P5-R5</f>
        <v>0</v>
      </c>
      <c r="U5" s="33">
        <f>T5*K5</f>
        <v>0</v>
      </c>
      <c r="V5" s="5"/>
      <c r="W5" s="4"/>
      <c r="X5" s="4"/>
      <c r="Y5" s="4"/>
      <c r="Z5" s="4"/>
      <c r="AA5" s="4"/>
      <c r="AB5" s="4"/>
    </row>
    <row r="6" spans="1:28" ht="16.5" customHeight="1">
      <c r="A6" s="31">
        <v>1</v>
      </c>
      <c r="B6" s="31">
        <v>47</v>
      </c>
      <c r="C6" s="31" t="str">
        <f>VLOOKUP($A6,班級清單,6,0)</f>
        <v>一</v>
      </c>
      <c r="D6" s="11" t="str">
        <f>VLOOKUP($A6,班級清單,2,0)</f>
        <v>日校</v>
      </c>
      <c r="E6" s="11" t="str">
        <f>VLOOKUP($A6,班級清單,3,0)</f>
        <v>外一1</v>
      </c>
      <c r="F6" s="5" t="str">
        <f>VLOOKUP($B6,書籍清單,2,0)</f>
        <v>高職國文</v>
      </c>
      <c r="G6" s="11" t="str">
        <f>VLOOKUP($B6,書籍清單,3,0)</f>
        <v>二</v>
      </c>
      <c r="H6" s="11" t="str">
        <f>VLOOKUP($B6,書籍清單,4,0)</f>
        <v>翰林</v>
      </c>
      <c r="I6" s="11" t="str">
        <f>VLOOKUP($B6,書籍清單,5,0)</f>
        <v>宋隆發.等</v>
      </c>
      <c r="J6" s="11">
        <f>VLOOKUP($B6,書籍清單,6,0)</f>
        <v>201</v>
      </c>
      <c r="K6" s="13">
        <f>VLOOKUP($B6,書籍清單,7,0)</f>
        <v>193</v>
      </c>
      <c r="L6" s="32" t="str">
        <f>VLOOKUP(H6,出版社!$B$2:$D$26,3,0)</f>
        <v>招標議價</v>
      </c>
      <c r="M6" s="11">
        <f>VLOOKUP($A6,班級清單,4,0)</f>
        <v>40</v>
      </c>
      <c r="N6" s="11">
        <f>M6</f>
        <v>40</v>
      </c>
      <c r="O6" s="33">
        <f>J6*N6</f>
        <v>8040</v>
      </c>
      <c r="P6" s="34">
        <f>N6</f>
        <v>40</v>
      </c>
      <c r="Q6" s="35">
        <f>P6*K6</f>
        <v>7720</v>
      </c>
      <c r="R6" s="33">
        <v>40</v>
      </c>
      <c r="S6" s="33">
        <f>K6*R6</f>
        <v>7720</v>
      </c>
      <c r="T6" s="33">
        <f>P6-R6</f>
        <v>0</v>
      </c>
      <c r="U6" s="33">
        <f>T6*K6</f>
        <v>0</v>
      </c>
      <c r="V6" s="5"/>
      <c r="W6" s="4"/>
      <c r="X6" s="4"/>
      <c r="Y6" s="4"/>
      <c r="Z6" s="4"/>
      <c r="AA6" s="4"/>
      <c r="AB6" s="4"/>
    </row>
    <row r="7" spans="1:28" ht="16.5" customHeight="1">
      <c r="A7" s="31">
        <v>1</v>
      </c>
      <c r="B7" s="31">
        <v>15</v>
      </c>
      <c r="C7" s="31" t="str">
        <f>VLOOKUP($A7,班級清單,6,0)</f>
        <v>一</v>
      </c>
      <c r="D7" s="11" t="str">
        <f>VLOOKUP($A7,班級清單,2,0)</f>
        <v>日校</v>
      </c>
      <c r="E7" s="11" t="str">
        <f>VLOOKUP($A7,班級清單,3,0)</f>
        <v>外一1</v>
      </c>
      <c r="F7" s="5" t="str">
        <f>VLOOKUP($B7,書籍清單,2,0)</f>
        <v>健康與護理</v>
      </c>
      <c r="G7" s="11" t="str">
        <f>VLOOKUP($B7,書籍清單,3,0)</f>
        <v>二</v>
      </c>
      <c r="H7" s="11" t="str">
        <f>VLOOKUP($B7,書籍清單,4,0)</f>
        <v>育達</v>
      </c>
      <c r="I7" s="11" t="str">
        <f>VLOOKUP($B7,書籍清單,5,0)</f>
        <v>鄭美治.等</v>
      </c>
      <c r="J7" s="11">
        <f>VLOOKUP($B7,書籍清單,6,0)</f>
        <v>150</v>
      </c>
      <c r="K7" s="13">
        <f>VLOOKUP($B7,書籍清單,7,0)</f>
        <v>145</v>
      </c>
      <c r="L7" s="32" t="str">
        <f>VLOOKUP(H7,出版社!$B$2:$D$26,3,0)</f>
        <v>招標議價</v>
      </c>
      <c r="M7" s="11">
        <f>VLOOKUP($A7,班級清單,4,0)</f>
        <v>40</v>
      </c>
      <c r="N7" s="11">
        <f>M7</f>
        <v>40</v>
      </c>
      <c r="O7" s="33">
        <f>J7*N7</f>
        <v>6000</v>
      </c>
      <c r="P7" s="34">
        <f>N7</f>
        <v>40</v>
      </c>
      <c r="Q7" s="35">
        <f>P7*K7</f>
        <v>5800</v>
      </c>
      <c r="R7" s="33">
        <v>40</v>
      </c>
      <c r="S7" s="33">
        <f>K7*R7</f>
        <v>5800</v>
      </c>
      <c r="T7" s="33">
        <f>P7-R7</f>
        <v>0</v>
      </c>
      <c r="U7" s="33">
        <f>T7*K7</f>
        <v>0</v>
      </c>
      <c r="V7" s="5"/>
      <c r="W7" s="4"/>
      <c r="X7" s="4"/>
      <c r="Y7" s="4"/>
      <c r="Z7" s="4"/>
      <c r="AA7" s="4"/>
      <c r="AB7" s="4"/>
    </row>
    <row r="8" spans="1:28" ht="16.5" customHeight="1">
      <c r="A8" s="31">
        <v>1</v>
      </c>
      <c r="B8" s="31">
        <v>24</v>
      </c>
      <c r="C8" s="31" t="str">
        <f>VLOOKUP($A8,班級清單,6,0)</f>
        <v>一</v>
      </c>
      <c r="D8" s="11" t="str">
        <f>VLOOKUP($A8,班級清單,2,0)</f>
        <v>日校</v>
      </c>
      <c r="E8" s="11" t="str">
        <f>VLOOKUP($A8,班級清單,3,0)</f>
        <v>外一1</v>
      </c>
      <c r="F8" s="5" t="str">
        <f>VLOOKUP($B8,書籍清單,2,0)</f>
        <v>商業概論</v>
      </c>
      <c r="G8" s="11" t="str">
        <f>VLOOKUP($B8,書籍清單,3,0)</f>
        <v>二</v>
      </c>
      <c r="H8" s="11" t="str">
        <f>VLOOKUP($B8,書籍清單,4,0)</f>
        <v>信樺</v>
      </c>
      <c r="I8" s="11" t="str">
        <f>VLOOKUP($B8,書籍清單,5,0)</f>
        <v>徐玉霞.等</v>
      </c>
      <c r="J8" s="11">
        <f>VLOOKUP($B8,書籍清單,6,0)</f>
        <v>211</v>
      </c>
      <c r="K8" s="13">
        <f>VLOOKUP($B8,書籍清單,7,0)</f>
        <v>193</v>
      </c>
      <c r="L8" s="32" t="str">
        <f>VLOOKUP(H8,出版社!$B$2:$D$26,3,0)</f>
        <v>招標議價</v>
      </c>
      <c r="M8" s="11">
        <f>VLOOKUP($A8,班級清單,4,0)</f>
        <v>40</v>
      </c>
      <c r="N8" s="11">
        <f>M8</f>
        <v>40</v>
      </c>
      <c r="O8" s="33">
        <f>J8*N8</f>
        <v>8440</v>
      </c>
      <c r="P8" s="34">
        <f>N8</f>
        <v>40</v>
      </c>
      <c r="Q8" s="35">
        <f>P8*K8</f>
        <v>7720</v>
      </c>
      <c r="R8" s="33">
        <v>40</v>
      </c>
      <c r="S8" s="33">
        <f>K8*R8</f>
        <v>7720</v>
      </c>
      <c r="T8" s="33">
        <f>P8-R8</f>
        <v>0</v>
      </c>
      <c r="U8" s="33">
        <f>T8*K8</f>
        <v>0</v>
      </c>
      <c r="V8" s="5"/>
      <c r="W8" s="4"/>
      <c r="X8" s="4"/>
      <c r="Y8" s="4"/>
      <c r="Z8" s="4"/>
      <c r="AA8" s="4"/>
      <c r="AB8" s="4"/>
    </row>
    <row r="9" spans="1:28" ht="16.5" customHeight="1">
      <c r="A9" s="31">
        <v>1</v>
      </c>
      <c r="B9" s="31">
        <v>52</v>
      </c>
      <c r="C9" s="31" t="str">
        <f>VLOOKUP($A9,班級清單,6,0)</f>
        <v>一</v>
      </c>
      <c r="D9" s="11" t="str">
        <f>VLOOKUP($A9,班級清單,2,0)</f>
        <v>日校</v>
      </c>
      <c r="E9" s="11" t="str">
        <f>VLOOKUP($A9,班級清單,3,0)</f>
        <v>外一1</v>
      </c>
      <c r="F9" s="5" t="str">
        <f>VLOOKUP($B9,書籍清單,2,0)</f>
        <v>基礎物理A</v>
      </c>
      <c r="G9" s="11" t="str">
        <f>VLOOKUP($B9,書籍清單,3,0)</f>
        <v>全</v>
      </c>
      <c r="H9" s="11" t="str">
        <f>VLOOKUP($B9,書籍清單,4,0)</f>
        <v>龍騰</v>
      </c>
      <c r="I9" s="11" t="str">
        <f>VLOOKUP($B9,書籍清單,5,0)</f>
        <v>廖耿舜</v>
      </c>
      <c r="J9" s="11">
        <f>VLOOKUP($B9,書籍清單,6,0)</f>
        <v>218</v>
      </c>
      <c r="K9" s="13">
        <f>VLOOKUP($B9,書籍清單,7,0)</f>
        <v>210</v>
      </c>
      <c r="L9" s="32" t="str">
        <f>VLOOKUP(H9,出版社!$B$2:$D$26,3,0)</f>
        <v>招標議價</v>
      </c>
      <c r="M9" s="11">
        <f>VLOOKUP($A9,班級清單,4,0)</f>
        <v>40</v>
      </c>
      <c r="N9" s="11">
        <f>M9</f>
        <v>40</v>
      </c>
      <c r="O9" s="33">
        <f>J9*N9</f>
        <v>8720</v>
      </c>
      <c r="P9" s="34">
        <f>N9</f>
        <v>40</v>
      </c>
      <c r="Q9" s="35">
        <f>P9*K9</f>
        <v>8400</v>
      </c>
      <c r="R9" s="33">
        <v>40</v>
      </c>
      <c r="S9" s="33">
        <f>K9*R9</f>
        <v>8400</v>
      </c>
      <c r="T9" s="33">
        <f>P9-R9</f>
        <v>0</v>
      </c>
      <c r="U9" s="33">
        <f>T9*K9</f>
        <v>0</v>
      </c>
      <c r="V9" s="5"/>
      <c r="W9" s="4"/>
      <c r="X9" s="4"/>
      <c r="Y9" s="4"/>
      <c r="Z9" s="4"/>
      <c r="AA9" s="4"/>
      <c r="AB9" s="4"/>
    </row>
    <row r="10" spans="1:28" ht="16.5" customHeight="1">
      <c r="A10" s="31">
        <v>1</v>
      </c>
      <c r="B10" s="31">
        <v>25</v>
      </c>
      <c r="C10" s="31" t="str">
        <f>VLOOKUP($A10,班級清單,6,0)</f>
        <v>一</v>
      </c>
      <c r="D10" s="11" t="str">
        <f>VLOOKUP($A10,班級清單,2,0)</f>
        <v>日校</v>
      </c>
      <c r="E10" s="11" t="str">
        <f>VLOOKUP($A10,班級清單,3,0)</f>
        <v>外一1</v>
      </c>
      <c r="F10" s="5" t="str">
        <f>VLOOKUP($B10,書籍清單,2,0)</f>
        <v>數學B</v>
      </c>
      <c r="G10" s="11" t="str">
        <f>VLOOKUP($B10,書籍清單,3,0)</f>
        <v>二</v>
      </c>
      <c r="H10" s="11" t="str">
        <f>VLOOKUP($B10,書籍清單,4,0)</f>
        <v>信樺</v>
      </c>
      <c r="I10" s="11" t="str">
        <f>VLOOKUP($B10,書籍清單,5,0)</f>
        <v>姚敏庭</v>
      </c>
      <c r="J10" s="11">
        <f>VLOOKUP($B10,書籍清單,6,0)</f>
        <v>180</v>
      </c>
      <c r="K10" s="13">
        <f>VLOOKUP($B10,書籍清單,7,0)</f>
        <v>164</v>
      </c>
      <c r="L10" s="32" t="str">
        <f>VLOOKUP(H10,出版社!$B$2:$D$26,3,0)</f>
        <v>招標議價</v>
      </c>
      <c r="M10" s="11">
        <f>VLOOKUP($A10,班級清單,4,0)</f>
        <v>40</v>
      </c>
      <c r="N10" s="11">
        <f>M10</f>
        <v>40</v>
      </c>
      <c r="O10" s="33">
        <f>J10*N10</f>
        <v>7200</v>
      </c>
      <c r="P10" s="34">
        <f>N10</f>
        <v>40</v>
      </c>
      <c r="Q10" s="35">
        <f>P10*K10</f>
        <v>6560</v>
      </c>
      <c r="R10" s="33">
        <v>40</v>
      </c>
      <c r="S10" s="33">
        <f>K10*R10</f>
        <v>6560</v>
      </c>
      <c r="T10" s="33">
        <f>P10-R10</f>
        <v>0</v>
      </c>
      <c r="U10" s="33">
        <f>T10*K10</f>
        <v>0</v>
      </c>
      <c r="V10" s="5"/>
      <c r="W10" s="4"/>
      <c r="X10" s="4"/>
      <c r="Y10" s="4"/>
      <c r="Z10" s="4"/>
      <c r="AA10" s="4"/>
      <c r="AB10" s="4"/>
    </row>
    <row r="11" spans="1:28" ht="16.5" customHeight="1">
      <c r="A11" s="31">
        <v>1</v>
      </c>
      <c r="B11" s="31">
        <v>16</v>
      </c>
      <c r="C11" s="31" t="str">
        <f>VLOOKUP($A11,班級清單,6,0)</f>
        <v>一</v>
      </c>
      <c r="D11" s="11" t="str">
        <f>VLOOKUP($A11,班級清單,2,0)</f>
        <v>日校</v>
      </c>
      <c r="E11" s="11" t="str">
        <f>VLOOKUP($A11,班級清單,3,0)</f>
        <v>外一1</v>
      </c>
      <c r="F11" s="5" t="str">
        <f>VLOOKUP($B11,書籍清單,2,0)</f>
        <v>體育</v>
      </c>
      <c r="G11" s="11" t="str">
        <f>VLOOKUP($B11,書籍清單,3,0)</f>
        <v>二</v>
      </c>
      <c r="H11" s="11" t="str">
        <f>VLOOKUP($B11,書籍清單,4,0)</f>
        <v>育達</v>
      </c>
      <c r="I11" s="11" t="str">
        <f>VLOOKUP($B11,書籍清單,5,0)</f>
        <v>方建隆</v>
      </c>
      <c r="J11" s="11">
        <f>VLOOKUP($B11,書籍清單,6,0)</f>
        <v>135</v>
      </c>
      <c r="K11" s="13">
        <f>VLOOKUP($B11,書籍清單,7,0)</f>
        <v>130</v>
      </c>
      <c r="L11" s="32" t="str">
        <f>VLOOKUP(H11,出版社!$B$2:$D$26,3,0)</f>
        <v>招標議價</v>
      </c>
      <c r="M11" s="11">
        <f>VLOOKUP($A11,班級清單,4,0)</f>
        <v>40</v>
      </c>
      <c r="N11" s="11">
        <f>M11</f>
        <v>40</v>
      </c>
      <c r="O11" s="33">
        <f>J11*N11</f>
        <v>5400</v>
      </c>
      <c r="P11" s="34">
        <f>N11</f>
        <v>40</v>
      </c>
      <c r="Q11" s="35">
        <f>P11*K11</f>
        <v>5200</v>
      </c>
      <c r="R11" s="33">
        <v>40</v>
      </c>
      <c r="S11" s="33">
        <f>K11*R11</f>
        <v>5200</v>
      </c>
      <c r="T11" s="33">
        <f>P11-R11</f>
        <v>0</v>
      </c>
      <c r="U11" s="33">
        <f>T11*K11</f>
        <v>0</v>
      </c>
      <c r="V11" s="5"/>
      <c r="W11" s="4">
        <f>SUM(S2:S11)</f>
        <v>76640</v>
      </c>
      <c r="X11" s="4"/>
      <c r="Y11" s="4">
        <f>SUM(U2:U11)</f>
        <v>0</v>
      </c>
      <c r="Z11" s="4"/>
      <c r="AA11" s="4"/>
      <c r="AB11" s="4"/>
    </row>
    <row r="12" spans="1:28" ht="16.5" customHeight="1">
      <c r="A12" s="31">
        <v>2</v>
      </c>
      <c r="B12" s="31">
        <v>14</v>
      </c>
      <c r="C12" s="31" t="str">
        <f>VLOOKUP($A12,班級清單,6,0)</f>
        <v>一</v>
      </c>
      <c r="D12" s="11" t="str">
        <f>VLOOKUP($A12,班級清單,2,0)</f>
        <v>日校</v>
      </c>
      <c r="E12" s="11" t="str">
        <f>VLOOKUP($A12,班級清單,3,0)</f>
        <v>外一2</v>
      </c>
      <c r="F12" s="5" t="str">
        <f>VLOOKUP($B12,書籍清單,2,0)</f>
        <v>全民國防教育</v>
      </c>
      <c r="G12" s="11" t="str">
        <f>VLOOKUP($B12,書籍清單,3,0)</f>
        <v>Ⅱ</v>
      </c>
      <c r="H12" s="11" t="str">
        <f>VLOOKUP($B12,書籍清單,4,0)</f>
        <v>育達</v>
      </c>
      <c r="I12" s="11" t="str">
        <f>VLOOKUP($B12,書籍清單,5,0)</f>
        <v>高德智</v>
      </c>
      <c r="J12" s="11">
        <f>VLOOKUP($B12,書籍清單,6,0)</f>
        <v>155</v>
      </c>
      <c r="K12" s="13">
        <f>VLOOKUP($B12,書籍清單,7,0)</f>
        <v>150</v>
      </c>
      <c r="L12" s="32" t="str">
        <f>VLOOKUP(H12,出版社!$B$2:$D$26,3,0)</f>
        <v>招標議價</v>
      </c>
      <c r="M12" s="11">
        <f>VLOOKUP($A12,班級清單,4,0)</f>
        <v>41</v>
      </c>
      <c r="N12" s="11">
        <f>M12</f>
        <v>41</v>
      </c>
      <c r="O12" s="33">
        <f>J12*N12</f>
        <v>6355</v>
      </c>
      <c r="P12" s="34">
        <f>N12</f>
        <v>41</v>
      </c>
      <c r="Q12" s="35">
        <f>P12*K12</f>
        <v>6150</v>
      </c>
      <c r="R12" s="33">
        <v>41</v>
      </c>
      <c r="S12" s="33">
        <f>K12*R12</f>
        <v>6150</v>
      </c>
      <c r="T12" s="33">
        <f>P12-R12</f>
        <v>0</v>
      </c>
      <c r="U12" s="33">
        <f>T12*K12</f>
        <v>0</v>
      </c>
      <c r="V12" s="5"/>
      <c r="W12" s="4"/>
      <c r="X12" s="4"/>
      <c r="Y12" s="4"/>
      <c r="Z12" s="4"/>
      <c r="AA12" s="4"/>
      <c r="AB12" s="4"/>
    </row>
    <row r="13" spans="1:28" ht="16.5" customHeight="1">
      <c r="A13" s="31">
        <v>2</v>
      </c>
      <c r="B13" s="31">
        <v>38</v>
      </c>
      <c r="C13" s="31" t="str">
        <f>VLOOKUP($A13,班級清單,6,0)</f>
        <v>一</v>
      </c>
      <c r="D13" s="11" t="str">
        <f>VLOOKUP($A13,班級清單,2,0)</f>
        <v>日校</v>
      </c>
      <c r="E13" s="11" t="str">
        <f>VLOOKUP($A13,班級清單,3,0)</f>
        <v>外一2</v>
      </c>
      <c r="F13" s="5" t="str">
        <f>VLOOKUP($B13,書籍清單,2,0)</f>
        <v>計算機概論</v>
      </c>
      <c r="G13" s="11" t="str">
        <f>VLOOKUP($B13,書籍清單,3,0)</f>
        <v>Ⅱ</v>
      </c>
      <c r="H13" s="11" t="str">
        <f>VLOOKUP($B13,書籍清單,4,0)</f>
        <v>旗立</v>
      </c>
      <c r="I13" s="11" t="str">
        <f>VLOOKUP($B13,書籍清單,5,0)</f>
        <v>施威銘.等</v>
      </c>
      <c r="J13" s="11">
        <f>VLOOKUP($B13,書籍清單,6,0)</f>
        <v>278</v>
      </c>
      <c r="K13" s="13">
        <f>VLOOKUP($B13,書籍清單,7,0)</f>
        <v>268</v>
      </c>
      <c r="L13" s="32" t="str">
        <f>VLOOKUP(H13,出版社!$B$2:$D$26,3,0)</f>
        <v>招標議價</v>
      </c>
      <c r="M13" s="11">
        <f>VLOOKUP($A13,班級清單,4,0)</f>
        <v>41</v>
      </c>
      <c r="N13" s="11">
        <f>M13</f>
        <v>41</v>
      </c>
      <c r="O13" s="33">
        <f>J13*N13</f>
        <v>11398</v>
      </c>
      <c r="P13" s="34">
        <f>N13</f>
        <v>41</v>
      </c>
      <c r="Q13" s="35">
        <f>P13*K13</f>
        <v>10988</v>
      </c>
      <c r="R13" s="33">
        <v>42</v>
      </c>
      <c r="S13" s="33">
        <f>K13*R13</f>
        <v>11256</v>
      </c>
      <c r="T13" s="33">
        <f>P13-R13</f>
        <v>-1</v>
      </c>
      <c r="U13" s="33">
        <f>T13*K13</f>
        <v>-268</v>
      </c>
      <c r="V13" s="5"/>
      <c r="W13" s="4"/>
      <c r="X13" s="4"/>
      <c r="Y13" s="4"/>
      <c r="Z13" s="4"/>
      <c r="AA13" s="4"/>
      <c r="AB13" s="4"/>
    </row>
    <row r="14" spans="1:28" ht="16.5" customHeight="1">
      <c r="A14" s="31">
        <v>2</v>
      </c>
      <c r="B14" s="31">
        <v>2</v>
      </c>
      <c r="C14" s="31" t="str">
        <f>VLOOKUP($A14,班級清單,6,0)</f>
        <v>一</v>
      </c>
      <c r="D14" s="11" t="str">
        <f>VLOOKUP($A14,班級清單,2,0)</f>
        <v>日校</v>
      </c>
      <c r="E14" s="11" t="str">
        <f>VLOOKUP($A14,班級清單,3,0)</f>
        <v>外一2</v>
      </c>
      <c r="F14" s="5" t="str">
        <f>VLOOKUP($B14,書籍清單,2,0)</f>
        <v>高中英文</v>
      </c>
      <c r="G14" s="11" t="str">
        <f>VLOOKUP($B14,書籍清單,3,0)</f>
        <v>二</v>
      </c>
      <c r="H14" s="11" t="str">
        <f>VLOOKUP($B14,書籍清單,4,0)</f>
        <v>三民</v>
      </c>
      <c r="I14" s="11" t="str">
        <f>VLOOKUP($B14,書籍清單,5,0)</f>
        <v>車蓓群</v>
      </c>
      <c r="J14" s="11">
        <f>VLOOKUP($B14,書籍清單,6,0)</f>
        <v>232</v>
      </c>
      <c r="K14" s="13">
        <f>VLOOKUP($B14,書籍清單,7,0)</f>
        <v>224</v>
      </c>
      <c r="L14" s="32" t="str">
        <f>VLOOKUP(H14,出版社!$B$2:$D$26,3,0)</f>
        <v>招標議價</v>
      </c>
      <c r="M14" s="11">
        <f>VLOOKUP($A14,班級清單,4,0)</f>
        <v>41</v>
      </c>
      <c r="N14" s="11">
        <f>M14</f>
        <v>41</v>
      </c>
      <c r="O14" s="33">
        <f>J14*N14</f>
        <v>9512</v>
      </c>
      <c r="P14" s="34">
        <f>N14</f>
        <v>41</v>
      </c>
      <c r="Q14" s="35">
        <f>P14*K14</f>
        <v>9184</v>
      </c>
      <c r="R14" s="33">
        <v>41</v>
      </c>
      <c r="S14" s="33">
        <f>K14*R14</f>
        <v>9184</v>
      </c>
      <c r="T14" s="33">
        <f>P14-R14</f>
        <v>0</v>
      </c>
      <c r="U14" s="33">
        <f>T14*K14</f>
        <v>0</v>
      </c>
      <c r="V14" s="5"/>
      <c r="W14" s="4"/>
      <c r="X14" s="4"/>
      <c r="Y14" s="4"/>
      <c r="Z14" s="4"/>
      <c r="AA14" s="4"/>
      <c r="AB14" s="4"/>
    </row>
    <row r="15" spans="1:28" ht="16.5" customHeight="1">
      <c r="A15" s="31">
        <v>2</v>
      </c>
      <c r="B15" s="31">
        <v>3</v>
      </c>
      <c r="C15" s="31" t="str">
        <f>VLOOKUP($A15,班級清單,6,0)</f>
        <v>一</v>
      </c>
      <c r="D15" s="11" t="str">
        <f>VLOOKUP($A15,班級清單,2,0)</f>
        <v>日校</v>
      </c>
      <c r="E15" s="11" t="str">
        <f>VLOOKUP($A15,班級清單,3,0)</f>
        <v>外一2</v>
      </c>
      <c r="F15" s="5" t="str">
        <f>VLOOKUP($B15,書籍清單,2,0)</f>
        <v>高中英文</v>
      </c>
      <c r="G15" s="11" t="str">
        <f>VLOOKUP($B15,書籍清單,3,0)</f>
        <v>三</v>
      </c>
      <c r="H15" s="11" t="str">
        <f>VLOOKUP($B15,書籍清單,4,0)</f>
        <v>三民</v>
      </c>
      <c r="I15" s="11" t="str">
        <f>VLOOKUP($B15,書籍清單,5,0)</f>
        <v>車蓓群</v>
      </c>
      <c r="J15" s="11">
        <f>VLOOKUP($B15,書籍清單,6,0)</f>
        <v>248</v>
      </c>
      <c r="K15" s="13">
        <f>VLOOKUP($B15,書籍清單,7,0)</f>
        <v>239</v>
      </c>
      <c r="L15" s="32" t="str">
        <f>VLOOKUP(H15,出版社!$B$2:$D$26,3,0)</f>
        <v>招標議價</v>
      </c>
      <c r="M15" s="11">
        <f>VLOOKUP($A15,班級清單,4,0)</f>
        <v>41</v>
      </c>
      <c r="N15" s="11">
        <f>M15</f>
        <v>41</v>
      </c>
      <c r="O15" s="33">
        <f>J15*N15</f>
        <v>10168</v>
      </c>
      <c r="P15" s="34">
        <f>N15</f>
        <v>41</v>
      </c>
      <c r="Q15" s="35">
        <f>P15*K15</f>
        <v>9799</v>
      </c>
      <c r="R15" s="33">
        <v>42</v>
      </c>
      <c r="S15" s="33">
        <f>K15*R15</f>
        <v>10038</v>
      </c>
      <c r="T15" s="33">
        <f>P15-R15</f>
        <v>-1</v>
      </c>
      <c r="U15" s="33">
        <f>T15*K15</f>
        <v>-239</v>
      </c>
      <c r="V15" s="5"/>
      <c r="W15" s="4"/>
      <c r="X15" s="4"/>
      <c r="Y15" s="4"/>
      <c r="Z15" s="4"/>
      <c r="AA15" s="4"/>
      <c r="AB15" s="4"/>
    </row>
    <row r="16" spans="1:28" ht="16.5" customHeight="1">
      <c r="A16" s="31">
        <v>2</v>
      </c>
      <c r="B16" s="31">
        <v>47</v>
      </c>
      <c r="C16" s="31" t="str">
        <f>VLOOKUP($A16,班級清單,6,0)</f>
        <v>一</v>
      </c>
      <c r="D16" s="11" t="str">
        <f>VLOOKUP($A16,班級清單,2,0)</f>
        <v>日校</v>
      </c>
      <c r="E16" s="11" t="str">
        <f>VLOOKUP($A16,班級清單,3,0)</f>
        <v>外一2</v>
      </c>
      <c r="F16" s="5" t="str">
        <f>VLOOKUP($B16,書籍清單,2,0)</f>
        <v>高職國文</v>
      </c>
      <c r="G16" s="11" t="str">
        <f>VLOOKUP($B16,書籍清單,3,0)</f>
        <v>二</v>
      </c>
      <c r="H16" s="11" t="str">
        <f>VLOOKUP($B16,書籍清單,4,0)</f>
        <v>翰林</v>
      </c>
      <c r="I16" s="11" t="str">
        <f>VLOOKUP($B16,書籍清單,5,0)</f>
        <v>宋隆發.等</v>
      </c>
      <c r="J16" s="11">
        <f>VLOOKUP($B16,書籍清單,6,0)</f>
        <v>201</v>
      </c>
      <c r="K16" s="13">
        <f>VLOOKUP($B16,書籍清單,7,0)</f>
        <v>193</v>
      </c>
      <c r="L16" s="32" t="str">
        <f>VLOOKUP(H16,出版社!$B$2:$D$26,3,0)</f>
        <v>招標議價</v>
      </c>
      <c r="M16" s="11">
        <f>VLOOKUP($A16,班級清單,4,0)</f>
        <v>41</v>
      </c>
      <c r="N16" s="11">
        <f>M16</f>
        <v>41</v>
      </c>
      <c r="O16" s="33">
        <f>J16*N16</f>
        <v>8241</v>
      </c>
      <c r="P16" s="34">
        <f>N16</f>
        <v>41</v>
      </c>
      <c r="Q16" s="35">
        <f>P16*K16</f>
        <v>7913</v>
      </c>
      <c r="R16" s="33">
        <v>42</v>
      </c>
      <c r="S16" s="33">
        <f>K16*R16</f>
        <v>8106</v>
      </c>
      <c r="T16" s="33">
        <f>P16-R16</f>
        <v>-1</v>
      </c>
      <c r="U16" s="33">
        <f>T16*K16</f>
        <v>-193</v>
      </c>
      <c r="V16" s="5"/>
      <c r="W16" s="4"/>
      <c r="X16" s="4"/>
      <c r="Y16" s="4"/>
      <c r="Z16" s="4"/>
      <c r="AA16" s="4"/>
      <c r="AB16" s="4"/>
    </row>
    <row r="17" spans="1:28" ht="16.5" customHeight="1">
      <c r="A17" s="31">
        <v>2</v>
      </c>
      <c r="B17" s="31">
        <v>15</v>
      </c>
      <c r="C17" s="31" t="str">
        <f>VLOOKUP($A17,班級清單,6,0)</f>
        <v>一</v>
      </c>
      <c r="D17" s="11" t="str">
        <f>VLOOKUP($A17,班級清單,2,0)</f>
        <v>日校</v>
      </c>
      <c r="E17" s="11" t="str">
        <f>VLOOKUP($A17,班級清單,3,0)</f>
        <v>外一2</v>
      </c>
      <c r="F17" s="5" t="str">
        <f>VLOOKUP($B17,書籍清單,2,0)</f>
        <v>健康與護理</v>
      </c>
      <c r="G17" s="11" t="str">
        <f>VLOOKUP($B17,書籍清單,3,0)</f>
        <v>二</v>
      </c>
      <c r="H17" s="11" t="str">
        <f>VLOOKUP($B17,書籍清單,4,0)</f>
        <v>育達</v>
      </c>
      <c r="I17" s="11" t="str">
        <f>VLOOKUP($B17,書籍清單,5,0)</f>
        <v>鄭美治.等</v>
      </c>
      <c r="J17" s="11">
        <f>VLOOKUP($B17,書籍清單,6,0)</f>
        <v>150</v>
      </c>
      <c r="K17" s="13">
        <f>VLOOKUP($B17,書籍清單,7,0)</f>
        <v>145</v>
      </c>
      <c r="L17" s="32" t="str">
        <f>VLOOKUP(H17,出版社!$B$2:$D$26,3,0)</f>
        <v>招標議價</v>
      </c>
      <c r="M17" s="11">
        <f>VLOOKUP($A17,班級清單,4,0)</f>
        <v>41</v>
      </c>
      <c r="N17" s="11">
        <f>M17</f>
        <v>41</v>
      </c>
      <c r="O17" s="33">
        <f>J17*N17</f>
        <v>6150</v>
      </c>
      <c r="P17" s="34">
        <f>N17</f>
        <v>41</v>
      </c>
      <c r="Q17" s="35">
        <f>P17*K17</f>
        <v>5945</v>
      </c>
      <c r="R17" s="33">
        <v>41</v>
      </c>
      <c r="S17" s="33">
        <f>K17*R17</f>
        <v>5945</v>
      </c>
      <c r="T17" s="33">
        <f>P17-R17</f>
        <v>0</v>
      </c>
      <c r="U17" s="33">
        <f>T17*K17</f>
        <v>0</v>
      </c>
      <c r="V17" s="5"/>
      <c r="W17" s="4"/>
      <c r="X17" s="4"/>
      <c r="Y17" s="4"/>
      <c r="Z17" s="4"/>
      <c r="AA17" s="4"/>
      <c r="AB17" s="4"/>
    </row>
    <row r="18" spans="1:28" ht="16.5" customHeight="1">
      <c r="A18" s="31">
        <v>2</v>
      </c>
      <c r="B18" s="31">
        <v>24</v>
      </c>
      <c r="C18" s="31" t="str">
        <f>VLOOKUP($A18,班級清單,6,0)</f>
        <v>一</v>
      </c>
      <c r="D18" s="11" t="str">
        <f>VLOOKUP($A18,班級清單,2,0)</f>
        <v>日校</v>
      </c>
      <c r="E18" s="11" t="str">
        <f>VLOOKUP($A18,班級清單,3,0)</f>
        <v>外一2</v>
      </c>
      <c r="F18" s="5" t="str">
        <f>VLOOKUP($B18,書籍清單,2,0)</f>
        <v>商業概論</v>
      </c>
      <c r="G18" s="11" t="str">
        <f>VLOOKUP($B18,書籍清單,3,0)</f>
        <v>二</v>
      </c>
      <c r="H18" s="11" t="str">
        <f>VLOOKUP($B18,書籍清單,4,0)</f>
        <v>信樺</v>
      </c>
      <c r="I18" s="11" t="str">
        <f>VLOOKUP($B18,書籍清單,5,0)</f>
        <v>徐玉霞.等</v>
      </c>
      <c r="J18" s="11">
        <f>VLOOKUP($B18,書籍清單,6,0)</f>
        <v>211</v>
      </c>
      <c r="K18" s="13">
        <f>VLOOKUP($B18,書籍清單,7,0)</f>
        <v>193</v>
      </c>
      <c r="L18" s="32" t="str">
        <f>VLOOKUP(H18,出版社!$B$2:$D$26,3,0)</f>
        <v>招標議價</v>
      </c>
      <c r="M18" s="11">
        <f>VLOOKUP($A18,班級清單,4,0)</f>
        <v>41</v>
      </c>
      <c r="N18" s="11">
        <f>M18</f>
        <v>41</v>
      </c>
      <c r="O18" s="33">
        <f>J18*N18</f>
        <v>8651</v>
      </c>
      <c r="P18" s="34">
        <f>N18</f>
        <v>41</v>
      </c>
      <c r="Q18" s="35">
        <f>P18*K18</f>
        <v>7913</v>
      </c>
      <c r="R18" s="33">
        <v>41</v>
      </c>
      <c r="S18" s="33">
        <f>K18*R18</f>
        <v>7913</v>
      </c>
      <c r="T18" s="33">
        <f>P18-R18</f>
        <v>0</v>
      </c>
      <c r="U18" s="33">
        <f>T18*K18</f>
        <v>0</v>
      </c>
      <c r="V18" s="5"/>
      <c r="W18" s="4"/>
      <c r="X18" s="4"/>
      <c r="Y18" s="4"/>
      <c r="Z18" s="4"/>
      <c r="AA18" s="4"/>
      <c r="AB18" s="4"/>
    </row>
    <row r="19" spans="1:28" ht="16.5" customHeight="1">
      <c r="A19" s="31">
        <v>2</v>
      </c>
      <c r="B19" s="31">
        <v>52</v>
      </c>
      <c r="C19" s="31" t="str">
        <f>VLOOKUP($A19,班級清單,6,0)</f>
        <v>一</v>
      </c>
      <c r="D19" s="11" t="str">
        <f>VLOOKUP($A19,班級清單,2,0)</f>
        <v>日校</v>
      </c>
      <c r="E19" s="11" t="str">
        <f>VLOOKUP($A19,班級清單,3,0)</f>
        <v>外一2</v>
      </c>
      <c r="F19" s="5" t="str">
        <f>VLOOKUP($B19,書籍清單,2,0)</f>
        <v>基礎物理A</v>
      </c>
      <c r="G19" s="11" t="str">
        <f>VLOOKUP($B19,書籍清單,3,0)</f>
        <v>全</v>
      </c>
      <c r="H19" s="11" t="str">
        <f>VLOOKUP($B19,書籍清單,4,0)</f>
        <v>龍騰</v>
      </c>
      <c r="I19" s="11" t="str">
        <f>VLOOKUP($B19,書籍清單,5,0)</f>
        <v>廖耿舜</v>
      </c>
      <c r="J19" s="11">
        <f>VLOOKUP($B19,書籍清單,6,0)</f>
        <v>218</v>
      </c>
      <c r="K19" s="13">
        <f>VLOOKUP($B19,書籍清單,7,0)</f>
        <v>210</v>
      </c>
      <c r="L19" s="32" t="str">
        <f>VLOOKUP(H19,出版社!$B$2:$D$26,3,0)</f>
        <v>招標議價</v>
      </c>
      <c r="M19" s="11">
        <f>VLOOKUP($A19,班級清單,4,0)</f>
        <v>41</v>
      </c>
      <c r="N19" s="11">
        <f>M19</f>
        <v>41</v>
      </c>
      <c r="O19" s="33">
        <f>J19*N19</f>
        <v>8938</v>
      </c>
      <c r="P19" s="34">
        <f>N19</f>
        <v>41</v>
      </c>
      <c r="Q19" s="35">
        <f>P19*K19</f>
        <v>8610</v>
      </c>
      <c r="R19" s="33">
        <v>42</v>
      </c>
      <c r="S19" s="33">
        <f>K19*R19</f>
        <v>8820</v>
      </c>
      <c r="T19" s="33">
        <f>P19-R19</f>
        <v>-1</v>
      </c>
      <c r="U19" s="33">
        <f>T19*K19</f>
        <v>-210</v>
      </c>
      <c r="V19" s="5"/>
      <c r="W19" s="4"/>
      <c r="X19" s="4"/>
      <c r="Y19" s="4"/>
      <c r="Z19" s="4"/>
      <c r="AA19" s="4"/>
      <c r="AB19" s="4"/>
    </row>
    <row r="20" spans="1:28" ht="16.5" customHeight="1">
      <c r="A20" s="31">
        <v>2</v>
      </c>
      <c r="B20" s="31">
        <v>25</v>
      </c>
      <c r="C20" s="31" t="str">
        <f>VLOOKUP($A20,班級清單,6,0)</f>
        <v>一</v>
      </c>
      <c r="D20" s="11" t="str">
        <f>VLOOKUP($A20,班級清單,2,0)</f>
        <v>日校</v>
      </c>
      <c r="E20" s="11" t="str">
        <f>VLOOKUP($A20,班級清單,3,0)</f>
        <v>外一2</v>
      </c>
      <c r="F20" s="5" t="str">
        <f>VLOOKUP($B20,書籍清單,2,0)</f>
        <v>數學B</v>
      </c>
      <c r="G20" s="11" t="str">
        <f>VLOOKUP($B20,書籍清單,3,0)</f>
        <v>二</v>
      </c>
      <c r="H20" s="11" t="str">
        <f>VLOOKUP($B20,書籍清單,4,0)</f>
        <v>信樺</v>
      </c>
      <c r="I20" s="11" t="str">
        <f>VLOOKUP($B20,書籍清單,5,0)</f>
        <v>姚敏庭</v>
      </c>
      <c r="J20" s="11">
        <f>VLOOKUP($B20,書籍清單,6,0)</f>
        <v>180</v>
      </c>
      <c r="K20" s="13">
        <f>VLOOKUP($B20,書籍清單,7,0)</f>
        <v>164</v>
      </c>
      <c r="L20" s="32" t="str">
        <f>VLOOKUP(H20,出版社!$B$2:$D$26,3,0)</f>
        <v>招標議價</v>
      </c>
      <c r="M20" s="11">
        <f>VLOOKUP($A20,班級清單,4,0)</f>
        <v>41</v>
      </c>
      <c r="N20" s="11">
        <f>M20</f>
        <v>41</v>
      </c>
      <c r="O20" s="33">
        <f>J20*N20</f>
        <v>7380</v>
      </c>
      <c r="P20" s="34">
        <f>N20</f>
        <v>41</v>
      </c>
      <c r="Q20" s="35">
        <f>P20*K20</f>
        <v>6724</v>
      </c>
      <c r="R20" s="33">
        <v>42</v>
      </c>
      <c r="S20" s="33">
        <f>K20*R20</f>
        <v>6888</v>
      </c>
      <c r="T20" s="33">
        <f>P20-R20</f>
        <v>-1</v>
      </c>
      <c r="U20" s="33">
        <f>T20*K20</f>
        <v>-164</v>
      </c>
      <c r="V20" s="5"/>
      <c r="W20" s="4"/>
      <c r="X20" s="4"/>
      <c r="Y20" s="4"/>
      <c r="Z20" s="4"/>
      <c r="AA20" s="4"/>
      <c r="AB20" s="4"/>
    </row>
    <row r="21" spans="1:28" ht="16.5" customHeight="1">
      <c r="A21" s="31">
        <v>2</v>
      </c>
      <c r="B21" s="31">
        <v>16</v>
      </c>
      <c r="C21" s="31" t="str">
        <f>VLOOKUP($A21,班級清單,6,0)</f>
        <v>一</v>
      </c>
      <c r="D21" s="11" t="str">
        <f>VLOOKUP($A21,班級清單,2,0)</f>
        <v>日校</v>
      </c>
      <c r="E21" s="11" t="str">
        <f>VLOOKUP($A21,班級清單,3,0)</f>
        <v>外一2</v>
      </c>
      <c r="F21" s="5" t="str">
        <f>VLOOKUP($B21,書籍清單,2,0)</f>
        <v>體育</v>
      </c>
      <c r="G21" s="11" t="str">
        <f>VLOOKUP($B21,書籍清單,3,0)</f>
        <v>二</v>
      </c>
      <c r="H21" s="11" t="str">
        <f>VLOOKUP($B21,書籍清單,4,0)</f>
        <v>育達</v>
      </c>
      <c r="I21" s="11" t="str">
        <f>VLOOKUP($B21,書籍清單,5,0)</f>
        <v>方建隆</v>
      </c>
      <c r="J21" s="11">
        <f>VLOOKUP($B21,書籍清單,6,0)</f>
        <v>135</v>
      </c>
      <c r="K21" s="13">
        <f>VLOOKUP($B21,書籍清單,7,0)</f>
        <v>130</v>
      </c>
      <c r="L21" s="32" t="str">
        <f>VLOOKUP(H21,出版社!$B$2:$D$26,3,0)</f>
        <v>招標議價</v>
      </c>
      <c r="M21" s="11">
        <f>VLOOKUP($A21,班級清單,4,0)</f>
        <v>41</v>
      </c>
      <c r="N21" s="11">
        <f>M21</f>
        <v>41</v>
      </c>
      <c r="O21" s="33">
        <f>J21*N21</f>
        <v>5535</v>
      </c>
      <c r="P21" s="34">
        <f>N21</f>
        <v>41</v>
      </c>
      <c r="Q21" s="35">
        <f>P21*K21</f>
        <v>5330</v>
      </c>
      <c r="R21" s="33">
        <v>41</v>
      </c>
      <c r="S21" s="33">
        <f>K21*R21</f>
        <v>5330</v>
      </c>
      <c r="T21" s="33">
        <f>P21-R21</f>
        <v>0</v>
      </c>
      <c r="U21" s="33">
        <f>T21*K21</f>
        <v>0</v>
      </c>
      <c r="V21" s="5"/>
      <c r="W21" s="4">
        <f>SUM(S12:S21)</f>
        <v>79630</v>
      </c>
      <c r="X21" s="4"/>
      <c r="Y21" s="4">
        <f>SUM(U12:U21)</f>
        <v>-1074</v>
      </c>
      <c r="Z21" s="4"/>
      <c r="AA21" s="4"/>
      <c r="AB21" s="4"/>
    </row>
    <row r="22" spans="1:28" ht="16.5" customHeight="1">
      <c r="A22" s="31">
        <v>7</v>
      </c>
      <c r="B22" s="31">
        <v>41</v>
      </c>
      <c r="C22" s="31" t="str">
        <f>VLOOKUP($A22,班級清單,6,0)</f>
        <v>一</v>
      </c>
      <c r="D22" s="11" t="str">
        <f>VLOOKUP($A22,班級清單,2,0)</f>
        <v>日校</v>
      </c>
      <c r="E22" s="11" t="str">
        <f>VLOOKUP($A22,班級清單,3,0)</f>
        <v>高一1</v>
      </c>
      <c r="F22" s="5" t="str">
        <f>VLOOKUP($B22,書籍清單,2,0)</f>
        <v>公民與社會</v>
      </c>
      <c r="G22" s="11" t="str">
        <f>VLOOKUP($B22,書籍清單,3,0)</f>
        <v>二</v>
      </c>
      <c r="H22" s="11" t="str">
        <f>VLOOKUP($B22,書籍清單,4,0)</f>
        <v>翰林</v>
      </c>
      <c r="I22" s="11" t="str">
        <f>VLOOKUP($B22,書籍清單,5,0)</f>
        <v>李酋潭</v>
      </c>
      <c r="J22" s="11">
        <f>VLOOKUP($B22,書籍清單,6,0)</f>
        <v>206</v>
      </c>
      <c r="K22" s="13">
        <f>VLOOKUP($B22,書籍清單,7,0)</f>
        <v>198</v>
      </c>
      <c r="L22" s="32" t="str">
        <f>VLOOKUP(H22,出版社!$B$2:$D$26,3,0)</f>
        <v>招標議價</v>
      </c>
      <c r="M22" s="11">
        <f>VLOOKUP($A22,班級清單,4,0)</f>
        <v>41</v>
      </c>
      <c r="N22" s="11">
        <f>M22</f>
        <v>41</v>
      </c>
      <c r="O22" s="33">
        <f>J22*N22</f>
        <v>8446</v>
      </c>
      <c r="P22" s="34">
        <f>N22</f>
        <v>41</v>
      </c>
      <c r="Q22" s="35">
        <f>P22*K22</f>
        <v>8118</v>
      </c>
      <c r="R22" s="33">
        <v>41</v>
      </c>
      <c r="S22" s="33">
        <f>K22*R22</f>
        <v>8118</v>
      </c>
      <c r="T22" s="33">
        <f>P22-R22</f>
        <v>0</v>
      </c>
      <c r="U22" s="33">
        <f>T22*K22</f>
        <v>0</v>
      </c>
      <c r="V22" s="5"/>
      <c r="W22" s="4"/>
      <c r="X22" s="4"/>
      <c r="Y22" s="4"/>
      <c r="Z22" s="4"/>
      <c r="AA22" s="4"/>
      <c r="AB22" s="4"/>
    </row>
    <row r="23" spans="1:28" ht="16.5" customHeight="1">
      <c r="A23" s="31">
        <v>7</v>
      </c>
      <c r="B23" s="31">
        <v>14</v>
      </c>
      <c r="C23" s="31" t="str">
        <f>VLOOKUP($A23,班級清單,6,0)</f>
        <v>一</v>
      </c>
      <c r="D23" s="11" t="str">
        <f>VLOOKUP($A23,班級清單,2,0)</f>
        <v>日校</v>
      </c>
      <c r="E23" s="11" t="str">
        <f>VLOOKUP($A23,班級清單,3,0)</f>
        <v>高一1</v>
      </c>
      <c r="F23" s="5" t="str">
        <f>VLOOKUP($B23,書籍清單,2,0)</f>
        <v>全民國防教育</v>
      </c>
      <c r="G23" s="11" t="str">
        <f>VLOOKUP($B23,書籍清單,3,0)</f>
        <v>Ⅱ</v>
      </c>
      <c r="H23" s="11" t="str">
        <f>VLOOKUP($B23,書籍清單,4,0)</f>
        <v>育達</v>
      </c>
      <c r="I23" s="11" t="str">
        <f>VLOOKUP($B23,書籍清單,5,0)</f>
        <v>高德智</v>
      </c>
      <c r="J23" s="11">
        <f>VLOOKUP($B23,書籍清單,6,0)</f>
        <v>155</v>
      </c>
      <c r="K23" s="13">
        <f>VLOOKUP($B23,書籍清單,7,0)</f>
        <v>150</v>
      </c>
      <c r="L23" s="32" t="str">
        <f>VLOOKUP(H23,出版社!$B$2:$D$26,3,0)</f>
        <v>招標議價</v>
      </c>
      <c r="M23" s="11">
        <f>VLOOKUP($A23,班級清單,4,0)</f>
        <v>41</v>
      </c>
      <c r="N23" s="11">
        <f>M23</f>
        <v>41</v>
      </c>
      <c r="O23" s="33">
        <f>J23*N23</f>
        <v>6355</v>
      </c>
      <c r="P23" s="34">
        <f>N23</f>
        <v>41</v>
      </c>
      <c r="Q23" s="35">
        <f>P23*K23</f>
        <v>6150</v>
      </c>
      <c r="R23" s="33">
        <v>41</v>
      </c>
      <c r="S23" s="33">
        <f>K23*R23</f>
        <v>6150</v>
      </c>
      <c r="T23" s="33">
        <f>P23-R23</f>
        <v>0</v>
      </c>
      <c r="U23" s="33">
        <f>T23*K23</f>
        <v>0</v>
      </c>
      <c r="V23" s="5"/>
      <c r="W23" s="4"/>
      <c r="X23" s="4"/>
      <c r="Y23" s="4"/>
      <c r="Z23" s="4"/>
      <c r="AA23" s="4"/>
      <c r="AB23" s="4"/>
    </row>
    <row r="24" spans="1:28" ht="16.5" customHeight="1">
      <c r="A24" s="31">
        <v>7</v>
      </c>
      <c r="B24" s="31">
        <v>42</v>
      </c>
      <c r="C24" s="31" t="str">
        <f>VLOOKUP($A24,班級清單,6,0)</f>
        <v>一</v>
      </c>
      <c r="D24" s="11" t="str">
        <f>VLOOKUP($A24,班級清單,2,0)</f>
        <v>日校</v>
      </c>
      <c r="E24" s="11" t="str">
        <f>VLOOKUP($A24,班級清單,3,0)</f>
        <v>高一1</v>
      </c>
      <c r="F24" s="5" t="str">
        <f>VLOOKUP($B24,書籍清單,2,0)</f>
        <v>高中地理</v>
      </c>
      <c r="G24" s="11" t="str">
        <f>VLOOKUP($B24,書籍清單,3,0)</f>
        <v>二</v>
      </c>
      <c r="H24" s="11" t="str">
        <f>VLOOKUP($B24,書籍清單,4,0)</f>
        <v>翰林</v>
      </c>
      <c r="I24" s="11" t="str">
        <f>VLOOKUP($B24,書籍清單,5,0)</f>
        <v>賴進貴.等</v>
      </c>
      <c r="J24" s="11">
        <f>VLOOKUP($B24,書籍清單,6,0)</f>
        <v>215</v>
      </c>
      <c r="K24" s="13">
        <f>VLOOKUP($B24,書籍清單,7,0)</f>
        <v>207</v>
      </c>
      <c r="L24" s="32" t="str">
        <f>VLOOKUP(H24,出版社!$B$2:$D$26,3,0)</f>
        <v>招標議價</v>
      </c>
      <c r="M24" s="11">
        <f>VLOOKUP($A24,班級清單,4,0)</f>
        <v>41</v>
      </c>
      <c r="N24" s="11">
        <f>M24</f>
        <v>41</v>
      </c>
      <c r="O24" s="33">
        <f>J24*N24</f>
        <v>8815</v>
      </c>
      <c r="P24" s="34">
        <f>N24</f>
        <v>41</v>
      </c>
      <c r="Q24" s="35">
        <f>P24*K24</f>
        <v>8487</v>
      </c>
      <c r="R24" s="33">
        <v>41</v>
      </c>
      <c r="S24" s="33">
        <f>K24*R24</f>
        <v>8487</v>
      </c>
      <c r="T24" s="33">
        <f>P24-R24</f>
        <v>0</v>
      </c>
      <c r="U24" s="33">
        <f>T24*K24</f>
        <v>0</v>
      </c>
      <c r="V24" s="5"/>
      <c r="W24" s="4"/>
      <c r="X24" s="4"/>
      <c r="Y24" s="4"/>
      <c r="Z24" s="4"/>
      <c r="AA24" s="4"/>
      <c r="AB24" s="4"/>
    </row>
    <row r="25" spans="1:28" ht="16.5" customHeight="1">
      <c r="A25" s="31">
        <v>7</v>
      </c>
      <c r="B25" s="31">
        <v>2</v>
      </c>
      <c r="C25" s="31" t="str">
        <f>VLOOKUP($A25,班級清單,6,0)</f>
        <v>一</v>
      </c>
      <c r="D25" s="11" t="str">
        <f>VLOOKUP($A25,班級清單,2,0)</f>
        <v>日校</v>
      </c>
      <c r="E25" s="11" t="str">
        <f>VLOOKUP($A25,班級清單,3,0)</f>
        <v>高一1</v>
      </c>
      <c r="F25" s="5" t="str">
        <f>VLOOKUP($B25,書籍清單,2,0)</f>
        <v>高中英文</v>
      </c>
      <c r="G25" s="11" t="str">
        <f>VLOOKUP($B25,書籍清單,3,0)</f>
        <v>二</v>
      </c>
      <c r="H25" s="11" t="str">
        <f>VLOOKUP($B25,書籍清單,4,0)</f>
        <v>三民</v>
      </c>
      <c r="I25" s="11" t="str">
        <f>VLOOKUP($B25,書籍清單,5,0)</f>
        <v>車蓓群</v>
      </c>
      <c r="J25" s="11">
        <f>VLOOKUP($B25,書籍清單,6,0)</f>
        <v>232</v>
      </c>
      <c r="K25" s="13">
        <f>VLOOKUP($B25,書籍清單,7,0)</f>
        <v>224</v>
      </c>
      <c r="L25" s="32" t="str">
        <f>VLOOKUP(H25,出版社!$B$2:$D$26,3,0)</f>
        <v>招標議價</v>
      </c>
      <c r="M25" s="11">
        <f>VLOOKUP($A25,班級清單,4,0)</f>
        <v>41</v>
      </c>
      <c r="N25" s="11">
        <f>M25</f>
        <v>41</v>
      </c>
      <c r="O25" s="33">
        <f>J25*N25</f>
        <v>9512</v>
      </c>
      <c r="P25" s="34">
        <f>N25</f>
        <v>41</v>
      </c>
      <c r="Q25" s="35">
        <f>P25*K25</f>
        <v>9184</v>
      </c>
      <c r="R25" s="33">
        <v>41</v>
      </c>
      <c r="S25" s="33">
        <f>K25*R25</f>
        <v>9184</v>
      </c>
      <c r="T25" s="33">
        <f>P25-R25</f>
        <v>0</v>
      </c>
      <c r="U25" s="33">
        <f>T25*K25</f>
        <v>0</v>
      </c>
      <c r="V25" s="5"/>
      <c r="W25" s="4"/>
      <c r="X25" s="4"/>
      <c r="Y25" s="4"/>
      <c r="Z25" s="4"/>
      <c r="AA25" s="4"/>
      <c r="AB25" s="4"/>
    </row>
    <row r="26" spans="1:28" ht="16.5" customHeight="1">
      <c r="A26" s="31">
        <v>7</v>
      </c>
      <c r="B26" s="31">
        <v>3</v>
      </c>
      <c r="C26" s="31" t="str">
        <f>VLOOKUP($A26,班級清單,6,0)</f>
        <v>一</v>
      </c>
      <c r="D26" s="11" t="str">
        <f>VLOOKUP($A26,班級清單,2,0)</f>
        <v>日校</v>
      </c>
      <c r="E26" s="11" t="str">
        <f>VLOOKUP($A26,班級清單,3,0)</f>
        <v>高一1</v>
      </c>
      <c r="F26" s="5" t="str">
        <f>VLOOKUP($B26,書籍清單,2,0)</f>
        <v>高中英文</v>
      </c>
      <c r="G26" s="11" t="str">
        <f>VLOOKUP($B26,書籍清單,3,0)</f>
        <v>三</v>
      </c>
      <c r="H26" s="11" t="str">
        <f>VLOOKUP($B26,書籍清單,4,0)</f>
        <v>三民</v>
      </c>
      <c r="I26" s="11" t="str">
        <f>VLOOKUP($B26,書籍清單,5,0)</f>
        <v>車蓓群</v>
      </c>
      <c r="J26" s="11">
        <f>VLOOKUP($B26,書籍清單,6,0)</f>
        <v>248</v>
      </c>
      <c r="K26" s="13">
        <f>VLOOKUP($B26,書籍清單,7,0)</f>
        <v>239</v>
      </c>
      <c r="L26" s="32" t="str">
        <f>VLOOKUP(H26,出版社!$B$2:$D$26,3,0)</f>
        <v>招標議價</v>
      </c>
      <c r="M26" s="11">
        <f>VLOOKUP($A26,班級清單,4,0)</f>
        <v>41</v>
      </c>
      <c r="N26" s="11">
        <f>M26</f>
        <v>41</v>
      </c>
      <c r="O26" s="33">
        <f>J26*N26</f>
        <v>10168</v>
      </c>
      <c r="P26" s="34">
        <f>N26</f>
        <v>41</v>
      </c>
      <c r="Q26" s="35">
        <f>P26*K26</f>
        <v>9799</v>
      </c>
      <c r="R26" s="33">
        <v>41</v>
      </c>
      <c r="S26" s="33">
        <f>K26*R26</f>
        <v>9799</v>
      </c>
      <c r="T26" s="33">
        <f>P26-R26</f>
        <v>0</v>
      </c>
      <c r="U26" s="33">
        <f>T26*K26</f>
        <v>0</v>
      </c>
      <c r="V26" s="5"/>
      <c r="W26" s="4"/>
      <c r="X26" s="4"/>
      <c r="Y26" s="4"/>
      <c r="Z26" s="4"/>
      <c r="AA26" s="4"/>
      <c r="AB26" s="4"/>
    </row>
    <row r="27" spans="1:28" ht="16.5" customHeight="1">
      <c r="A27" s="31">
        <v>7</v>
      </c>
      <c r="B27" s="31">
        <v>43</v>
      </c>
      <c r="C27" s="31" t="str">
        <f>VLOOKUP($A27,班級清單,6,0)</f>
        <v>一</v>
      </c>
      <c r="D27" s="11" t="str">
        <f>VLOOKUP($A27,班級清單,2,0)</f>
        <v>日校</v>
      </c>
      <c r="E27" s="11" t="str">
        <f>VLOOKUP($A27,班級清單,3,0)</f>
        <v>高一1</v>
      </c>
      <c r="F27" s="5" t="str">
        <f>VLOOKUP($B27,書籍清單,2,0)</f>
        <v>高中國文</v>
      </c>
      <c r="G27" s="11" t="str">
        <f>VLOOKUP($B27,書籍清單,3,0)</f>
        <v>二</v>
      </c>
      <c r="H27" s="11" t="str">
        <f>VLOOKUP($B27,書籍清單,4,0)</f>
        <v>翰林</v>
      </c>
      <c r="I27" s="11" t="str">
        <f>VLOOKUP($B27,書籍清單,5,0)</f>
        <v>宋隆發.等</v>
      </c>
      <c r="J27" s="11">
        <f>VLOOKUP($B27,書籍清單,6,0)</f>
        <v>205</v>
      </c>
      <c r="K27" s="13">
        <f>VLOOKUP($B27,書籍清單,7,0)</f>
        <v>197</v>
      </c>
      <c r="L27" s="32" t="str">
        <f>VLOOKUP(H27,出版社!$B$2:$D$26,3,0)</f>
        <v>招標議價</v>
      </c>
      <c r="M27" s="11">
        <f>VLOOKUP($A27,班級清單,4,0)</f>
        <v>41</v>
      </c>
      <c r="N27" s="11">
        <f>M27</f>
        <v>41</v>
      </c>
      <c r="O27" s="33">
        <f>J27*N27</f>
        <v>8405</v>
      </c>
      <c r="P27" s="34">
        <f>N27</f>
        <v>41</v>
      </c>
      <c r="Q27" s="35">
        <f>P27*K27</f>
        <v>8077</v>
      </c>
      <c r="R27" s="33">
        <v>41</v>
      </c>
      <c r="S27" s="33">
        <f>K27*R27</f>
        <v>8077</v>
      </c>
      <c r="T27" s="33">
        <f>P27-R27</f>
        <v>0</v>
      </c>
      <c r="U27" s="33">
        <f>T27*K27</f>
        <v>0</v>
      </c>
      <c r="V27" s="5"/>
      <c r="W27" s="4"/>
      <c r="X27" s="4"/>
      <c r="Y27" s="4"/>
      <c r="Z27" s="4"/>
      <c r="AA27" s="4"/>
      <c r="AB27" s="4"/>
    </row>
    <row r="28" spans="1:28" ht="16.5" customHeight="1">
      <c r="A28" s="31">
        <v>7</v>
      </c>
      <c r="B28" s="31">
        <v>26</v>
      </c>
      <c r="C28" s="31" t="str">
        <f>VLOOKUP($A28,班級清單,6,0)</f>
        <v>一</v>
      </c>
      <c r="D28" s="11" t="str">
        <f>VLOOKUP($A28,班級清單,2,0)</f>
        <v>日校</v>
      </c>
      <c r="E28" s="11" t="str">
        <f>VLOOKUP($A28,班級清單,3,0)</f>
        <v>高一1</v>
      </c>
      <c r="F28" s="5" t="str">
        <f>VLOOKUP($B28,書籍清單,2,0)</f>
        <v>高中數學</v>
      </c>
      <c r="G28" s="11" t="str">
        <f>VLOOKUP($B28,書籍清單,3,0)</f>
        <v>二</v>
      </c>
      <c r="H28" s="11" t="str">
        <f>VLOOKUP($B28,書籍清單,4,0)</f>
        <v>南一</v>
      </c>
      <c r="I28" s="11" t="str">
        <f>VLOOKUP($B28,書籍清單,5,0)</f>
        <v>林福來</v>
      </c>
      <c r="J28" s="11">
        <f>VLOOKUP($B28,書籍清單,6,0)</f>
        <v>276</v>
      </c>
      <c r="K28" s="13">
        <f>VLOOKUP($B28,書籍清單,7,0)</f>
        <v>179</v>
      </c>
      <c r="L28" s="32" t="str">
        <f>VLOOKUP(H28,出版社!$B$2:$D$26,3,0)</f>
        <v>小額採購</v>
      </c>
      <c r="M28" s="11">
        <f>VLOOKUP($A28,班級清單,4,0)</f>
        <v>41</v>
      </c>
      <c r="N28" s="11">
        <f>M28</f>
        <v>41</v>
      </c>
      <c r="O28" s="33">
        <f>J28*N28</f>
        <v>11316</v>
      </c>
      <c r="P28" s="34">
        <f>N28</f>
        <v>41</v>
      </c>
      <c r="Q28" s="35">
        <f>P28*K28</f>
        <v>7339</v>
      </c>
      <c r="R28" s="33">
        <v>41</v>
      </c>
      <c r="S28" s="33">
        <f>K28*R28</f>
        <v>7339</v>
      </c>
      <c r="T28" s="33">
        <f>P28-R28</f>
        <v>0</v>
      </c>
      <c r="U28" s="33">
        <f>T28*K28</f>
        <v>0</v>
      </c>
      <c r="V28" s="5"/>
      <c r="W28" s="4"/>
      <c r="X28" s="4"/>
      <c r="Y28" s="4"/>
      <c r="Z28" s="4"/>
      <c r="AA28" s="4"/>
      <c r="AB28" s="4"/>
    </row>
    <row r="29" spans="1:28" ht="16.5" customHeight="1">
      <c r="A29" s="31">
        <v>7</v>
      </c>
      <c r="B29" s="31">
        <v>8</v>
      </c>
      <c r="C29" s="31" t="str">
        <f>VLOOKUP($A29,班級清單,6,0)</f>
        <v>一</v>
      </c>
      <c r="D29" s="11" t="str">
        <f>VLOOKUP($A29,班級清單,2,0)</f>
        <v>日校</v>
      </c>
      <c r="E29" s="11" t="str">
        <f>VLOOKUP($A29,班級清單,3,0)</f>
        <v>高一1</v>
      </c>
      <c r="F29" s="5" t="str">
        <f>VLOOKUP($B29,書籍清單,2,0)</f>
        <v>高中歷史</v>
      </c>
      <c r="G29" s="11" t="str">
        <f>VLOOKUP($B29,書籍清單,3,0)</f>
        <v>二</v>
      </c>
      <c r="H29" s="11" t="str">
        <f>VLOOKUP($B29,書籍清單,4,0)</f>
        <v>三民</v>
      </c>
      <c r="I29" s="11" t="str">
        <f>VLOOKUP($B29,書籍清單,5,0)</f>
        <v>薛化元等</v>
      </c>
      <c r="J29" s="11">
        <f>VLOOKUP($B29,書籍清單,6,0)</f>
        <v>228</v>
      </c>
      <c r="K29" s="13">
        <f>VLOOKUP($B29,書籍清單,7,0)</f>
        <v>220</v>
      </c>
      <c r="L29" s="32" t="str">
        <f>VLOOKUP(H29,出版社!$B$2:$D$26,3,0)</f>
        <v>招標議價</v>
      </c>
      <c r="M29" s="11">
        <f>VLOOKUP($A29,班級清單,4,0)</f>
        <v>41</v>
      </c>
      <c r="N29" s="11">
        <f>M29</f>
        <v>41</v>
      </c>
      <c r="O29" s="33">
        <f>J29*N29</f>
        <v>9348</v>
      </c>
      <c r="P29" s="34">
        <f>N29</f>
        <v>41</v>
      </c>
      <c r="Q29" s="35">
        <f>P29*K29</f>
        <v>9020</v>
      </c>
      <c r="R29" s="33">
        <v>41</v>
      </c>
      <c r="S29" s="33">
        <f>K29*R29</f>
        <v>9020</v>
      </c>
      <c r="T29" s="33">
        <f>P29-R29</f>
        <v>0</v>
      </c>
      <c r="U29" s="33">
        <f>T29*K29</f>
        <v>0</v>
      </c>
      <c r="V29" s="5"/>
      <c r="W29" s="4"/>
      <c r="X29" s="4"/>
      <c r="Y29" s="4"/>
      <c r="Z29" s="4"/>
      <c r="AA29" s="4"/>
      <c r="AB29" s="4"/>
    </row>
    <row r="30" spans="1:28" ht="16.5" customHeight="1">
      <c r="A30" s="31">
        <v>7</v>
      </c>
      <c r="B30" s="31">
        <v>15</v>
      </c>
      <c r="C30" s="31" t="str">
        <f>VLOOKUP($A30,班級清單,6,0)</f>
        <v>一</v>
      </c>
      <c r="D30" s="11" t="str">
        <f>VLOOKUP($A30,班級清單,2,0)</f>
        <v>日校</v>
      </c>
      <c r="E30" s="11" t="str">
        <f>VLOOKUP($A30,班級清單,3,0)</f>
        <v>高一1</v>
      </c>
      <c r="F30" s="5" t="str">
        <f>VLOOKUP($B30,書籍清單,2,0)</f>
        <v>健康與護理</v>
      </c>
      <c r="G30" s="11" t="str">
        <f>VLOOKUP($B30,書籍清單,3,0)</f>
        <v>二</v>
      </c>
      <c r="H30" s="11" t="str">
        <f>VLOOKUP($B30,書籍清單,4,0)</f>
        <v>育達</v>
      </c>
      <c r="I30" s="11" t="str">
        <f>VLOOKUP($B30,書籍清單,5,0)</f>
        <v>鄭美治.等</v>
      </c>
      <c r="J30" s="11">
        <f>VLOOKUP($B30,書籍清單,6,0)</f>
        <v>150</v>
      </c>
      <c r="K30" s="13">
        <f>VLOOKUP($B30,書籍清單,7,0)</f>
        <v>145</v>
      </c>
      <c r="L30" s="32" t="str">
        <f>VLOOKUP(H30,出版社!$B$2:$D$26,3,0)</f>
        <v>招標議價</v>
      </c>
      <c r="M30" s="11">
        <f>VLOOKUP($A30,班級清單,4,0)</f>
        <v>41</v>
      </c>
      <c r="N30" s="11">
        <f>M30</f>
        <v>41</v>
      </c>
      <c r="O30" s="33">
        <f>J30*N30</f>
        <v>6150</v>
      </c>
      <c r="P30" s="34">
        <f>N30</f>
        <v>41</v>
      </c>
      <c r="Q30" s="35">
        <f>P30*K30</f>
        <v>5945</v>
      </c>
      <c r="R30" s="33">
        <v>41</v>
      </c>
      <c r="S30" s="33">
        <f>K30*R30</f>
        <v>5945</v>
      </c>
      <c r="T30" s="33">
        <f>P30-R30</f>
        <v>0</v>
      </c>
      <c r="U30" s="33">
        <f>T30*K30</f>
        <v>0</v>
      </c>
      <c r="V30" s="5"/>
      <c r="W30" s="4"/>
      <c r="X30" s="4"/>
      <c r="Y30" s="4"/>
      <c r="Z30" s="4"/>
      <c r="AA30" s="4"/>
      <c r="AB30" s="4"/>
    </row>
    <row r="31" spans="1:28" ht="16.5" customHeight="1">
      <c r="A31" s="31">
        <v>7</v>
      </c>
      <c r="B31" s="31">
        <v>51</v>
      </c>
      <c r="C31" s="31" t="str">
        <f>VLOOKUP($A31,班級清單,6,0)</f>
        <v>一</v>
      </c>
      <c r="D31" s="11" t="str">
        <f>VLOOKUP($A31,班級清單,2,0)</f>
        <v>日校</v>
      </c>
      <c r="E31" s="11" t="str">
        <f>VLOOKUP($A31,班級清單,3,0)</f>
        <v>高一1</v>
      </c>
      <c r="F31" s="5" t="str">
        <f>VLOOKUP($B31,書籍清單,2,0)</f>
        <v>基礎生物</v>
      </c>
      <c r="G31" s="11" t="str">
        <f>VLOOKUP($B31,書籍清單,3,0)</f>
        <v>上</v>
      </c>
      <c r="H31" s="11" t="str">
        <f>VLOOKUP($B31,書籍清單,4,0)</f>
        <v>龍騰</v>
      </c>
      <c r="I31" s="11" t="str">
        <f>VLOOKUP($B31,書籍清單,5,0)</f>
        <v>李家維</v>
      </c>
      <c r="J31" s="11">
        <f>VLOOKUP($B31,書籍清單,6,0)</f>
        <v>207</v>
      </c>
      <c r="K31" s="13">
        <f>VLOOKUP($B31,書籍清單,7,0)</f>
        <v>200</v>
      </c>
      <c r="L31" s="32" t="str">
        <f>VLOOKUP(H31,出版社!$B$2:$D$26,3,0)</f>
        <v>招標議價</v>
      </c>
      <c r="M31" s="11">
        <f>VLOOKUP($A31,班級清單,4,0)</f>
        <v>41</v>
      </c>
      <c r="N31" s="11">
        <f>M31</f>
        <v>41</v>
      </c>
      <c r="O31" s="33">
        <f>J31*N31</f>
        <v>8487</v>
      </c>
      <c r="P31" s="34">
        <f>N31</f>
        <v>41</v>
      </c>
      <c r="Q31" s="35">
        <f>P31*K31</f>
        <v>8200</v>
      </c>
      <c r="R31" s="33">
        <v>41</v>
      </c>
      <c r="S31" s="33">
        <f>K31*R31</f>
        <v>8200</v>
      </c>
      <c r="T31" s="33">
        <f>P31-R31</f>
        <v>0</v>
      </c>
      <c r="U31" s="33">
        <f>T31*K31</f>
        <v>0</v>
      </c>
      <c r="V31" s="5"/>
      <c r="W31" s="4"/>
      <c r="X31" s="4"/>
      <c r="Y31" s="4"/>
      <c r="Z31" s="4"/>
      <c r="AA31" s="4"/>
      <c r="AB31" s="4"/>
    </row>
    <row r="32" spans="1:28" ht="16.5" customHeight="1">
      <c r="A32" s="31">
        <v>7</v>
      </c>
      <c r="B32" s="31">
        <v>13</v>
      </c>
      <c r="C32" s="31" t="str">
        <f>VLOOKUP($A32,班級清單,6,0)</f>
        <v>一</v>
      </c>
      <c r="D32" s="11" t="str">
        <f>VLOOKUP($A32,班級清單,2,0)</f>
        <v>日校</v>
      </c>
      <c r="E32" s="11" t="str">
        <f>VLOOKUP($A32,班級清單,3,0)</f>
        <v>高一1</v>
      </c>
      <c r="F32" s="5" t="str">
        <f>VLOOKUP($B32,書籍清單,2,0)</f>
        <v>基礎地球科學</v>
      </c>
      <c r="G32" s="11" t="str">
        <f>VLOOKUP($B32,書籍清單,3,0)</f>
        <v>下</v>
      </c>
      <c r="H32" s="11" t="str">
        <f>VLOOKUP($B32,書籍清單,4,0)</f>
        <v>全華</v>
      </c>
      <c r="I32" s="11" t="str">
        <f>VLOOKUP($B32,書籍清單,5,0)</f>
        <v>王乾盈</v>
      </c>
      <c r="J32" s="11">
        <f>VLOOKUP($B32,書籍清單,6,0)</f>
        <v>253</v>
      </c>
      <c r="K32" s="13">
        <f>VLOOKUP($B32,書籍清單,7,0)</f>
        <v>253</v>
      </c>
      <c r="L32" s="32" t="str">
        <f>VLOOKUP(H32,出版社!$B$2:$D$26,3,0)</f>
        <v>小額採購</v>
      </c>
      <c r="M32" s="11">
        <f>VLOOKUP($A32,班級清單,4,0)</f>
        <v>41</v>
      </c>
      <c r="N32" s="11">
        <f>M32</f>
        <v>41</v>
      </c>
      <c r="O32" s="33">
        <f>J32*N32</f>
        <v>10373</v>
      </c>
      <c r="P32" s="34">
        <f>N32</f>
        <v>41</v>
      </c>
      <c r="Q32" s="35">
        <f>P32*K32</f>
        <v>10373</v>
      </c>
      <c r="R32" s="33">
        <v>41</v>
      </c>
      <c r="S32" s="33">
        <f>K32*R32</f>
        <v>10373</v>
      </c>
      <c r="T32" s="33">
        <f>P32-R32</f>
        <v>0</v>
      </c>
      <c r="U32" s="33">
        <f>T32*K32</f>
        <v>0</v>
      </c>
      <c r="V32" s="5"/>
      <c r="W32" s="4"/>
      <c r="X32" s="4"/>
      <c r="Y32" s="4"/>
      <c r="Z32" s="4"/>
      <c r="AA32" s="4"/>
      <c r="AB32" s="4"/>
    </row>
    <row r="33" spans="1:28" ht="16.5" customHeight="1">
      <c r="A33" s="31">
        <v>7</v>
      </c>
      <c r="B33" s="31">
        <v>16</v>
      </c>
      <c r="C33" s="31" t="str">
        <f>VLOOKUP($A33,班級清單,6,0)</f>
        <v>一</v>
      </c>
      <c r="D33" s="11" t="str">
        <f>VLOOKUP($A33,班級清單,2,0)</f>
        <v>日校</v>
      </c>
      <c r="E33" s="11" t="str">
        <f>VLOOKUP($A33,班級清單,3,0)</f>
        <v>高一1</v>
      </c>
      <c r="F33" s="5" t="str">
        <f>VLOOKUP($B33,書籍清單,2,0)</f>
        <v>體育</v>
      </c>
      <c r="G33" s="11" t="str">
        <f>VLOOKUP($B33,書籍清單,3,0)</f>
        <v>二</v>
      </c>
      <c r="H33" s="11" t="str">
        <f>VLOOKUP($B33,書籍清單,4,0)</f>
        <v>育達</v>
      </c>
      <c r="I33" s="11" t="str">
        <f>VLOOKUP($B33,書籍清單,5,0)</f>
        <v>方建隆</v>
      </c>
      <c r="J33" s="11">
        <f>VLOOKUP($B33,書籍清單,6,0)</f>
        <v>135</v>
      </c>
      <c r="K33" s="13">
        <f>VLOOKUP($B33,書籍清單,7,0)</f>
        <v>130</v>
      </c>
      <c r="L33" s="32" t="str">
        <f>VLOOKUP(H33,出版社!$B$2:$D$26,3,0)</f>
        <v>招標議價</v>
      </c>
      <c r="M33" s="11">
        <f>VLOOKUP($A33,班級清單,4,0)</f>
        <v>41</v>
      </c>
      <c r="N33" s="11">
        <f>M33</f>
        <v>41</v>
      </c>
      <c r="O33" s="33">
        <f>J33*N33</f>
        <v>5535</v>
      </c>
      <c r="P33" s="34">
        <f>N33</f>
        <v>41</v>
      </c>
      <c r="Q33" s="35">
        <f>P33*K33</f>
        <v>5330</v>
      </c>
      <c r="R33" s="33">
        <v>41</v>
      </c>
      <c r="S33" s="33">
        <f>K33*R33</f>
        <v>5330</v>
      </c>
      <c r="T33" s="33">
        <f>P33-R33</f>
        <v>0</v>
      </c>
      <c r="U33" s="33">
        <f>T33*K33</f>
        <v>0</v>
      </c>
      <c r="V33" s="5"/>
      <c r="W33" s="44">
        <f>SUM(S22:S33)</f>
        <v>96022</v>
      </c>
      <c r="X33" s="4"/>
      <c r="Y33" s="44">
        <f>SUM(U22:U33)</f>
        <v>0</v>
      </c>
      <c r="Z33" s="4"/>
      <c r="AA33" s="4"/>
      <c r="AB33" s="4"/>
    </row>
    <row r="34" spans="1:28" ht="16.5" customHeight="1">
      <c r="A34" s="31">
        <v>8</v>
      </c>
      <c r="B34" s="31">
        <v>41</v>
      </c>
      <c r="C34" s="31" t="str">
        <f>VLOOKUP($A34,班級清單,6,0)</f>
        <v>一</v>
      </c>
      <c r="D34" s="11" t="str">
        <f>VLOOKUP($A34,班級清單,2,0)</f>
        <v>日校</v>
      </c>
      <c r="E34" s="11" t="str">
        <f>VLOOKUP($A34,班級清單,3,0)</f>
        <v>高一2</v>
      </c>
      <c r="F34" s="5" t="str">
        <f>VLOOKUP($B34,書籍清單,2,0)</f>
        <v>公民與社會</v>
      </c>
      <c r="G34" s="11" t="str">
        <f>VLOOKUP($B34,書籍清單,3,0)</f>
        <v>二</v>
      </c>
      <c r="H34" s="11" t="str">
        <f>VLOOKUP($B34,書籍清單,4,0)</f>
        <v>翰林</v>
      </c>
      <c r="I34" s="11" t="str">
        <f>VLOOKUP($B34,書籍清單,5,0)</f>
        <v>李酋潭</v>
      </c>
      <c r="J34" s="11">
        <f>VLOOKUP($B34,書籍清單,6,0)</f>
        <v>206</v>
      </c>
      <c r="K34" s="13">
        <f>VLOOKUP($B34,書籍清單,7,0)</f>
        <v>198</v>
      </c>
      <c r="L34" s="32" t="str">
        <f>VLOOKUP(H34,出版社!$B$2:$D$26,3,0)</f>
        <v>招標議價</v>
      </c>
      <c r="M34" s="11">
        <f>VLOOKUP($A34,班級清單,4,0)</f>
        <v>41</v>
      </c>
      <c r="N34" s="11">
        <f>M34</f>
        <v>41</v>
      </c>
      <c r="O34" s="33">
        <f>J34*N34</f>
        <v>8446</v>
      </c>
      <c r="P34" s="34">
        <f>N34</f>
        <v>41</v>
      </c>
      <c r="Q34" s="35">
        <f>P34*K34</f>
        <v>8118</v>
      </c>
      <c r="R34" s="33">
        <v>41</v>
      </c>
      <c r="S34" s="33">
        <f>K34*R34</f>
        <v>8118</v>
      </c>
      <c r="T34" s="33">
        <f>P34-R34</f>
        <v>0</v>
      </c>
      <c r="U34" s="33">
        <f>T34*K34</f>
        <v>0</v>
      </c>
      <c r="V34" s="5"/>
      <c r="W34" s="4"/>
      <c r="X34" s="4"/>
      <c r="Y34" s="4"/>
      <c r="Z34" s="4"/>
      <c r="AA34" s="4"/>
      <c r="AB34" s="4"/>
    </row>
    <row r="35" spans="1:28" ht="16.5" customHeight="1">
      <c r="A35" s="31">
        <v>8</v>
      </c>
      <c r="B35" s="31">
        <v>14</v>
      </c>
      <c r="C35" s="31" t="str">
        <f>VLOOKUP($A35,班級清單,6,0)</f>
        <v>一</v>
      </c>
      <c r="D35" s="11" t="str">
        <f>VLOOKUP($A35,班級清單,2,0)</f>
        <v>日校</v>
      </c>
      <c r="E35" s="11" t="str">
        <f>VLOOKUP($A35,班級清單,3,0)</f>
        <v>高一2</v>
      </c>
      <c r="F35" s="5" t="str">
        <f>VLOOKUP($B35,書籍清單,2,0)</f>
        <v>全民國防教育</v>
      </c>
      <c r="G35" s="11" t="str">
        <f>VLOOKUP($B35,書籍清單,3,0)</f>
        <v>Ⅱ</v>
      </c>
      <c r="H35" s="11" t="str">
        <f>VLOOKUP($B35,書籍清單,4,0)</f>
        <v>育達</v>
      </c>
      <c r="I35" s="11" t="str">
        <f>VLOOKUP($B35,書籍清單,5,0)</f>
        <v>高德智</v>
      </c>
      <c r="J35" s="11">
        <f>VLOOKUP($B35,書籍清單,6,0)</f>
        <v>155</v>
      </c>
      <c r="K35" s="13">
        <f>VLOOKUP($B35,書籍清單,7,0)</f>
        <v>150</v>
      </c>
      <c r="L35" s="32" t="str">
        <f>VLOOKUP(H35,出版社!$B$2:$D$26,3,0)</f>
        <v>招標議價</v>
      </c>
      <c r="M35" s="11">
        <f>VLOOKUP($A35,班級清單,4,0)</f>
        <v>41</v>
      </c>
      <c r="N35" s="11">
        <f>M35</f>
        <v>41</v>
      </c>
      <c r="O35" s="33">
        <f>J35*N35</f>
        <v>6355</v>
      </c>
      <c r="P35" s="34">
        <f>N35</f>
        <v>41</v>
      </c>
      <c r="Q35" s="35">
        <f>P35*K35</f>
        <v>6150</v>
      </c>
      <c r="R35" s="33">
        <v>41</v>
      </c>
      <c r="S35" s="33">
        <f>K35*R35</f>
        <v>6150</v>
      </c>
      <c r="T35" s="33">
        <f>P35-R35</f>
        <v>0</v>
      </c>
      <c r="U35" s="33">
        <f>T35*K35</f>
        <v>0</v>
      </c>
      <c r="V35" s="5"/>
      <c r="W35" s="4"/>
      <c r="X35" s="4"/>
      <c r="Y35" s="4"/>
      <c r="Z35" s="4"/>
      <c r="AA35" s="4"/>
      <c r="AB35" s="4"/>
    </row>
    <row r="36" spans="1:28" ht="16.5" customHeight="1">
      <c r="A36" s="31">
        <v>8</v>
      </c>
      <c r="B36" s="31">
        <v>42</v>
      </c>
      <c r="C36" s="31" t="str">
        <f>VLOOKUP($A36,班級清單,6,0)</f>
        <v>一</v>
      </c>
      <c r="D36" s="11" t="str">
        <f>VLOOKUP($A36,班級清單,2,0)</f>
        <v>日校</v>
      </c>
      <c r="E36" s="11" t="str">
        <f>VLOOKUP($A36,班級清單,3,0)</f>
        <v>高一2</v>
      </c>
      <c r="F36" s="5" t="str">
        <f>VLOOKUP($B36,書籍清單,2,0)</f>
        <v>高中地理</v>
      </c>
      <c r="G36" s="11" t="str">
        <f>VLOOKUP($B36,書籍清單,3,0)</f>
        <v>二</v>
      </c>
      <c r="H36" s="11" t="str">
        <f>VLOOKUP($B36,書籍清單,4,0)</f>
        <v>翰林</v>
      </c>
      <c r="I36" s="11" t="str">
        <f>VLOOKUP($B36,書籍清單,5,0)</f>
        <v>賴進貴.等</v>
      </c>
      <c r="J36" s="11">
        <f>VLOOKUP($B36,書籍清單,6,0)</f>
        <v>215</v>
      </c>
      <c r="K36" s="13">
        <f>VLOOKUP($B36,書籍清單,7,0)</f>
        <v>207</v>
      </c>
      <c r="L36" s="32" t="str">
        <f>VLOOKUP(H36,出版社!$B$2:$D$26,3,0)</f>
        <v>招標議價</v>
      </c>
      <c r="M36" s="11">
        <f>VLOOKUP($A36,班級清單,4,0)</f>
        <v>41</v>
      </c>
      <c r="N36" s="11">
        <f>M36</f>
        <v>41</v>
      </c>
      <c r="O36" s="33">
        <f>J36*N36</f>
        <v>8815</v>
      </c>
      <c r="P36" s="34">
        <f>N36</f>
        <v>41</v>
      </c>
      <c r="Q36" s="35">
        <f>P36*K36</f>
        <v>8487</v>
      </c>
      <c r="R36" s="33">
        <v>41</v>
      </c>
      <c r="S36" s="33">
        <f>K36*R36</f>
        <v>8487</v>
      </c>
      <c r="T36" s="33">
        <f>P36-R36</f>
        <v>0</v>
      </c>
      <c r="U36" s="33">
        <f>T36*K36</f>
        <v>0</v>
      </c>
      <c r="V36" s="5"/>
      <c r="W36" s="4"/>
      <c r="X36" s="4"/>
      <c r="Y36" s="4"/>
      <c r="Z36" s="4"/>
      <c r="AA36" s="4"/>
      <c r="AB36" s="4"/>
    </row>
    <row r="37" spans="1:28" ht="16.5" customHeight="1">
      <c r="A37" s="31">
        <v>8</v>
      </c>
      <c r="B37" s="31">
        <v>2</v>
      </c>
      <c r="C37" s="31" t="str">
        <f>VLOOKUP($A37,班級清單,6,0)</f>
        <v>一</v>
      </c>
      <c r="D37" s="11" t="str">
        <f>VLOOKUP($A37,班級清單,2,0)</f>
        <v>日校</v>
      </c>
      <c r="E37" s="11" t="str">
        <f>VLOOKUP($A37,班級清單,3,0)</f>
        <v>高一2</v>
      </c>
      <c r="F37" s="5" t="str">
        <f>VLOOKUP($B37,書籍清單,2,0)</f>
        <v>高中英文</v>
      </c>
      <c r="G37" s="11" t="str">
        <f>VLOOKUP($B37,書籍清單,3,0)</f>
        <v>二</v>
      </c>
      <c r="H37" s="11" t="str">
        <f>VLOOKUP($B37,書籍清單,4,0)</f>
        <v>三民</v>
      </c>
      <c r="I37" s="11" t="str">
        <f>VLOOKUP($B37,書籍清單,5,0)</f>
        <v>車蓓群</v>
      </c>
      <c r="J37" s="11">
        <f>VLOOKUP($B37,書籍清單,6,0)</f>
        <v>232</v>
      </c>
      <c r="K37" s="13">
        <f>VLOOKUP($B37,書籍清單,7,0)</f>
        <v>224</v>
      </c>
      <c r="L37" s="32" t="str">
        <f>VLOOKUP(H37,出版社!$B$2:$D$26,3,0)</f>
        <v>招標議價</v>
      </c>
      <c r="M37" s="11">
        <f>VLOOKUP($A37,班級清單,4,0)</f>
        <v>41</v>
      </c>
      <c r="N37" s="11">
        <f>M37</f>
        <v>41</v>
      </c>
      <c r="O37" s="33">
        <f>J37*N37</f>
        <v>9512</v>
      </c>
      <c r="P37" s="34">
        <f>N37</f>
        <v>41</v>
      </c>
      <c r="Q37" s="35">
        <f>P37*K37</f>
        <v>9184</v>
      </c>
      <c r="R37" s="33">
        <v>41</v>
      </c>
      <c r="S37" s="33">
        <f>K37*R37</f>
        <v>9184</v>
      </c>
      <c r="T37" s="33">
        <f>P37-R37</f>
        <v>0</v>
      </c>
      <c r="U37" s="33">
        <f>T37*K37</f>
        <v>0</v>
      </c>
      <c r="V37" s="5"/>
      <c r="W37" s="4"/>
      <c r="X37" s="4"/>
      <c r="Y37" s="4"/>
      <c r="Z37" s="4"/>
      <c r="AA37" s="4"/>
      <c r="AB37" s="4"/>
    </row>
    <row r="38" spans="1:28" ht="16.5" customHeight="1">
      <c r="A38" s="31">
        <v>8</v>
      </c>
      <c r="B38" s="31">
        <v>3</v>
      </c>
      <c r="C38" s="31" t="str">
        <f>VLOOKUP($A38,班級清單,6,0)</f>
        <v>一</v>
      </c>
      <c r="D38" s="11" t="str">
        <f>VLOOKUP($A38,班級清單,2,0)</f>
        <v>日校</v>
      </c>
      <c r="E38" s="11" t="str">
        <f>VLOOKUP($A38,班級清單,3,0)</f>
        <v>高一2</v>
      </c>
      <c r="F38" s="5" t="str">
        <f>VLOOKUP($B38,書籍清單,2,0)</f>
        <v>高中英文</v>
      </c>
      <c r="G38" s="11" t="str">
        <f>VLOOKUP($B38,書籍清單,3,0)</f>
        <v>三</v>
      </c>
      <c r="H38" s="11" t="str">
        <f>VLOOKUP($B38,書籍清單,4,0)</f>
        <v>三民</v>
      </c>
      <c r="I38" s="11" t="str">
        <f>VLOOKUP($B38,書籍清單,5,0)</f>
        <v>車蓓群</v>
      </c>
      <c r="J38" s="11">
        <f>VLOOKUP($B38,書籍清單,6,0)</f>
        <v>248</v>
      </c>
      <c r="K38" s="13">
        <f>VLOOKUP($B38,書籍清單,7,0)</f>
        <v>239</v>
      </c>
      <c r="L38" s="32" t="str">
        <f>VLOOKUP(H38,出版社!$B$2:$D$26,3,0)</f>
        <v>招標議價</v>
      </c>
      <c r="M38" s="11">
        <f>VLOOKUP($A38,班級清單,4,0)</f>
        <v>41</v>
      </c>
      <c r="N38" s="11">
        <f>M38</f>
        <v>41</v>
      </c>
      <c r="O38" s="33">
        <f>J38*N38</f>
        <v>10168</v>
      </c>
      <c r="P38" s="34">
        <f>N38</f>
        <v>41</v>
      </c>
      <c r="Q38" s="35">
        <f>P38*K38</f>
        <v>9799</v>
      </c>
      <c r="R38" s="33">
        <v>41</v>
      </c>
      <c r="S38" s="33">
        <f>K38*R38</f>
        <v>9799</v>
      </c>
      <c r="T38" s="33">
        <f>P38-R38</f>
        <v>0</v>
      </c>
      <c r="U38" s="33">
        <f>T38*K38</f>
        <v>0</v>
      </c>
      <c r="V38" s="5"/>
      <c r="W38" s="4"/>
      <c r="X38" s="4"/>
      <c r="Y38" s="4"/>
      <c r="Z38" s="4"/>
      <c r="AA38" s="4"/>
      <c r="AB38" s="4"/>
    </row>
    <row r="39" spans="1:28" ht="16.5" customHeight="1">
      <c r="A39" s="31">
        <v>8</v>
      </c>
      <c r="B39" s="31">
        <v>43</v>
      </c>
      <c r="C39" s="31" t="str">
        <f>VLOOKUP($A39,班級清單,6,0)</f>
        <v>一</v>
      </c>
      <c r="D39" s="11" t="str">
        <f>VLOOKUP($A39,班級清單,2,0)</f>
        <v>日校</v>
      </c>
      <c r="E39" s="11" t="str">
        <f>VLOOKUP($A39,班級清單,3,0)</f>
        <v>高一2</v>
      </c>
      <c r="F39" s="5" t="str">
        <f>VLOOKUP($B39,書籍清單,2,0)</f>
        <v>高中國文</v>
      </c>
      <c r="G39" s="11" t="str">
        <f>VLOOKUP($B39,書籍清單,3,0)</f>
        <v>二</v>
      </c>
      <c r="H39" s="11" t="str">
        <f>VLOOKUP($B39,書籍清單,4,0)</f>
        <v>翰林</v>
      </c>
      <c r="I39" s="11" t="str">
        <f>VLOOKUP($B39,書籍清單,5,0)</f>
        <v>宋隆發.等</v>
      </c>
      <c r="J39" s="11">
        <f>VLOOKUP($B39,書籍清單,6,0)</f>
        <v>205</v>
      </c>
      <c r="K39" s="13">
        <f>VLOOKUP($B39,書籍清單,7,0)</f>
        <v>197</v>
      </c>
      <c r="L39" s="32" t="str">
        <f>VLOOKUP(H39,出版社!$B$2:$D$26,3,0)</f>
        <v>招標議價</v>
      </c>
      <c r="M39" s="11">
        <f>VLOOKUP($A39,班級清單,4,0)</f>
        <v>41</v>
      </c>
      <c r="N39" s="11">
        <f>M39</f>
        <v>41</v>
      </c>
      <c r="O39" s="33">
        <f>J39*N39</f>
        <v>8405</v>
      </c>
      <c r="P39" s="34">
        <f>N39</f>
        <v>41</v>
      </c>
      <c r="Q39" s="35">
        <f>P39*K39</f>
        <v>8077</v>
      </c>
      <c r="R39" s="33">
        <v>41</v>
      </c>
      <c r="S39" s="33">
        <f>K39*R39</f>
        <v>8077</v>
      </c>
      <c r="T39" s="33">
        <f>P39-R39</f>
        <v>0</v>
      </c>
      <c r="U39" s="33">
        <f>T39*K39</f>
        <v>0</v>
      </c>
      <c r="V39" s="5"/>
      <c r="W39" s="4"/>
      <c r="X39" s="4"/>
      <c r="Y39" s="4"/>
      <c r="Z39" s="4"/>
      <c r="AA39" s="4"/>
      <c r="AB39" s="4"/>
    </row>
    <row r="40" spans="1:28" ht="16.5" customHeight="1">
      <c r="A40" s="31">
        <v>8</v>
      </c>
      <c r="B40" s="31">
        <v>26</v>
      </c>
      <c r="C40" s="31" t="str">
        <f>VLOOKUP($A40,班級清單,6,0)</f>
        <v>一</v>
      </c>
      <c r="D40" s="11" t="str">
        <f>VLOOKUP($A40,班級清單,2,0)</f>
        <v>日校</v>
      </c>
      <c r="E40" s="11" t="str">
        <f>VLOOKUP($A40,班級清單,3,0)</f>
        <v>高一2</v>
      </c>
      <c r="F40" s="5" t="str">
        <f>VLOOKUP($B40,書籍清單,2,0)</f>
        <v>高中數學</v>
      </c>
      <c r="G40" s="11" t="str">
        <f>VLOOKUP($B40,書籍清單,3,0)</f>
        <v>二</v>
      </c>
      <c r="H40" s="11" t="str">
        <f>VLOOKUP($B40,書籍清單,4,0)</f>
        <v>南一</v>
      </c>
      <c r="I40" s="11" t="str">
        <f>VLOOKUP($B40,書籍清單,5,0)</f>
        <v>林福來</v>
      </c>
      <c r="J40" s="11">
        <f>VLOOKUP($B40,書籍清單,6,0)</f>
        <v>276</v>
      </c>
      <c r="K40" s="13">
        <f>VLOOKUP($B40,書籍清單,7,0)</f>
        <v>179</v>
      </c>
      <c r="L40" s="32" t="str">
        <f>VLOOKUP(H40,出版社!$B$2:$D$26,3,0)</f>
        <v>小額採購</v>
      </c>
      <c r="M40" s="11">
        <f>VLOOKUP($A40,班級清單,4,0)</f>
        <v>41</v>
      </c>
      <c r="N40" s="11">
        <f>M40</f>
        <v>41</v>
      </c>
      <c r="O40" s="33">
        <f>J40*N40</f>
        <v>11316</v>
      </c>
      <c r="P40" s="34">
        <f>N40</f>
        <v>41</v>
      </c>
      <c r="Q40" s="35">
        <f>P40*K40</f>
        <v>7339</v>
      </c>
      <c r="R40" s="33">
        <v>41</v>
      </c>
      <c r="S40" s="33">
        <f>K40*R40</f>
        <v>7339</v>
      </c>
      <c r="T40" s="33">
        <f>P40-R40</f>
        <v>0</v>
      </c>
      <c r="U40" s="33">
        <f>T40*K40</f>
        <v>0</v>
      </c>
      <c r="V40" s="5"/>
      <c r="W40" s="4"/>
      <c r="X40" s="4"/>
      <c r="Y40" s="4"/>
      <c r="Z40" s="4"/>
      <c r="AA40" s="4"/>
      <c r="AB40" s="4"/>
    </row>
    <row r="41" spans="1:28" ht="16.5" customHeight="1">
      <c r="A41" s="31">
        <v>8</v>
      </c>
      <c r="B41" s="31">
        <v>8</v>
      </c>
      <c r="C41" s="31" t="str">
        <f>VLOOKUP($A41,班級清單,6,0)</f>
        <v>一</v>
      </c>
      <c r="D41" s="11" t="str">
        <f>VLOOKUP($A41,班級清單,2,0)</f>
        <v>日校</v>
      </c>
      <c r="E41" s="11" t="str">
        <f>VLOOKUP($A41,班級清單,3,0)</f>
        <v>高一2</v>
      </c>
      <c r="F41" s="5" t="str">
        <f>VLOOKUP($B41,書籍清單,2,0)</f>
        <v>高中歷史</v>
      </c>
      <c r="G41" s="11" t="str">
        <f>VLOOKUP($B41,書籍清單,3,0)</f>
        <v>二</v>
      </c>
      <c r="H41" s="11" t="str">
        <f>VLOOKUP($B41,書籍清單,4,0)</f>
        <v>三民</v>
      </c>
      <c r="I41" s="11" t="str">
        <f>VLOOKUP($B41,書籍清單,5,0)</f>
        <v>薛化元等</v>
      </c>
      <c r="J41" s="11">
        <f>VLOOKUP($B41,書籍清單,6,0)</f>
        <v>228</v>
      </c>
      <c r="K41" s="13">
        <f>VLOOKUP($B41,書籍清單,7,0)</f>
        <v>220</v>
      </c>
      <c r="L41" s="32" t="str">
        <f>VLOOKUP(H41,出版社!$B$2:$D$26,3,0)</f>
        <v>招標議價</v>
      </c>
      <c r="M41" s="11">
        <f>VLOOKUP($A41,班級清單,4,0)</f>
        <v>41</v>
      </c>
      <c r="N41" s="11">
        <f>M41</f>
        <v>41</v>
      </c>
      <c r="O41" s="33">
        <f>J41*N41</f>
        <v>9348</v>
      </c>
      <c r="P41" s="34">
        <f>N41</f>
        <v>41</v>
      </c>
      <c r="Q41" s="35">
        <f>P41*K41</f>
        <v>9020</v>
      </c>
      <c r="R41" s="33">
        <v>41</v>
      </c>
      <c r="S41" s="33">
        <f>K41*R41</f>
        <v>9020</v>
      </c>
      <c r="T41" s="33">
        <f>P41-R41</f>
        <v>0</v>
      </c>
      <c r="U41" s="33">
        <f>T41*K41</f>
        <v>0</v>
      </c>
      <c r="V41" s="5"/>
      <c r="W41" s="4"/>
      <c r="X41" s="4"/>
      <c r="Y41" s="4"/>
      <c r="Z41" s="4"/>
      <c r="AA41" s="4"/>
      <c r="AB41" s="4"/>
    </row>
    <row r="42" spans="1:28" ht="16.5" customHeight="1">
      <c r="A42" s="31">
        <v>8</v>
      </c>
      <c r="B42" s="31">
        <v>15</v>
      </c>
      <c r="C42" s="31" t="str">
        <f>VLOOKUP($A42,班級清單,6,0)</f>
        <v>一</v>
      </c>
      <c r="D42" s="11" t="str">
        <f>VLOOKUP($A42,班級清單,2,0)</f>
        <v>日校</v>
      </c>
      <c r="E42" s="11" t="str">
        <f>VLOOKUP($A42,班級清單,3,0)</f>
        <v>高一2</v>
      </c>
      <c r="F42" s="5" t="str">
        <f>VLOOKUP($B42,書籍清單,2,0)</f>
        <v>健康與護理</v>
      </c>
      <c r="G42" s="11" t="str">
        <f>VLOOKUP($B42,書籍清單,3,0)</f>
        <v>二</v>
      </c>
      <c r="H42" s="11" t="str">
        <f>VLOOKUP($B42,書籍清單,4,0)</f>
        <v>育達</v>
      </c>
      <c r="I42" s="11" t="str">
        <f>VLOOKUP($B42,書籍清單,5,0)</f>
        <v>鄭美治.等</v>
      </c>
      <c r="J42" s="11">
        <f>VLOOKUP($B42,書籍清單,6,0)</f>
        <v>150</v>
      </c>
      <c r="K42" s="13">
        <f>VLOOKUP($B42,書籍清單,7,0)</f>
        <v>145</v>
      </c>
      <c r="L42" s="32" t="str">
        <f>VLOOKUP(H42,出版社!$B$2:$D$26,3,0)</f>
        <v>招標議價</v>
      </c>
      <c r="M42" s="11">
        <f>VLOOKUP($A42,班級清單,4,0)</f>
        <v>41</v>
      </c>
      <c r="N42" s="11">
        <f>M42</f>
        <v>41</v>
      </c>
      <c r="O42" s="33">
        <f>J42*N42</f>
        <v>6150</v>
      </c>
      <c r="P42" s="34">
        <f>N42</f>
        <v>41</v>
      </c>
      <c r="Q42" s="35">
        <f>P42*K42</f>
        <v>5945</v>
      </c>
      <c r="R42" s="33">
        <v>41</v>
      </c>
      <c r="S42" s="33">
        <f>K42*R42</f>
        <v>5945</v>
      </c>
      <c r="T42" s="33">
        <f>P42-R42</f>
        <v>0</v>
      </c>
      <c r="U42" s="33">
        <f>T42*K42</f>
        <v>0</v>
      </c>
      <c r="V42" s="5"/>
      <c r="W42" s="4"/>
      <c r="X42" s="4"/>
      <c r="Y42" s="4"/>
      <c r="Z42" s="4"/>
      <c r="AA42" s="4"/>
      <c r="AB42" s="4"/>
    </row>
    <row r="43" spans="1:28" ht="16.5" customHeight="1">
      <c r="A43" s="31">
        <v>8</v>
      </c>
      <c r="B43" s="31">
        <v>51</v>
      </c>
      <c r="C43" s="31" t="str">
        <f>VLOOKUP($A43,班級清單,6,0)</f>
        <v>一</v>
      </c>
      <c r="D43" s="11" t="str">
        <f>VLOOKUP($A43,班級清單,2,0)</f>
        <v>日校</v>
      </c>
      <c r="E43" s="11" t="str">
        <f>VLOOKUP($A43,班級清單,3,0)</f>
        <v>高一2</v>
      </c>
      <c r="F43" s="5" t="str">
        <f>VLOOKUP($B43,書籍清單,2,0)</f>
        <v>基礎生物</v>
      </c>
      <c r="G43" s="11" t="str">
        <f>VLOOKUP($B43,書籍清單,3,0)</f>
        <v>上</v>
      </c>
      <c r="H43" s="11" t="str">
        <f>VLOOKUP($B43,書籍清單,4,0)</f>
        <v>龍騰</v>
      </c>
      <c r="I43" s="11" t="str">
        <f>VLOOKUP($B43,書籍清單,5,0)</f>
        <v>李家維</v>
      </c>
      <c r="J43" s="11">
        <f>VLOOKUP($B43,書籍清單,6,0)</f>
        <v>207</v>
      </c>
      <c r="K43" s="13">
        <f>VLOOKUP($B43,書籍清單,7,0)</f>
        <v>200</v>
      </c>
      <c r="L43" s="32" t="str">
        <f>VLOOKUP(H43,出版社!$B$2:$D$26,3,0)</f>
        <v>招標議價</v>
      </c>
      <c r="M43" s="11">
        <f>VLOOKUP($A43,班級清單,4,0)</f>
        <v>41</v>
      </c>
      <c r="N43" s="11">
        <f>M43</f>
        <v>41</v>
      </c>
      <c r="O43" s="33">
        <f>J43*N43</f>
        <v>8487</v>
      </c>
      <c r="P43" s="34">
        <f>N43</f>
        <v>41</v>
      </c>
      <c r="Q43" s="35">
        <f>P43*K43</f>
        <v>8200</v>
      </c>
      <c r="R43" s="33">
        <v>41</v>
      </c>
      <c r="S43" s="33">
        <f>K43*R43</f>
        <v>8200</v>
      </c>
      <c r="T43" s="33">
        <f>P43-R43</f>
        <v>0</v>
      </c>
      <c r="U43" s="33">
        <f>T43*K43</f>
        <v>0</v>
      </c>
      <c r="V43" s="5"/>
      <c r="W43" s="4"/>
      <c r="X43" s="4"/>
      <c r="Y43" s="4"/>
      <c r="Z43" s="4"/>
      <c r="AA43" s="4"/>
      <c r="AB43" s="4"/>
    </row>
    <row r="44" spans="1:28" ht="16.5" customHeight="1">
      <c r="A44" s="31">
        <v>8</v>
      </c>
      <c r="B44" s="31">
        <v>13</v>
      </c>
      <c r="C44" s="31" t="str">
        <f>VLOOKUP($A44,班級清單,6,0)</f>
        <v>一</v>
      </c>
      <c r="D44" s="11" t="str">
        <f>VLOOKUP($A44,班級清單,2,0)</f>
        <v>日校</v>
      </c>
      <c r="E44" s="11" t="str">
        <f>VLOOKUP($A44,班級清單,3,0)</f>
        <v>高一2</v>
      </c>
      <c r="F44" s="5" t="str">
        <f>VLOOKUP($B44,書籍清單,2,0)</f>
        <v>基礎地球科學</v>
      </c>
      <c r="G44" s="11" t="str">
        <f>VLOOKUP($B44,書籍清單,3,0)</f>
        <v>下</v>
      </c>
      <c r="H44" s="11" t="str">
        <f>VLOOKUP($B44,書籍清單,4,0)</f>
        <v>全華</v>
      </c>
      <c r="I44" s="11" t="str">
        <f>VLOOKUP($B44,書籍清單,5,0)</f>
        <v>王乾盈</v>
      </c>
      <c r="J44" s="11">
        <f>VLOOKUP($B44,書籍清單,6,0)</f>
        <v>253</v>
      </c>
      <c r="K44" s="13">
        <f>VLOOKUP($B44,書籍清單,7,0)</f>
        <v>253</v>
      </c>
      <c r="L44" s="32" t="str">
        <f>VLOOKUP(H44,出版社!$B$2:$D$26,3,0)</f>
        <v>小額採購</v>
      </c>
      <c r="M44" s="11">
        <f>VLOOKUP($A44,班級清單,4,0)</f>
        <v>41</v>
      </c>
      <c r="N44" s="11">
        <f>M44</f>
        <v>41</v>
      </c>
      <c r="O44" s="33">
        <f>J44*N44</f>
        <v>10373</v>
      </c>
      <c r="P44" s="34">
        <f>N44</f>
        <v>41</v>
      </c>
      <c r="Q44" s="35">
        <f>P44*K44</f>
        <v>10373</v>
      </c>
      <c r="R44" s="33">
        <v>41</v>
      </c>
      <c r="S44" s="33">
        <f>K44*R44</f>
        <v>10373</v>
      </c>
      <c r="T44" s="33">
        <f>P44-R44</f>
        <v>0</v>
      </c>
      <c r="U44" s="33">
        <f>T44*K44</f>
        <v>0</v>
      </c>
      <c r="V44" s="5"/>
      <c r="W44" s="4"/>
      <c r="X44" s="4"/>
      <c r="Y44" s="4"/>
      <c r="Z44" s="4"/>
      <c r="AA44" s="4"/>
      <c r="AB44" s="4"/>
    </row>
    <row r="45" spans="1:28" ht="16.5" customHeight="1">
      <c r="A45" s="31">
        <v>8</v>
      </c>
      <c r="B45" s="31">
        <v>16</v>
      </c>
      <c r="C45" s="31" t="str">
        <f>VLOOKUP($A45,班級清單,6,0)</f>
        <v>一</v>
      </c>
      <c r="D45" s="11" t="str">
        <f>VLOOKUP($A45,班級清單,2,0)</f>
        <v>日校</v>
      </c>
      <c r="E45" s="11" t="str">
        <f>VLOOKUP($A45,班級清單,3,0)</f>
        <v>高一2</v>
      </c>
      <c r="F45" s="5" t="str">
        <f>VLOOKUP($B45,書籍清單,2,0)</f>
        <v>體育</v>
      </c>
      <c r="G45" s="11" t="str">
        <f>VLOOKUP($B45,書籍清單,3,0)</f>
        <v>二</v>
      </c>
      <c r="H45" s="11" t="str">
        <f>VLOOKUP($B45,書籍清單,4,0)</f>
        <v>育達</v>
      </c>
      <c r="I45" s="11" t="str">
        <f>VLOOKUP($B45,書籍清單,5,0)</f>
        <v>方建隆</v>
      </c>
      <c r="J45" s="11">
        <f>VLOOKUP($B45,書籍清單,6,0)</f>
        <v>135</v>
      </c>
      <c r="K45" s="13">
        <f>VLOOKUP($B45,書籍清單,7,0)</f>
        <v>130</v>
      </c>
      <c r="L45" s="32" t="str">
        <f>VLOOKUP(H45,出版社!$B$2:$D$26,3,0)</f>
        <v>招標議價</v>
      </c>
      <c r="M45" s="11">
        <f>VLOOKUP($A45,班級清單,4,0)</f>
        <v>41</v>
      </c>
      <c r="N45" s="11">
        <f>M45</f>
        <v>41</v>
      </c>
      <c r="O45" s="33">
        <f>J45*N45</f>
        <v>5535</v>
      </c>
      <c r="P45" s="34">
        <f>N45</f>
        <v>41</v>
      </c>
      <c r="Q45" s="35">
        <f>P45*K45</f>
        <v>5330</v>
      </c>
      <c r="R45" s="33">
        <v>41</v>
      </c>
      <c r="S45" s="33">
        <f>K45*R45</f>
        <v>5330</v>
      </c>
      <c r="T45" s="33">
        <f>P45-R45</f>
        <v>0</v>
      </c>
      <c r="U45" s="33">
        <f>T45*K45</f>
        <v>0</v>
      </c>
      <c r="V45" s="5"/>
      <c r="W45" s="44">
        <f>SUM(S34:S45)</f>
        <v>96022</v>
      </c>
      <c r="X45" s="4"/>
      <c r="Y45" s="44">
        <f>SUM(U34:U45)</f>
        <v>0</v>
      </c>
      <c r="Z45" s="4"/>
      <c r="AA45" s="4"/>
      <c r="AB45" s="4"/>
    </row>
    <row r="46" spans="1:28" ht="16.5" customHeight="1">
      <c r="A46" s="31">
        <v>9</v>
      </c>
      <c r="B46" s="31">
        <v>41</v>
      </c>
      <c r="C46" s="31" t="str">
        <f>VLOOKUP($A46,班級清單,6,0)</f>
        <v>一</v>
      </c>
      <c r="D46" s="11" t="str">
        <f>VLOOKUP($A46,班級清單,2,0)</f>
        <v>日校</v>
      </c>
      <c r="E46" s="11" t="str">
        <f>VLOOKUP($A46,班級清單,3,0)</f>
        <v>高一3</v>
      </c>
      <c r="F46" s="5" t="str">
        <f>VLOOKUP($B46,書籍清單,2,0)</f>
        <v>公民與社會</v>
      </c>
      <c r="G46" s="11" t="str">
        <f>VLOOKUP($B46,書籍清單,3,0)</f>
        <v>二</v>
      </c>
      <c r="H46" s="11" t="str">
        <f>VLOOKUP($B46,書籍清單,4,0)</f>
        <v>翰林</v>
      </c>
      <c r="I46" s="11" t="str">
        <f>VLOOKUP($B46,書籍清單,5,0)</f>
        <v>李酋潭</v>
      </c>
      <c r="J46" s="11">
        <f>VLOOKUP($B46,書籍清單,6,0)</f>
        <v>206</v>
      </c>
      <c r="K46" s="13">
        <f>VLOOKUP($B46,書籍清單,7,0)</f>
        <v>198</v>
      </c>
      <c r="L46" s="32" t="str">
        <f>VLOOKUP(H46,出版社!$B$2:$D$26,3,0)</f>
        <v>招標議價</v>
      </c>
      <c r="M46" s="11">
        <f>VLOOKUP($A46,班級清單,4,0)</f>
        <v>41</v>
      </c>
      <c r="N46" s="11">
        <f>M46</f>
        <v>41</v>
      </c>
      <c r="O46" s="33">
        <f>J46*N46</f>
        <v>8446</v>
      </c>
      <c r="P46" s="34">
        <f>N46</f>
        <v>41</v>
      </c>
      <c r="Q46" s="35">
        <f>P46*K46</f>
        <v>8118</v>
      </c>
      <c r="R46" s="33">
        <v>41</v>
      </c>
      <c r="S46" s="33">
        <f>K46*R46</f>
        <v>8118</v>
      </c>
      <c r="T46" s="33">
        <f>P46-R46</f>
        <v>0</v>
      </c>
      <c r="U46" s="33">
        <f>T46*K46</f>
        <v>0</v>
      </c>
      <c r="V46" s="5"/>
      <c r="W46" s="4"/>
      <c r="X46" s="4"/>
      <c r="Y46" s="4"/>
      <c r="Z46" s="4"/>
      <c r="AA46" s="4"/>
      <c r="AB46" s="4"/>
    </row>
    <row r="47" spans="1:28" ht="16.5" customHeight="1">
      <c r="A47" s="31">
        <v>9</v>
      </c>
      <c r="B47" s="31">
        <v>14</v>
      </c>
      <c r="C47" s="31" t="str">
        <f>VLOOKUP($A47,班級清單,6,0)</f>
        <v>一</v>
      </c>
      <c r="D47" s="11" t="str">
        <f>VLOOKUP($A47,班級清單,2,0)</f>
        <v>日校</v>
      </c>
      <c r="E47" s="11" t="str">
        <f>VLOOKUP($A47,班級清單,3,0)</f>
        <v>高一3</v>
      </c>
      <c r="F47" s="5" t="str">
        <f>VLOOKUP($B47,書籍清單,2,0)</f>
        <v>全民國防教育</v>
      </c>
      <c r="G47" s="11" t="str">
        <f>VLOOKUP($B47,書籍清單,3,0)</f>
        <v>Ⅱ</v>
      </c>
      <c r="H47" s="11" t="str">
        <f>VLOOKUP($B47,書籍清單,4,0)</f>
        <v>育達</v>
      </c>
      <c r="I47" s="11" t="str">
        <f>VLOOKUP($B47,書籍清單,5,0)</f>
        <v>高德智</v>
      </c>
      <c r="J47" s="11">
        <f>VLOOKUP($B47,書籍清單,6,0)</f>
        <v>155</v>
      </c>
      <c r="K47" s="13">
        <f>VLOOKUP($B47,書籍清單,7,0)</f>
        <v>150</v>
      </c>
      <c r="L47" s="32" t="str">
        <f>VLOOKUP(H47,出版社!$B$2:$D$26,3,0)</f>
        <v>招標議價</v>
      </c>
      <c r="M47" s="11">
        <f>VLOOKUP($A47,班級清單,4,0)</f>
        <v>41</v>
      </c>
      <c r="N47" s="11">
        <f>M47</f>
        <v>41</v>
      </c>
      <c r="O47" s="33">
        <f>J47*N47</f>
        <v>6355</v>
      </c>
      <c r="P47" s="34">
        <f>N47</f>
        <v>41</v>
      </c>
      <c r="Q47" s="35">
        <f>P47*K47</f>
        <v>6150</v>
      </c>
      <c r="R47" s="33">
        <v>41</v>
      </c>
      <c r="S47" s="33">
        <f>K47*R47</f>
        <v>6150</v>
      </c>
      <c r="T47" s="33">
        <f>P47-R47</f>
        <v>0</v>
      </c>
      <c r="U47" s="33">
        <f>T47*K47</f>
        <v>0</v>
      </c>
      <c r="V47" s="5"/>
      <c r="W47" s="4"/>
      <c r="X47" s="4"/>
      <c r="Y47" s="4"/>
      <c r="Z47" s="4"/>
      <c r="AA47" s="4"/>
      <c r="AB47" s="4"/>
    </row>
    <row r="48" spans="1:28" ht="16.5" customHeight="1">
      <c r="A48" s="31">
        <v>9</v>
      </c>
      <c r="B48" s="31">
        <v>42</v>
      </c>
      <c r="C48" s="31" t="str">
        <f>VLOOKUP($A48,班級清單,6,0)</f>
        <v>一</v>
      </c>
      <c r="D48" s="11" t="str">
        <f>VLOOKUP($A48,班級清單,2,0)</f>
        <v>日校</v>
      </c>
      <c r="E48" s="11" t="str">
        <f>VLOOKUP($A48,班級清單,3,0)</f>
        <v>高一3</v>
      </c>
      <c r="F48" s="5" t="str">
        <f>VLOOKUP($B48,書籍清單,2,0)</f>
        <v>高中地理</v>
      </c>
      <c r="G48" s="11" t="str">
        <f>VLOOKUP($B48,書籍清單,3,0)</f>
        <v>二</v>
      </c>
      <c r="H48" s="11" t="str">
        <f>VLOOKUP($B48,書籍清單,4,0)</f>
        <v>翰林</v>
      </c>
      <c r="I48" s="11" t="str">
        <f>VLOOKUP($B48,書籍清單,5,0)</f>
        <v>賴進貴.等</v>
      </c>
      <c r="J48" s="11">
        <f>VLOOKUP($B48,書籍清單,6,0)</f>
        <v>215</v>
      </c>
      <c r="K48" s="13">
        <f>VLOOKUP($B48,書籍清單,7,0)</f>
        <v>207</v>
      </c>
      <c r="L48" s="32" t="str">
        <f>VLOOKUP(H48,出版社!$B$2:$D$26,3,0)</f>
        <v>招標議價</v>
      </c>
      <c r="M48" s="11">
        <f>VLOOKUP($A48,班級清單,4,0)</f>
        <v>41</v>
      </c>
      <c r="N48" s="11">
        <f>M48</f>
        <v>41</v>
      </c>
      <c r="O48" s="33">
        <f>J48*N48</f>
        <v>8815</v>
      </c>
      <c r="P48" s="34">
        <f>N48</f>
        <v>41</v>
      </c>
      <c r="Q48" s="35">
        <f>P48*K48</f>
        <v>8487</v>
      </c>
      <c r="R48" s="33">
        <v>41</v>
      </c>
      <c r="S48" s="33">
        <f>K48*R48</f>
        <v>8487</v>
      </c>
      <c r="T48" s="33">
        <f>P48-R48</f>
        <v>0</v>
      </c>
      <c r="U48" s="33">
        <f>T48*K48</f>
        <v>0</v>
      </c>
      <c r="V48" s="5"/>
      <c r="W48" s="4"/>
      <c r="X48" s="4"/>
      <c r="Y48" s="4"/>
      <c r="Z48" s="4"/>
      <c r="AA48" s="4"/>
      <c r="AB48" s="4"/>
    </row>
    <row r="49" spans="1:28" ht="16.5" customHeight="1">
      <c r="A49" s="31">
        <v>9</v>
      </c>
      <c r="B49" s="31">
        <v>2</v>
      </c>
      <c r="C49" s="31" t="str">
        <f>VLOOKUP($A49,班級清單,6,0)</f>
        <v>一</v>
      </c>
      <c r="D49" s="11" t="str">
        <f>VLOOKUP($A49,班級清單,2,0)</f>
        <v>日校</v>
      </c>
      <c r="E49" s="11" t="str">
        <f>VLOOKUP($A49,班級清單,3,0)</f>
        <v>高一3</v>
      </c>
      <c r="F49" s="5" t="str">
        <f>VLOOKUP($B49,書籍清單,2,0)</f>
        <v>高中英文</v>
      </c>
      <c r="G49" s="11" t="str">
        <f>VLOOKUP($B49,書籍清單,3,0)</f>
        <v>二</v>
      </c>
      <c r="H49" s="11" t="str">
        <f>VLOOKUP($B49,書籍清單,4,0)</f>
        <v>三民</v>
      </c>
      <c r="I49" s="11" t="str">
        <f>VLOOKUP($B49,書籍清單,5,0)</f>
        <v>車蓓群</v>
      </c>
      <c r="J49" s="11">
        <f>VLOOKUP($B49,書籍清單,6,0)</f>
        <v>232</v>
      </c>
      <c r="K49" s="13">
        <f>VLOOKUP($B49,書籍清單,7,0)</f>
        <v>224</v>
      </c>
      <c r="L49" s="32" t="str">
        <f>VLOOKUP(H49,出版社!$B$2:$D$26,3,0)</f>
        <v>招標議價</v>
      </c>
      <c r="M49" s="11">
        <f>VLOOKUP($A49,班級清單,4,0)</f>
        <v>41</v>
      </c>
      <c r="N49" s="11">
        <f>M49</f>
        <v>41</v>
      </c>
      <c r="O49" s="33">
        <f>J49*N49</f>
        <v>9512</v>
      </c>
      <c r="P49" s="34">
        <f>N49</f>
        <v>41</v>
      </c>
      <c r="Q49" s="35">
        <f>P49*K49</f>
        <v>9184</v>
      </c>
      <c r="R49" s="33">
        <v>41</v>
      </c>
      <c r="S49" s="33">
        <f>K49*R49</f>
        <v>9184</v>
      </c>
      <c r="T49" s="33">
        <f>P49-R49</f>
        <v>0</v>
      </c>
      <c r="U49" s="33">
        <f>T49*K49</f>
        <v>0</v>
      </c>
      <c r="V49" s="5"/>
      <c r="W49" s="4"/>
      <c r="X49" s="4"/>
      <c r="Y49" s="4"/>
      <c r="Z49" s="4"/>
      <c r="AA49" s="4"/>
      <c r="AB49" s="4"/>
    </row>
    <row r="50" spans="1:28" ht="16.5" customHeight="1">
      <c r="A50" s="31">
        <v>9</v>
      </c>
      <c r="B50" s="31">
        <v>3</v>
      </c>
      <c r="C50" s="31" t="str">
        <f>VLOOKUP($A50,班級清單,6,0)</f>
        <v>一</v>
      </c>
      <c r="D50" s="11" t="str">
        <f>VLOOKUP($A50,班級清單,2,0)</f>
        <v>日校</v>
      </c>
      <c r="E50" s="11" t="str">
        <f>VLOOKUP($A50,班級清單,3,0)</f>
        <v>高一3</v>
      </c>
      <c r="F50" s="5" t="str">
        <f>VLOOKUP($B50,書籍清單,2,0)</f>
        <v>高中英文</v>
      </c>
      <c r="G50" s="11" t="str">
        <f>VLOOKUP($B50,書籍清單,3,0)</f>
        <v>三</v>
      </c>
      <c r="H50" s="11" t="str">
        <f>VLOOKUP($B50,書籍清單,4,0)</f>
        <v>三民</v>
      </c>
      <c r="I50" s="11" t="str">
        <f>VLOOKUP($B50,書籍清單,5,0)</f>
        <v>車蓓群</v>
      </c>
      <c r="J50" s="11">
        <f>VLOOKUP($B50,書籍清單,6,0)</f>
        <v>248</v>
      </c>
      <c r="K50" s="13">
        <f>VLOOKUP($B50,書籍清單,7,0)</f>
        <v>239</v>
      </c>
      <c r="L50" s="32" t="str">
        <f>VLOOKUP(H50,出版社!$B$2:$D$26,3,0)</f>
        <v>招標議價</v>
      </c>
      <c r="M50" s="11">
        <f>VLOOKUP($A50,班級清單,4,0)</f>
        <v>41</v>
      </c>
      <c r="N50" s="11">
        <f>M50</f>
        <v>41</v>
      </c>
      <c r="O50" s="33">
        <f>J50*N50</f>
        <v>10168</v>
      </c>
      <c r="P50" s="34">
        <f>N50</f>
        <v>41</v>
      </c>
      <c r="Q50" s="35">
        <f>P50*K50</f>
        <v>9799</v>
      </c>
      <c r="R50" s="33">
        <v>41</v>
      </c>
      <c r="S50" s="33">
        <f>K50*R50</f>
        <v>9799</v>
      </c>
      <c r="T50" s="33">
        <f>P50-R50</f>
        <v>0</v>
      </c>
      <c r="U50" s="33">
        <f>T50*K50</f>
        <v>0</v>
      </c>
      <c r="V50" s="5"/>
      <c r="W50" s="4"/>
      <c r="X50" s="4"/>
      <c r="Y50" s="4"/>
      <c r="Z50" s="4"/>
      <c r="AA50" s="4"/>
      <c r="AB50" s="4"/>
    </row>
    <row r="51" spans="1:28" ht="16.5" customHeight="1">
      <c r="A51" s="31">
        <v>9</v>
      </c>
      <c r="B51" s="31">
        <v>43</v>
      </c>
      <c r="C51" s="31" t="str">
        <f>VLOOKUP($A51,班級清單,6,0)</f>
        <v>一</v>
      </c>
      <c r="D51" s="11" t="str">
        <f>VLOOKUP($A51,班級清單,2,0)</f>
        <v>日校</v>
      </c>
      <c r="E51" s="11" t="str">
        <f>VLOOKUP($A51,班級清單,3,0)</f>
        <v>高一3</v>
      </c>
      <c r="F51" s="5" t="str">
        <f>VLOOKUP($B51,書籍清單,2,0)</f>
        <v>高中國文</v>
      </c>
      <c r="G51" s="11" t="str">
        <f>VLOOKUP($B51,書籍清單,3,0)</f>
        <v>二</v>
      </c>
      <c r="H51" s="11" t="str">
        <f>VLOOKUP($B51,書籍清單,4,0)</f>
        <v>翰林</v>
      </c>
      <c r="I51" s="11" t="str">
        <f>VLOOKUP($B51,書籍清單,5,0)</f>
        <v>宋隆發.等</v>
      </c>
      <c r="J51" s="11">
        <f>VLOOKUP($B51,書籍清單,6,0)</f>
        <v>205</v>
      </c>
      <c r="K51" s="13">
        <f>VLOOKUP($B51,書籍清單,7,0)</f>
        <v>197</v>
      </c>
      <c r="L51" s="32" t="str">
        <f>VLOOKUP(H51,出版社!$B$2:$D$26,3,0)</f>
        <v>招標議價</v>
      </c>
      <c r="M51" s="11">
        <f>VLOOKUP($A51,班級清單,4,0)</f>
        <v>41</v>
      </c>
      <c r="N51" s="11">
        <f>M51</f>
        <v>41</v>
      </c>
      <c r="O51" s="33">
        <f>J51*N51</f>
        <v>8405</v>
      </c>
      <c r="P51" s="34">
        <f>N51</f>
        <v>41</v>
      </c>
      <c r="Q51" s="35">
        <f>P51*K51</f>
        <v>8077</v>
      </c>
      <c r="R51" s="33">
        <v>41</v>
      </c>
      <c r="S51" s="33">
        <f>K51*R51</f>
        <v>8077</v>
      </c>
      <c r="T51" s="33">
        <f>P51-R51</f>
        <v>0</v>
      </c>
      <c r="U51" s="33">
        <f>T51*K51</f>
        <v>0</v>
      </c>
      <c r="V51" s="5"/>
      <c r="W51" s="4"/>
      <c r="X51" s="4"/>
      <c r="Y51" s="4"/>
      <c r="Z51" s="4"/>
      <c r="AA51" s="4"/>
      <c r="AB51" s="4"/>
    </row>
    <row r="52" spans="1:28" ht="16.5" customHeight="1">
      <c r="A52" s="31">
        <v>9</v>
      </c>
      <c r="B52" s="31">
        <v>26</v>
      </c>
      <c r="C52" s="31" t="str">
        <f>VLOOKUP($A52,班級清單,6,0)</f>
        <v>一</v>
      </c>
      <c r="D52" s="11" t="str">
        <f>VLOOKUP($A52,班級清單,2,0)</f>
        <v>日校</v>
      </c>
      <c r="E52" s="11" t="str">
        <f>VLOOKUP($A52,班級清單,3,0)</f>
        <v>高一3</v>
      </c>
      <c r="F52" s="5" t="str">
        <f>VLOOKUP($B52,書籍清單,2,0)</f>
        <v>高中數學</v>
      </c>
      <c r="G52" s="11" t="str">
        <f>VLOOKUP($B52,書籍清單,3,0)</f>
        <v>二</v>
      </c>
      <c r="H52" s="11" t="str">
        <f>VLOOKUP($B52,書籍清單,4,0)</f>
        <v>南一</v>
      </c>
      <c r="I52" s="11" t="str">
        <f>VLOOKUP($B52,書籍清單,5,0)</f>
        <v>林福來</v>
      </c>
      <c r="J52" s="11">
        <f>VLOOKUP($B52,書籍清單,6,0)</f>
        <v>276</v>
      </c>
      <c r="K52" s="13">
        <f>VLOOKUP($B52,書籍清單,7,0)</f>
        <v>179</v>
      </c>
      <c r="L52" s="32" t="str">
        <f>VLOOKUP(H52,出版社!$B$2:$D$26,3,0)</f>
        <v>小額採購</v>
      </c>
      <c r="M52" s="11">
        <f>VLOOKUP($A52,班級清單,4,0)</f>
        <v>41</v>
      </c>
      <c r="N52" s="11">
        <f>M52</f>
        <v>41</v>
      </c>
      <c r="O52" s="33">
        <f>J52*N52</f>
        <v>11316</v>
      </c>
      <c r="P52" s="34">
        <f>N52</f>
        <v>41</v>
      </c>
      <c r="Q52" s="35">
        <f>P52*K52</f>
        <v>7339</v>
      </c>
      <c r="R52" s="33">
        <v>41</v>
      </c>
      <c r="S52" s="33">
        <f>K52*R52</f>
        <v>7339</v>
      </c>
      <c r="T52" s="33">
        <f>P52-R52</f>
        <v>0</v>
      </c>
      <c r="U52" s="33">
        <f>T52*K52</f>
        <v>0</v>
      </c>
      <c r="V52" s="5"/>
      <c r="W52" s="4"/>
      <c r="X52" s="4"/>
      <c r="Y52" s="4"/>
      <c r="Z52" s="4"/>
      <c r="AA52" s="4"/>
      <c r="AB52" s="4"/>
    </row>
    <row r="53" spans="1:28" ht="16.5" customHeight="1">
      <c r="A53" s="31">
        <v>9</v>
      </c>
      <c r="B53" s="31">
        <v>8</v>
      </c>
      <c r="C53" s="31" t="str">
        <f>VLOOKUP($A53,班級清單,6,0)</f>
        <v>一</v>
      </c>
      <c r="D53" s="11" t="str">
        <f>VLOOKUP($A53,班級清單,2,0)</f>
        <v>日校</v>
      </c>
      <c r="E53" s="11" t="str">
        <f>VLOOKUP($A53,班級清單,3,0)</f>
        <v>高一3</v>
      </c>
      <c r="F53" s="5" t="str">
        <f>VLOOKUP($B53,書籍清單,2,0)</f>
        <v>高中歷史</v>
      </c>
      <c r="G53" s="11" t="str">
        <f>VLOOKUP($B53,書籍清單,3,0)</f>
        <v>二</v>
      </c>
      <c r="H53" s="11" t="str">
        <f>VLOOKUP($B53,書籍清單,4,0)</f>
        <v>三民</v>
      </c>
      <c r="I53" s="11" t="str">
        <f>VLOOKUP($B53,書籍清單,5,0)</f>
        <v>薛化元等</v>
      </c>
      <c r="J53" s="11">
        <f>VLOOKUP($B53,書籍清單,6,0)</f>
        <v>228</v>
      </c>
      <c r="K53" s="13">
        <f>VLOOKUP($B53,書籍清單,7,0)</f>
        <v>220</v>
      </c>
      <c r="L53" s="32" t="str">
        <f>VLOOKUP(H53,出版社!$B$2:$D$26,3,0)</f>
        <v>招標議價</v>
      </c>
      <c r="M53" s="11">
        <f>VLOOKUP($A53,班級清單,4,0)</f>
        <v>41</v>
      </c>
      <c r="N53" s="11">
        <f>M53</f>
        <v>41</v>
      </c>
      <c r="O53" s="33">
        <f>J53*N53</f>
        <v>9348</v>
      </c>
      <c r="P53" s="34">
        <f>N53</f>
        <v>41</v>
      </c>
      <c r="Q53" s="35">
        <f>P53*K53</f>
        <v>9020</v>
      </c>
      <c r="R53" s="33">
        <v>41</v>
      </c>
      <c r="S53" s="33">
        <f>K53*R53</f>
        <v>9020</v>
      </c>
      <c r="T53" s="33">
        <f>P53-R53</f>
        <v>0</v>
      </c>
      <c r="U53" s="33">
        <f>T53*K53</f>
        <v>0</v>
      </c>
      <c r="V53" s="5"/>
      <c r="W53" s="4"/>
      <c r="X53" s="4"/>
      <c r="Y53" s="4"/>
      <c r="Z53" s="4"/>
      <c r="AA53" s="4"/>
      <c r="AB53" s="4"/>
    </row>
    <row r="54" spans="1:28" ht="16.5" customHeight="1">
      <c r="A54" s="31">
        <v>9</v>
      </c>
      <c r="B54" s="31">
        <v>15</v>
      </c>
      <c r="C54" s="31" t="str">
        <f>VLOOKUP($A54,班級清單,6,0)</f>
        <v>一</v>
      </c>
      <c r="D54" s="11" t="str">
        <f>VLOOKUP($A54,班級清單,2,0)</f>
        <v>日校</v>
      </c>
      <c r="E54" s="11" t="str">
        <f>VLOOKUP($A54,班級清單,3,0)</f>
        <v>高一3</v>
      </c>
      <c r="F54" s="5" t="str">
        <f>VLOOKUP($B54,書籍清單,2,0)</f>
        <v>健康與護理</v>
      </c>
      <c r="G54" s="11" t="str">
        <f>VLOOKUP($B54,書籍清單,3,0)</f>
        <v>二</v>
      </c>
      <c r="H54" s="11" t="str">
        <f>VLOOKUP($B54,書籍清單,4,0)</f>
        <v>育達</v>
      </c>
      <c r="I54" s="11" t="str">
        <f>VLOOKUP($B54,書籍清單,5,0)</f>
        <v>鄭美治.等</v>
      </c>
      <c r="J54" s="11">
        <f>VLOOKUP($B54,書籍清單,6,0)</f>
        <v>150</v>
      </c>
      <c r="K54" s="13">
        <f>VLOOKUP($B54,書籍清單,7,0)</f>
        <v>145</v>
      </c>
      <c r="L54" s="32" t="str">
        <f>VLOOKUP(H54,出版社!$B$2:$D$26,3,0)</f>
        <v>招標議價</v>
      </c>
      <c r="M54" s="11">
        <f>VLOOKUP($A54,班級清單,4,0)</f>
        <v>41</v>
      </c>
      <c r="N54" s="11">
        <f>M54</f>
        <v>41</v>
      </c>
      <c r="O54" s="33">
        <f>J54*N54</f>
        <v>6150</v>
      </c>
      <c r="P54" s="34">
        <f>N54</f>
        <v>41</v>
      </c>
      <c r="Q54" s="35">
        <f>P54*K54</f>
        <v>5945</v>
      </c>
      <c r="R54" s="33">
        <v>41</v>
      </c>
      <c r="S54" s="33">
        <f>K54*R54</f>
        <v>5945</v>
      </c>
      <c r="T54" s="33">
        <f>P54-R54</f>
        <v>0</v>
      </c>
      <c r="U54" s="33">
        <f>T54*K54</f>
        <v>0</v>
      </c>
      <c r="V54" s="5"/>
      <c r="W54" s="4"/>
      <c r="X54" s="4"/>
      <c r="Y54" s="4"/>
      <c r="Z54" s="4"/>
      <c r="AA54" s="4"/>
      <c r="AB54" s="4"/>
    </row>
    <row r="55" spans="1:28" ht="16.5" customHeight="1">
      <c r="A55" s="31">
        <v>9</v>
      </c>
      <c r="B55" s="31">
        <v>13</v>
      </c>
      <c r="C55" s="31" t="str">
        <f>VLOOKUP($A55,班級清單,6,0)</f>
        <v>一</v>
      </c>
      <c r="D55" s="11" t="str">
        <f>VLOOKUP($A55,班級清單,2,0)</f>
        <v>日校</v>
      </c>
      <c r="E55" s="11" t="str">
        <f>VLOOKUP($A55,班級清單,3,0)</f>
        <v>高一3</v>
      </c>
      <c r="F55" s="5" t="str">
        <f>VLOOKUP($B55,書籍清單,2,0)</f>
        <v>基礎地球科學</v>
      </c>
      <c r="G55" s="11" t="str">
        <f>VLOOKUP($B55,書籍清單,3,0)</f>
        <v>下</v>
      </c>
      <c r="H55" s="11" t="str">
        <f>VLOOKUP($B55,書籍清單,4,0)</f>
        <v>全華</v>
      </c>
      <c r="I55" s="11" t="str">
        <f>VLOOKUP($B55,書籍清單,5,0)</f>
        <v>王乾盈</v>
      </c>
      <c r="J55" s="11">
        <f>VLOOKUP($B55,書籍清單,6,0)</f>
        <v>253</v>
      </c>
      <c r="K55" s="13">
        <f>VLOOKUP($B55,書籍清單,7,0)</f>
        <v>253</v>
      </c>
      <c r="L55" s="32" t="str">
        <f>VLOOKUP(H55,出版社!$B$2:$D$26,3,0)</f>
        <v>小額採購</v>
      </c>
      <c r="M55" s="11">
        <f>VLOOKUP($A55,班級清單,4,0)</f>
        <v>41</v>
      </c>
      <c r="N55" s="11">
        <f>M55</f>
        <v>41</v>
      </c>
      <c r="O55" s="33">
        <f>J55*N55</f>
        <v>10373</v>
      </c>
      <c r="P55" s="34">
        <f>N55</f>
        <v>41</v>
      </c>
      <c r="Q55" s="35">
        <f>P55*K55</f>
        <v>10373</v>
      </c>
      <c r="R55" s="33">
        <v>41</v>
      </c>
      <c r="S55" s="33">
        <f>K55*R55</f>
        <v>10373</v>
      </c>
      <c r="T55" s="33">
        <f>P55-R55</f>
        <v>0</v>
      </c>
      <c r="U55" s="33">
        <f>T55*K55</f>
        <v>0</v>
      </c>
      <c r="V55" s="5"/>
      <c r="W55" s="4"/>
      <c r="X55" s="4"/>
      <c r="Y55" s="4"/>
      <c r="Z55" s="4"/>
      <c r="AA55" s="4"/>
      <c r="AB55" s="4"/>
    </row>
    <row r="56" spans="1:28" ht="16.5" customHeight="1">
      <c r="A56" s="31">
        <v>9</v>
      </c>
      <c r="B56" s="31">
        <v>16</v>
      </c>
      <c r="C56" s="31" t="str">
        <f>VLOOKUP($A56,班級清單,6,0)</f>
        <v>一</v>
      </c>
      <c r="D56" s="11" t="str">
        <f>VLOOKUP($A56,班級清單,2,0)</f>
        <v>日校</v>
      </c>
      <c r="E56" s="11" t="str">
        <f>VLOOKUP($A56,班級清單,3,0)</f>
        <v>高一3</v>
      </c>
      <c r="F56" s="5" t="str">
        <f>VLOOKUP($B56,書籍清單,2,0)</f>
        <v>體育</v>
      </c>
      <c r="G56" s="11" t="str">
        <f>VLOOKUP($B56,書籍清單,3,0)</f>
        <v>二</v>
      </c>
      <c r="H56" s="11" t="str">
        <f>VLOOKUP($B56,書籍清單,4,0)</f>
        <v>育達</v>
      </c>
      <c r="I56" s="11" t="str">
        <f>VLOOKUP($B56,書籍清單,5,0)</f>
        <v>方建隆</v>
      </c>
      <c r="J56" s="11">
        <f>VLOOKUP($B56,書籍清單,6,0)</f>
        <v>135</v>
      </c>
      <c r="K56" s="13">
        <f>VLOOKUP($B56,書籍清單,7,0)</f>
        <v>130</v>
      </c>
      <c r="L56" s="32" t="str">
        <f>VLOOKUP(H56,出版社!$B$2:$D$26,3,0)</f>
        <v>招標議價</v>
      </c>
      <c r="M56" s="11">
        <f>VLOOKUP($A56,班級清單,4,0)</f>
        <v>41</v>
      </c>
      <c r="N56" s="11">
        <f>M56</f>
        <v>41</v>
      </c>
      <c r="O56" s="33">
        <f>J56*N56</f>
        <v>5535</v>
      </c>
      <c r="P56" s="34">
        <f>N56</f>
        <v>41</v>
      </c>
      <c r="Q56" s="35">
        <f>P56*K56</f>
        <v>5330</v>
      </c>
      <c r="R56" s="33">
        <v>41</v>
      </c>
      <c r="S56" s="33">
        <f>K56*R56</f>
        <v>5330</v>
      </c>
      <c r="T56" s="33">
        <f>P56-R56</f>
        <v>0</v>
      </c>
      <c r="U56" s="33">
        <f>T56*K56</f>
        <v>0</v>
      </c>
      <c r="V56" s="5"/>
      <c r="W56" s="44">
        <f>SUM(S46:S56)</f>
        <v>87822</v>
      </c>
      <c r="X56" s="4"/>
      <c r="Y56" s="44">
        <f>SUM(U46:U56)</f>
        <v>0</v>
      </c>
      <c r="Z56" s="4"/>
      <c r="AA56" s="4"/>
      <c r="AB56" s="4"/>
    </row>
    <row r="57" spans="1:28" ht="16.5" customHeight="1">
      <c r="A57" s="31">
        <v>10</v>
      </c>
      <c r="B57" s="31">
        <v>41</v>
      </c>
      <c r="C57" s="31" t="str">
        <f>VLOOKUP($A57,班級清單,6,0)</f>
        <v>一</v>
      </c>
      <c r="D57" s="11" t="str">
        <f>VLOOKUP($A57,班級清單,2,0)</f>
        <v>日校</v>
      </c>
      <c r="E57" s="11" t="str">
        <f>VLOOKUP($A57,班級清單,3,0)</f>
        <v>高一4</v>
      </c>
      <c r="F57" s="5" t="str">
        <f>VLOOKUP($B57,書籍清單,2,0)</f>
        <v>公民與社會</v>
      </c>
      <c r="G57" s="11" t="str">
        <f>VLOOKUP($B57,書籍清單,3,0)</f>
        <v>二</v>
      </c>
      <c r="H57" s="11" t="str">
        <f>VLOOKUP($B57,書籍清單,4,0)</f>
        <v>翰林</v>
      </c>
      <c r="I57" s="11" t="str">
        <f>VLOOKUP($B57,書籍清單,5,0)</f>
        <v>李酋潭</v>
      </c>
      <c r="J57" s="11">
        <f>VLOOKUP($B57,書籍清單,6,0)</f>
        <v>206</v>
      </c>
      <c r="K57" s="13">
        <f>VLOOKUP($B57,書籍清單,7,0)</f>
        <v>198</v>
      </c>
      <c r="L57" s="32" t="str">
        <f>VLOOKUP(H57,出版社!$B$2:$D$26,3,0)</f>
        <v>招標議價</v>
      </c>
      <c r="M57" s="11">
        <f>VLOOKUP($A57,班級清單,4,0)</f>
        <v>41</v>
      </c>
      <c r="N57" s="11">
        <f>M57</f>
        <v>41</v>
      </c>
      <c r="O57" s="33">
        <f>J57*N57</f>
        <v>8446</v>
      </c>
      <c r="P57" s="34">
        <f>N57</f>
        <v>41</v>
      </c>
      <c r="Q57" s="35">
        <f>P57*K57</f>
        <v>8118</v>
      </c>
      <c r="R57" s="33">
        <v>41</v>
      </c>
      <c r="S57" s="33">
        <f>K57*R57</f>
        <v>8118</v>
      </c>
      <c r="T57" s="33">
        <f>P57-R57</f>
        <v>0</v>
      </c>
      <c r="U57" s="33">
        <f>T57*K57</f>
        <v>0</v>
      </c>
      <c r="V57" s="5"/>
      <c r="W57" s="4"/>
      <c r="X57" s="4"/>
      <c r="Y57" s="4"/>
      <c r="Z57" s="4"/>
      <c r="AA57" s="4"/>
      <c r="AB57" s="4"/>
    </row>
    <row r="58" spans="1:28" ht="16.5" customHeight="1">
      <c r="A58" s="31">
        <v>10</v>
      </c>
      <c r="B58" s="31">
        <v>14</v>
      </c>
      <c r="C58" s="31" t="str">
        <f>VLOOKUP($A58,班級清單,6,0)</f>
        <v>一</v>
      </c>
      <c r="D58" s="11" t="str">
        <f>VLOOKUP($A58,班級清單,2,0)</f>
        <v>日校</v>
      </c>
      <c r="E58" s="11" t="str">
        <f>VLOOKUP($A58,班級清單,3,0)</f>
        <v>高一4</v>
      </c>
      <c r="F58" s="5" t="str">
        <f>VLOOKUP($B58,書籍清單,2,0)</f>
        <v>全民國防教育</v>
      </c>
      <c r="G58" s="11" t="str">
        <f>VLOOKUP($B58,書籍清單,3,0)</f>
        <v>Ⅱ</v>
      </c>
      <c r="H58" s="11" t="str">
        <f>VLOOKUP($B58,書籍清單,4,0)</f>
        <v>育達</v>
      </c>
      <c r="I58" s="11" t="str">
        <f>VLOOKUP($B58,書籍清單,5,0)</f>
        <v>高德智</v>
      </c>
      <c r="J58" s="11">
        <f>VLOOKUP($B58,書籍清單,6,0)</f>
        <v>155</v>
      </c>
      <c r="K58" s="13">
        <f>VLOOKUP($B58,書籍清單,7,0)</f>
        <v>150</v>
      </c>
      <c r="L58" s="32" t="str">
        <f>VLOOKUP(H58,出版社!$B$2:$D$26,3,0)</f>
        <v>招標議價</v>
      </c>
      <c r="M58" s="11">
        <f>VLOOKUP($A58,班級清單,4,0)</f>
        <v>41</v>
      </c>
      <c r="N58" s="11">
        <f>M58</f>
        <v>41</v>
      </c>
      <c r="O58" s="33">
        <f>J58*N58</f>
        <v>6355</v>
      </c>
      <c r="P58" s="34">
        <f>N58</f>
        <v>41</v>
      </c>
      <c r="Q58" s="35">
        <f>P58*K58</f>
        <v>6150</v>
      </c>
      <c r="R58" s="33">
        <v>41</v>
      </c>
      <c r="S58" s="33">
        <f>K58*R58</f>
        <v>6150</v>
      </c>
      <c r="T58" s="33">
        <f>P58-R58</f>
        <v>0</v>
      </c>
      <c r="U58" s="33">
        <f>T58*K58</f>
        <v>0</v>
      </c>
      <c r="V58" s="5"/>
      <c r="W58" s="4"/>
      <c r="X58" s="4"/>
      <c r="Y58" s="4"/>
      <c r="Z58" s="4"/>
      <c r="AA58" s="4"/>
      <c r="AB58" s="4"/>
    </row>
    <row r="59" spans="1:28" ht="16.5" customHeight="1">
      <c r="A59" s="31">
        <v>10</v>
      </c>
      <c r="B59" s="31">
        <v>42</v>
      </c>
      <c r="C59" s="31" t="str">
        <f>VLOOKUP($A59,班級清單,6,0)</f>
        <v>一</v>
      </c>
      <c r="D59" s="11" t="str">
        <f>VLOOKUP($A59,班級清單,2,0)</f>
        <v>日校</v>
      </c>
      <c r="E59" s="11" t="str">
        <f>VLOOKUP($A59,班級清單,3,0)</f>
        <v>高一4</v>
      </c>
      <c r="F59" s="5" t="str">
        <f>VLOOKUP($B59,書籍清單,2,0)</f>
        <v>高中地理</v>
      </c>
      <c r="G59" s="11" t="str">
        <f>VLOOKUP($B59,書籍清單,3,0)</f>
        <v>二</v>
      </c>
      <c r="H59" s="11" t="str">
        <f>VLOOKUP($B59,書籍清單,4,0)</f>
        <v>翰林</v>
      </c>
      <c r="I59" s="11" t="str">
        <f>VLOOKUP($B59,書籍清單,5,0)</f>
        <v>賴進貴.等</v>
      </c>
      <c r="J59" s="11">
        <f>VLOOKUP($B59,書籍清單,6,0)</f>
        <v>215</v>
      </c>
      <c r="K59" s="13">
        <f>VLOOKUP($B59,書籍清單,7,0)</f>
        <v>207</v>
      </c>
      <c r="L59" s="32" t="str">
        <f>VLOOKUP(H59,出版社!$B$2:$D$26,3,0)</f>
        <v>招標議價</v>
      </c>
      <c r="M59" s="11">
        <f>VLOOKUP($A59,班級清單,4,0)</f>
        <v>41</v>
      </c>
      <c r="N59" s="11">
        <f>M59</f>
        <v>41</v>
      </c>
      <c r="O59" s="33">
        <f>J59*N59</f>
        <v>8815</v>
      </c>
      <c r="P59" s="34">
        <f>N59</f>
        <v>41</v>
      </c>
      <c r="Q59" s="35">
        <f>P59*K59</f>
        <v>8487</v>
      </c>
      <c r="R59" s="33">
        <v>41</v>
      </c>
      <c r="S59" s="33">
        <f>K59*R59</f>
        <v>8487</v>
      </c>
      <c r="T59" s="33">
        <f>P59-R59</f>
        <v>0</v>
      </c>
      <c r="U59" s="33">
        <f>T59*K59</f>
        <v>0</v>
      </c>
      <c r="V59" s="5"/>
      <c r="W59" s="4"/>
      <c r="X59" s="4"/>
      <c r="Y59" s="4"/>
      <c r="Z59" s="4"/>
      <c r="AA59" s="4"/>
      <c r="AB59" s="4"/>
    </row>
    <row r="60" spans="1:28" ht="16.5" customHeight="1">
      <c r="A60" s="31">
        <v>10</v>
      </c>
      <c r="B60" s="31">
        <v>2</v>
      </c>
      <c r="C60" s="31" t="str">
        <f>VLOOKUP($A60,班級清單,6,0)</f>
        <v>一</v>
      </c>
      <c r="D60" s="11" t="str">
        <f>VLOOKUP($A60,班級清單,2,0)</f>
        <v>日校</v>
      </c>
      <c r="E60" s="11" t="str">
        <f>VLOOKUP($A60,班級清單,3,0)</f>
        <v>高一4</v>
      </c>
      <c r="F60" s="5" t="str">
        <f>VLOOKUP($B60,書籍清單,2,0)</f>
        <v>高中英文</v>
      </c>
      <c r="G60" s="11" t="str">
        <f>VLOOKUP($B60,書籍清單,3,0)</f>
        <v>二</v>
      </c>
      <c r="H60" s="11" t="str">
        <f>VLOOKUP($B60,書籍清單,4,0)</f>
        <v>三民</v>
      </c>
      <c r="I60" s="11" t="str">
        <f>VLOOKUP($B60,書籍清單,5,0)</f>
        <v>車蓓群</v>
      </c>
      <c r="J60" s="11">
        <f>VLOOKUP($B60,書籍清單,6,0)</f>
        <v>232</v>
      </c>
      <c r="K60" s="13">
        <f>VLOOKUP($B60,書籍清單,7,0)</f>
        <v>224</v>
      </c>
      <c r="L60" s="32" t="str">
        <f>VLOOKUP(H60,出版社!$B$2:$D$26,3,0)</f>
        <v>招標議價</v>
      </c>
      <c r="M60" s="11">
        <f>VLOOKUP($A60,班級清單,4,0)</f>
        <v>41</v>
      </c>
      <c r="N60" s="11">
        <f>M60</f>
        <v>41</v>
      </c>
      <c r="O60" s="33">
        <f>J60*N60</f>
        <v>9512</v>
      </c>
      <c r="P60" s="34">
        <f>N60</f>
        <v>41</v>
      </c>
      <c r="Q60" s="35">
        <f>P60*K60</f>
        <v>9184</v>
      </c>
      <c r="R60" s="33">
        <v>41</v>
      </c>
      <c r="S60" s="33">
        <f>K60*R60</f>
        <v>9184</v>
      </c>
      <c r="T60" s="33">
        <f>P60-R60</f>
        <v>0</v>
      </c>
      <c r="U60" s="33">
        <f>T60*K60</f>
        <v>0</v>
      </c>
      <c r="V60" s="5"/>
      <c r="W60" s="4"/>
      <c r="X60" s="4"/>
      <c r="Y60" s="4"/>
      <c r="Z60" s="4"/>
      <c r="AA60" s="4"/>
      <c r="AB60" s="4"/>
    </row>
    <row r="61" spans="1:28" ht="16.5" customHeight="1">
      <c r="A61" s="31">
        <v>10</v>
      </c>
      <c r="B61" s="31">
        <v>3</v>
      </c>
      <c r="C61" s="31" t="str">
        <f>VLOOKUP($A61,班級清單,6,0)</f>
        <v>一</v>
      </c>
      <c r="D61" s="11" t="str">
        <f>VLOOKUP($A61,班級清單,2,0)</f>
        <v>日校</v>
      </c>
      <c r="E61" s="11" t="str">
        <f>VLOOKUP($A61,班級清單,3,0)</f>
        <v>高一4</v>
      </c>
      <c r="F61" s="5" t="str">
        <f>VLOOKUP($B61,書籍清單,2,0)</f>
        <v>高中英文</v>
      </c>
      <c r="G61" s="11" t="str">
        <f>VLOOKUP($B61,書籍清單,3,0)</f>
        <v>三</v>
      </c>
      <c r="H61" s="11" t="str">
        <f>VLOOKUP($B61,書籍清單,4,0)</f>
        <v>三民</v>
      </c>
      <c r="I61" s="11" t="str">
        <f>VLOOKUP($B61,書籍清單,5,0)</f>
        <v>車蓓群</v>
      </c>
      <c r="J61" s="11">
        <f>VLOOKUP($B61,書籍清單,6,0)</f>
        <v>248</v>
      </c>
      <c r="K61" s="13">
        <f>VLOOKUP($B61,書籍清單,7,0)</f>
        <v>239</v>
      </c>
      <c r="L61" s="32" t="str">
        <f>VLOOKUP(H61,出版社!$B$2:$D$26,3,0)</f>
        <v>招標議價</v>
      </c>
      <c r="M61" s="11">
        <f>VLOOKUP($A61,班級清單,4,0)</f>
        <v>41</v>
      </c>
      <c r="N61" s="11">
        <f>M61</f>
        <v>41</v>
      </c>
      <c r="O61" s="33">
        <f>J61*N61</f>
        <v>10168</v>
      </c>
      <c r="P61" s="34">
        <f>N61</f>
        <v>41</v>
      </c>
      <c r="Q61" s="35">
        <f>P61*K61</f>
        <v>9799</v>
      </c>
      <c r="R61" s="33">
        <v>41</v>
      </c>
      <c r="S61" s="33">
        <f>K61*R61</f>
        <v>9799</v>
      </c>
      <c r="T61" s="33">
        <f>P61-R61</f>
        <v>0</v>
      </c>
      <c r="U61" s="33">
        <f>T61*K61</f>
        <v>0</v>
      </c>
      <c r="V61" s="5"/>
      <c r="W61" s="4"/>
      <c r="X61" s="4"/>
      <c r="Y61" s="4"/>
      <c r="Z61" s="4"/>
      <c r="AA61" s="4"/>
      <c r="AB61" s="4"/>
    </row>
    <row r="62" spans="1:28" ht="16.5" customHeight="1">
      <c r="A62" s="31">
        <v>10</v>
      </c>
      <c r="B62" s="31">
        <v>43</v>
      </c>
      <c r="C62" s="31" t="str">
        <f>VLOOKUP($A62,班級清單,6,0)</f>
        <v>一</v>
      </c>
      <c r="D62" s="11" t="str">
        <f>VLOOKUP($A62,班級清單,2,0)</f>
        <v>日校</v>
      </c>
      <c r="E62" s="11" t="str">
        <f>VLOOKUP($A62,班級清單,3,0)</f>
        <v>高一4</v>
      </c>
      <c r="F62" s="5" t="str">
        <f>VLOOKUP($B62,書籍清單,2,0)</f>
        <v>高中國文</v>
      </c>
      <c r="G62" s="11" t="str">
        <f>VLOOKUP($B62,書籍清單,3,0)</f>
        <v>二</v>
      </c>
      <c r="H62" s="11" t="str">
        <f>VLOOKUP($B62,書籍清單,4,0)</f>
        <v>翰林</v>
      </c>
      <c r="I62" s="11" t="str">
        <f>VLOOKUP($B62,書籍清單,5,0)</f>
        <v>宋隆發.等</v>
      </c>
      <c r="J62" s="11">
        <f>VLOOKUP($B62,書籍清單,6,0)</f>
        <v>205</v>
      </c>
      <c r="K62" s="13">
        <f>VLOOKUP($B62,書籍清單,7,0)</f>
        <v>197</v>
      </c>
      <c r="L62" s="32" t="str">
        <f>VLOOKUP(H62,出版社!$B$2:$D$26,3,0)</f>
        <v>招標議價</v>
      </c>
      <c r="M62" s="11">
        <f>VLOOKUP($A62,班級清單,4,0)</f>
        <v>41</v>
      </c>
      <c r="N62" s="11">
        <f>M62</f>
        <v>41</v>
      </c>
      <c r="O62" s="33">
        <f>J62*N62</f>
        <v>8405</v>
      </c>
      <c r="P62" s="34">
        <f>N62</f>
        <v>41</v>
      </c>
      <c r="Q62" s="35">
        <f>P62*K62</f>
        <v>8077</v>
      </c>
      <c r="R62" s="33">
        <v>41</v>
      </c>
      <c r="S62" s="33">
        <f>K62*R62</f>
        <v>8077</v>
      </c>
      <c r="T62" s="33">
        <f>P62-R62</f>
        <v>0</v>
      </c>
      <c r="U62" s="33">
        <f>T62*K62</f>
        <v>0</v>
      </c>
      <c r="V62" s="5"/>
      <c r="W62" s="4"/>
      <c r="X62" s="4"/>
      <c r="Y62" s="4"/>
      <c r="Z62" s="4"/>
      <c r="AA62" s="4"/>
      <c r="AB62" s="4"/>
    </row>
    <row r="63" spans="1:28" ht="16.5" customHeight="1">
      <c r="A63" s="31">
        <v>10</v>
      </c>
      <c r="B63" s="31">
        <v>26</v>
      </c>
      <c r="C63" s="31" t="str">
        <f>VLOOKUP($A63,班級清單,6,0)</f>
        <v>一</v>
      </c>
      <c r="D63" s="11" t="str">
        <f>VLOOKUP($A63,班級清單,2,0)</f>
        <v>日校</v>
      </c>
      <c r="E63" s="11" t="str">
        <f>VLOOKUP($A63,班級清單,3,0)</f>
        <v>高一4</v>
      </c>
      <c r="F63" s="5" t="str">
        <f>VLOOKUP($B63,書籍清單,2,0)</f>
        <v>高中數學</v>
      </c>
      <c r="G63" s="11" t="str">
        <f>VLOOKUP($B63,書籍清單,3,0)</f>
        <v>二</v>
      </c>
      <c r="H63" s="11" t="str">
        <f>VLOOKUP($B63,書籍清單,4,0)</f>
        <v>南一</v>
      </c>
      <c r="I63" s="11" t="str">
        <f>VLOOKUP($B63,書籍清單,5,0)</f>
        <v>林福來</v>
      </c>
      <c r="J63" s="11">
        <f>VLOOKUP($B63,書籍清單,6,0)</f>
        <v>276</v>
      </c>
      <c r="K63" s="13">
        <f>VLOOKUP($B63,書籍清單,7,0)</f>
        <v>179</v>
      </c>
      <c r="L63" s="32" t="str">
        <f>VLOOKUP(H63,出版社!$B$2:$D$26,3,0)</f>
        <v>小額採購</v>
      </c>
      <c r="M63" s="11">
        <f>VLOOKUP($A63,班級清單,4,0)</f>
        <v>41</v>
      </c>
      <c r="N63" s="11">
        <f>M63</f>
        <v>41</v>
      </c>
      <c r="O63" s="33">
        <f>J63*N63</f>
        <v>11316</v>
      </c>
      <c r="P63" s="34">
        <f>N63</f>
        <v>41</v>
      </c>
      <c r="Q63" s="35">
        <f>P63*K63</f>
        <v>7339</v>
      </c>
      <c r="R63" s="33">
        <v>41</v>
      </c>
      <c r="S63" s="33">
        <f>K63*R63</f>
        <v>7339</v>
      </c>
      <c r="T63" s="33">
        <f>P63-R63</f>
        <v>0</v>
      </c>
      <c r="U63" s="33">
        <f>T63*K63</f>
        <v>0</v>
      </c>
      <c r="V63" s="5"/>
      <c r="W63" s="4"/>
      <c r="X63" s="4"/>
      <c r="Y63" s="4"/>
      <c r="Z63" s="4"/>
      <c r="AA63" s="4"/>
      <c r="AB63" s="4"/>
    </row>
    <row r="64" spans="1:28" ht="16.5" customHeight="1">
      <c r="A64" s="31">
        <v>10</v>
      </c>
      <c r="B64" s="31">
        <v>8</v>
      </c>
      <c r="C64" s="31" t="str">
        <f>VLOOKUP($A64,班級清單,6,0)</f>
        <v>一</v>
      </c>
      <c r="D64" s="11" t="str">
        <f>VLOOKUP($A64,班級清單,2,0)</f>
        <v>日校</v>
      </c>
      <c r="E64" s="11" t="str">
        <f>VLOOKUP($A64,班級清單,3,0)</f>
        <v>高一4</v>
      </c>
      <c r="F64" s="5" t="str">
        <f>VLOOKUP($B64,書籍清單,2,0)</f>
        <v>高中歷史</v>
      </c>
      <c r="G64" s="11" t="str">
        <f>VLOOKUP($B64,書籍清單,3,0)</f>
        <v>二</v>
      </c>
      <c r="H64" s="11" t="str">
        <f>VLOOKUP($B64,書籍清單,4,0)</f>
        <v>三民</v>
      </c>
      <c r="I64" s="11" t="str">
        <f>VLOOKUP($B64,書籍清單,5,0)</f>
        <v>薛化元等</v>
      </c>
      <c r="J64" s="11">
        <f>VLOOKUP($B64,書籍清單,6,0)</f>
        <v>228</v>
      </c>
      <c r="K64" s="13">
        <f>VLOOKUP($B64,書籍清單,7,0)</f>
        <v>220</v>
      </c>
      <c r="L64" s="32" t="str">
        <f>VLOOKUP(H64,出版社!$B$2:$D$26,3,0)</f>
        <v>招標議價</v>
      </c>
      <c r="M64" s="11">
        <f>VLOOKUP($A64,班級清單,4,0)</f>
        <v>41</v>
      </c>
      <c r="N64" s="11">
        <f>M64</f>
        <v>41</v>
      </c>
      <c r="O64" s="33">
        <f>J64*N64</f>
        <v>9348</v>
      </c>
      <c r="P64" s="34">
        <f>N64</f>
        <v>41</v>
      </c>
      <c r="Q64" s="35">
        <f>P64*K64</f>
        <v>9020</v>
      </c>
      <c r="R64" s="33">
        <v>41</v>
      </c>
      <c r="S64" s="33">
        <f>K64*R64</f>
        <v>9020</v>
      </c>
      <c r="T64" s="33">
        <f>P64-R64</f>
        <v>0</v>
      </c>
      <c r="U64" s="33">
        <f>T64*K64</f>
        <v>0</v>
      </c>
      <c r="V64" s="5"/>
      <c r="W64" s="4"/>
      <c r="X64" s="4"/>
      <c r="Y64" s="4"/>
      <c r="Z64" s="4"/>
      <c r="AA64" s="4"/>
      <c r="AB64" s="4"/>
    </row>
    <row r="65" spans="1:28" ht="16.5" customHeight="1">
      <c r="A65" s="31">
        <v>10</v>
      </c>
      <c r="B65" s="31">
        <v>15</v>
      </c>
      <c r="C65" s="31" t="str">
        <f>VLOOKUP($A65,班級清單,6,0)</f>
        <v>一</v>
      </c>
      <c r="D65" s="11" t="str">
        <f>VLOOKUP($A65,班級清單,2,0)</f>
        <v>日校</v>
      </c>
      <c r="E65" s="11" t="str">
        <f>VLOOKUP($A65,班級清單,3,0)</f>
        <v>高一4</v>
      </c>
      <c r="F65" s="5" t="str">
        <f>VLOOKUP($B65,書籍清單,2,0)</f>
        <v>健康與護理</v>
      </c>
      <c r="G65" s="11" t="str">
        <f>VLOOKUP($B65,書籍清單,3,0)</f>
        <v>二</v>
      </c>
      <c r="H65" s="11" t="str">
        <f>VLOOKUP($B65,書籍清單,4,0)</f>
        <v>育達</v>
      </c>
      <c r="I65" s="11" t="str">
        <f>VLOOKUP($B65,書籍清單,5,0)</f>
        <v>鄭美治.等</v>
      </c>
      <c r="J65" s="11">
        <f>VLOOKUP($B65,書籍清單,6,0)</f>
        <v>150</v>
      </c>
      <c r="K65" s="13">
        <f>VLOOKUP($B65,書籍清單,7,0)</f>
        <v>145</v>
      </c>
      <c r="L65" s="32" t="str">
        <f>VLOOKUP(H65,出版社!$B$2:$D$26,3,0)</f>
        <v>招標議價</v>
      </c>
      <c r="M65" s="11">
        <f>VLOOKUP($A65,班級清單,4,0)</f>
        <v>41</v>
      </c>
      <c r="N65" s="11">
        <f>M65</f>
        <v>41</v>
      </c>
      <c r="O65" s="33">
        <f>J65*N65</f>
        <v>6150</v>
      </c>
      <c r="P65" s="34">
        <f>N65</f>
        <v>41</v>
      </c>
      <c r="Q65" s="35">
        <f>P65*K65</f>
        <v>5945</v>
      </c>
      <c r="R65" s="33">
        <v>41</v>
      </c>
      <c r="S65" s="33">
        <f>K65*R65</f>
        <v>5945</v>
      </c>
      <c r="T65" s="33">
        <f>P65-R65</f>
        <v>0</v>
      </c>
      <c r="U65" s="33">
        <f>T65*K65</f>
        <v>0</v>
      </c>
      <c r="V65" s="5"/>
      <c r="W65" s="4"/>
      <c r="X65" s="4"/>
      <c r="Y65" s="4"/>
      <c r="Z65" s="4"/>
      <c r="AA65" s="4"/>
      <c r="AB65" s="4"/>
    </row>
    <row r="66" spans="1:28" ht="16.5" customHeight="1">
      <c r="A66" s="31">
        <v>10</v>
      </c>
      <c r="B66" s="31">
        <v>13</v>
      </c>
      <c r="C66" s="31" t="str">
        <f>VLOOKUP($A66,班級清單,6,0)</f>
        <v>一</v>
      </c>
      <c r="D66" s="11" t="str">
        <f>VLOOKUP($A66,班級清單,2,0)</f>
        <v>日校</v>
      </c>
      <c r="E66" s="11" t="str">
        <f>VLOOKUP($A66,班級清單,3,0)</f>
        <v>高一4</v>
      </c>
      <c r="F66" s="5" t="str">
        <f>VLOOKUP($B66,書籍清單,2,0)</f>
        <v>基礎地球科學</v>
      </c>
      <c r="G66" s="11" t="str">
        <f>VLOOKUP($B66,書籍清單,3,0)</f>
        <v>下</v>
      </c>
      <c r="H66" s="11" t="str">
        <f>VLOOKUP($B66,書籍清單,4,0)</f>
        <v>全華</v>
      </c>
      <c r="I66" s="11" t="str">
        <f>VLOOKUP($B66,書籍清單,5,0)</f>
        <v>王乾盈</v>
      </c>
      <c r="J66" s="11">
        <f>VLOOKUP($B66,書籍清單,6,0)</f>
        <v>253</v>
      </c>
      <c r="K66" s="13">
        <f>VLOOKUP($B66,書籍清單,7,0)</f>
        <v>253</v>
      </c>
      <c r="L66" s="32" t="str">
        <f>VLOOKUP(H66,出版社!$B$2:$D$26,3,0)</f>
        <v>小額採購</v>
      </c>
      <c r="M66" s="11">
        <f>VLOOKUP($A66,班級清單,4,0)</f>
        <v>41</v>
      </c>
      <c r="N66" s="11">
        <f>M66</f>
        <v>41</v>
      </c>
      <c r="O66" s="33">
        <f>J66*N66</f>
        <v>10373</v>
      </c>
      <c r="P66" s="34">
        <f>N66</f>
        <v>41</v>
      </c>
      <c r="Q66" s="35">
        <f>P66*K66</f>
        <v>10373</v>
      </c>
      <c r="R66" s="33">
        <v>41</v>
      </c>
      <c r="S66" s="33">
        <f>K66*R66</f>
        <v>10373</v>
      </c>
      <c r="T66" s="33">
        <f>P66-R66</f>
        <v>0</v>
      </c>
      <c r="U66" s="33">
        <f>T66*K66</f>
        <v>0</v>
      </c>
      <c r="V66" s="5"/>
      <c r="W66" s="4"/>
      <c r="X66" s="4"/>
      <c r="Y66" s="4"/>
      <c r="Z66" s="4"/>
      <c r="AA66" s="4"/>
      <c r="AB66" s="4"/>
    </row>
    <row r="67" spans="1:28" ht="16.5" customHeight="1">
      <c r="A67" s="31">
        <v>10</v>
      </c>
      <c r="B67" s="31">
        <v>16</v>
      </c>
      <c r="C67" s="31" t="str">
        <f>VLOOKUP($A67,班級清單,6,0)</f>
        <v>一</v>
      </c>
      <c r="D67" s="11" t="str">
        <f>VLOOKUP($A67,班級清單,2,0)</f>
        <v>日校</v>
      </c>
      <c r="E67" s="11" t="str">
        <f>VLOOKUP($A67,班級清單,3,0)</f>
        <v>高一4</v>
      </c>
      <c r="F67" s="5" t="str">
        <f>VLOOKUP($B67,書籍清單,2,0)</f>
        <v>體育</v>
      </c>
      <c r="G67" s="11" t="str">
        <f>VLOOKUP($B67,書籍清單,3,0)</f>
        <v>二</v>
      </c>
      <c r="H67" s="11" t="str">
        <f>VLOOKUP($B67,書籍清單,4,0)</f>
        <v>育達</v>
      </c>
      <c r="I67" s="11" t="str">
        <f>VLOOKUP($B67,書籍清單,5,0)</f>
        <v>方建隆</v>
      </c>
      <c r="J67" s="11">
        <f>VLOOKUP($B67,書籍清單,6,0)</f>
        <v>135</v>
      </c>
      <c r="K67" s="13">
        <f>VLOOKUP($B67,書籍清單,7,0)</f>
        <v>130</v>
      </c>
      <c r="L67" s="32" t="str">
        <f>VLOOKUP(H67,出版社!$B$2:$D$26,3,0)</f>
        <v>招標議價</v>
      </c>
      <c r="M67" s="11">
        <f>VLOOKUP($A67,班級清單,4,0)</f>
        <v>41</v>
      </c>
      <c r="N67" s="11">
        <f>M67</f>
        <v>41</v>
      </c>
      <c r="O67" s="33">
        <f>J67*N67</f>
        <v>5535</v>
      </c>
      <c r="P67" s="34">
        <f>N67</f>
        <v>41</v>
      </c>
      <c r="Q67" s="35">
        <f>P67*K67</f>
        <v>5330</v>
      </c>
      <c r="R67" s="33">
        <v>41</v>
      </c>
      <c r="S67" s="33">
        <f>K67*R67</f>
        <v>5330</v>
      </c>
      <c r="T67" s="33">
        <f>P67-R67</f>
        <v>0</v>
      </c>
      <c r="U67" s="33">
        <f>T67*K67</f>
        <v>0</v>
      </c>
      <c r="V67" s="5"/>
      <c r="W67" s="44">
        <f>SUM(S57:S67)</f>
        <v>87822</v>
      </c>
      <c r="X67" s="4"/>
      <c r="Y67" s="44">
        <f>SUM(U57:U67)</f>
        <v>0</v>
      </c>
      <c r="Z67" s="4"/>
      <c r="AA67" s="4"/>
      <c r="AB67" s="4"/>
    </row>
    <row r="68" spans="1:28" ht="16.5" customHeight="1">
      <c r="A68" s="31">
        <v>19</v>
      </c>
      <c r="B68" s="31">
        <v>14</v>
      </c>
      <c r="C68" s="31" t="str">
        <f>VLOOKUP($A68,班級清單,6,0)</f>
        <v>一</v>
      </c>
      <c r="D68" s="11" t="str">
        <f>VLOOKUP($A68,班級清單,2,0)</f>
        <v>日校</v>
      </c>
      <c r="E68" s="11" t="str">
        <f>VLOOKUP($A68,班級清單,3,0)</f>
        <v>商一1</v>
      </c>
      <c r="F68" s="5" t="str">
        <f>VLOOKUP($B68,書籍清單,2,0)</f>
        <v>全民國防教育</v>
      </c>
      <c r="G68" s="11" t="str">
        <f>VLOOKUP($B68,書籍清單,3,0)</f>
        <v>Ⅱ</v>
      </c>
      <c r="H68" s="11" t="str">
        <f>VLOOKUP($B68,書籍清單,4,0)</f>
        <v>育達</v>
      </c>
      <c r="I68" s="11" t="str">
        <f>VLOOKUP($B68,書籍清單,5,0)</f>
        <v>高德智</v>
      </c>
      <c r="J68" s="11">
        <f>VLOOKUP($B68,書籍清單,6,0)</f>
        <v>155</v>
      </c>
      <c r="K68" s="13">
        <f>VLOOKUP($B68,書籍清單,7,0)</f>
        <v>150</v>
      </c>
      <c r="L68" s="32" t="str">
        <f>VLOOKUP(H68,出版社!$B$2:$D$26,3,0)</f>
        <v>招標議價</v>
      </c>
      <c r="M68" s="11">
        <f>VLOOKUP($A68,班級清單,4,0)</f>
        <v>40</v>
      </c>
      <c r="N68" s="11">
        <f>M68</f>
        <v>40</v>
      </c>
      <c r="O68" s="33">
        <f>J68*N68</f>
        <v>6200</v>
      </c>
      <c r="P68" s="34">
        <f>N68</f>
        <v>40</v>
      </c>
      <c r="Q68" s="35">
        <f>P68*K68</f>
        <v>6000</v>
      </c>
      <c r="R68" s="33">
        <v>40</v>
      </c>
      <c r="S68" s="33">
        <f>K68*R68</f>
        <v>6000</v>
      </c>
      <c r="T68" s="33">
        <f>P68-R68</f>
        <v>0</v>
      </c>
      <c r="U68" s="33">
        <f>T68*K68</f>
        <v>0</v>
      </c>
      <c r="V68" s="5"/>
      <c r="W68" s="4"/>
      <c r="X68" s="4"/>
      <c r="Y68" s="4"/>
      <c r="Z68" s="4"/>
      <c r="AA68" s="4"/>
      <c r="AB68" s="4"/>
    </row>
    <row r="69" spans="1:28" ht="16.5" customHeight="1">
      <c r="A69" s="31">
        <v>19</v>
      </c>
      <c r="B69" s="31">
        <v>38</v>
      </c>
      <c r="C69" s="31" t="str">
        <f>VLOOKUP($A69,班級清單,6,0)</f>
        <v>一</v>
      </c>
      <c r="D69" s="11" t="str">
        <f>VLOOKUP($A69,班級清單,2,0)</f>
        <v>日校</v>
      </c>
      <c r="E69" s="11" t="str">
        <f>VLOOKUP($A69,班級清單,3,0)</f>
        <v>商一1</v>
      </c>
      <c r="F69" s="5" t="str">
        <f>VLOOKUP($B69,書籍清單,2,0)</f>
        <v>計算機概論</v>
      </c>
      <c r="G69" s="11" t="str">
        <f>VLOOKUP($B69,書籍清單,3,0)</f>
        <v>Ⅱ</v>
      </c>
      <c r="H69" s="11" t="str">
        <f>VLOOKUP($B69,書籍清單,4,0)</f>
        <v>旗立</v>
      </c>
      <c r="I69" s="11" t="str">
        <f>VLOOKUP($B69,書籍清單,5,0)</f>
        <v>施威銘.等</v>
      </c>
      <c r="J69" s="11">
        <f>VLOOKUP($B69,書籍清單,6,0)</f>
        <v>278</v>
      </c>
      <c r="K69" s="13">
        <f>VLOOKUP($B69,書籍清單,7,0)</f>
        <v>268</v>
      </c>
      <c r="L69" s="32" t="str">
        <f>VLOOKUP(H69,出版社!$B$2:$D$26,3,0)</f>
        <v>招標議價</v>
      </c>
      <c r="M69" s="11">
        <f>VLOOKUP($A69,班級清單,4,0)</f>
        <v>40</v>
      </c>
      <c r="N69" s="11">
        <f>M69</f>
        <v>40</v>
      </c>
      <c r="O69" s="33">
        <f>J69*N69</f>
        <v>11120</v>
      </c>
      <c r="P69" s="34">
        <f>N69</f>
        <v>40</v>
      </c>
      <c r="Q69" s="35">
        <f>P69*K69</f>
        <v>10720</v>
      </c>
      <c r="R69" s="33">
        <v>40</v>
      </c>
      <c r="S69" s="33">
        <f>K69*R69</f>
        <v>10720</v>
      </c>
      <c r="T69" s="33">
        <f>P69-R69</f>
        <v>0</v>
      </c>
      <c r="U69" s="33">
        <f>T69*K69</f>
        <v>0</v>
      </c>
      <c r="V69" s="5"/>
      <c r="W69" s="4"/>
      <c r="X69" s="4"/>
      <c r="Y69" s="4"/>
      <c r="Z69" s="4"/>
      <c r="AA69" s="4"/>
      <c r="AB69" s="4"/>
    </row>
    <row r="70" spans="1:28" ht="16.5" customHeight="1">
      <c r="A70" s="31">
        <v>19</v>
      </c>
      <c r="B70" s="31">
        <v>18</v>
      </c>
      <c r="C70" s="31" t="str">
        <f>VLOOKUP($A70,班級清單,6,0)</f>
        <v>一</v>
      </c>
      <c r="D70" s="11" t="str">
        <f>VLOOKUP($A70,班級清單,2,0)</f>
        <v>日校</v>
      </c>
      <c r="E70" s="11" t="str">
        <f>VLOOKUP($A70,班級清單,3,0)</f>
        <v>商一1</v>
      </c>
      <c r="F70" s="5" t="str">
        <f>VLOOKUP($B70,書籍清單,2,0)</f>
        <v>高職英文</v>
      </c>
      <c r="G70" s="11" t="str">
        <f>VLOOKUP($B70,書籍清單,3,0)</f>
        <v>二</v>
      </c>
      <c r="H70" s="11" t="str">
        <f>VLOOKUP($B70,書籍清單,4,0)</f>
        <v>東大</v>
      </c>
      <c r="I70" s="11" t="str">
        <f>VLOOKUP($B70,書籍清單,5,0)</f>
        <v>車蓓群</v>
      </c>
      <c r="J70" s="11">
        <f>VLOOKUP($B70,書籍清單,6,0)</f>
        <v>210</v>
      </c>
      <c r="K70" s="13">
        <f>VLOOKUP($B70,書籍清單,7,0)</f>
        <v>203</v>
      </c>
      <c r="L70" s="32" t="str">
        <f>VLOOKUP(H70,出版社!$B$2:$D$26,3,0)</f>
        <v>招標議價</v>
      </c>
      <c r="M70" s="11">
        <f>VLOOKUP($A70,班級清單,4,0)</f>
        <v>40</v>
      </c>
      <c r="N70" s="11">
        <f>M70</f>
        <v>40</v>
      </c>
      <c r="O70" s="33">
        <f>J70*N70</f>
        <v>8400</v>
      </c>
      <c r="P70" s="34">
        <f>N70</f>
        <v>40</v>
      </c>
      <c r="Q70" s="35">
        <f>P70*K70</f>
        <v>8120</v>
      </c>
      <c r="R70" s="33">
        <v>40</v>
      </c>
      <c r="S70" s="33">
        <f>K70*R70</f>
        <v>8120</v>
      </c>
      <c r="T70" s="33">
        <f>P70-R70</f>
        <v>0</v>
      </c>
      <c r="U70" s="33">
        <f>T70*K70</f>
        <v>0</v>
      </c>
      <c r="V70" s="5"/>
      <c r="W70" s="4"/>
      <c r="X70" s="4"/>
      <c r="Y70" s="4"/>
      <c r="Z70" s="4"/>
      <c r="AA70" s="4"/>
      <c r="AB70" s="4"/>
    </row>
    <row r="71" spans="1:28" ht="16.5" customHeight="1">
      <c r="A71" s="31">
        <v>19</v>
      </c>
      <c r="B71" s="31">
        <v>47</v>
      </c>
      <c r="C71" s="31" t="str">
        <f>VLOOKUP($A71,班級清單,6,0)</f>
        <v>一</v>
      </c>
      <c r="D71" s="11" t="str">
        <f>VLOOKUP($A71,班級清單,2,0)</f>
        <v>日校</v>
      </c>
      <c r="E71" s="11" t="str">
        <f>VLOOKUP($A71,班級清單,3,0)</f>
        <v>商一1</v>
      </c>
      <c r="F71" s="5" t="str">
        <f>VLOOKUP($B71,書籍清單,2,0)</f>
        <v>高職國文</v>
      </c>
      <c r="G71" s="11" t="str">
        <f>VLOOKUP($B71,書籍清單,3,0)</f>
        <v>二</v>
      </c>
      <c r="H71" s="11" t="str">
        <f>VLOOKUP($B71,書籍清單,4,0)</f>
        <v>翰林</v>
      </c>
      <c r="I71" s="11" t="str">
        <f>VLOOKUP($B71,書籍清單,5,0)</f>
        <v>宋隆發.等</v>
      </c>
      <c r="J71" s="11">
        <f>VLOOKUP($B71,書籍清單,6,0)</f>
        <v>201</v>
      </c>
      <c r="K71" s="13">
        <f>VLOOKUP($B71,書籍清單,7,0)</f>
        <v>193</v>
      </c>
      <c r="L71" s="32" t="str">
        <f>VLOOKUP(H71,出版社!$B$2:$D$26,3,0)</f>
        <v>招標議價</v>
      </c>
      <c r="M71" s="11">
        <f>VLOOKUP($A71,班級清單,4,0)</f>
        <v>40</v>
      </c>
      <c r="N71" s="11">
        <f>M71</f>
        <v>40</v>
      </c>
      <c r="O71" s="33">
        <f>J71*N71</f>
        <v>8040</v>
      </c>
      <c r="P71" s="34">
        <f>N71</f>
        <v>40</v>
      </c>
      <c r="Q71" s="35">
        <f>P71*K71</f>
        <v>7720</v>
      </c>
      <c r="R71" s="33">
        <v>40</v>
      </c>
      <c r="S71" s="33">
        <f>K71*R71</f>
        <v>7720</v>
      </c>
      <c r="T71" s="33">
        <f>P71-R71</f>
        <v>0</v>
      </c>
      <c r="U71" s="33">
        <f>T71*K71</f>
        <v>0</v>
      </c>
      <c r="V71" s="5"/>
      <c r="W71" s="4"/>
      <c r="X71" s="4"/>
      <c r="Y71" s="4"/>
      <c r="Z71" s="4"/>
      <c r="AA71" s="4"/>
      <c r="AB71" s="4"/>
    </row>
    <row r="72" spans="1:28" ht="16.5" customHeight="1">
      <c r="A72" s="31">
        <v>19</v>
      </c>
      <c r="B72" s="31">
        <v>15</v>
      </c>
      <c r="C72" s="31" t="str">
        <f>VLOOKUP($A72,班級清單,6,0)</f>
        <v>一</v>
      </c>
      <c r="D72" s="11" t="str">
        <f>VLOOKUP($A72,班級清單,2,0)</f>
        <v>日校</v>
      </c>
      <c r="E72" s="11" t="str">
        <f>VLOOKUP($A72,班級清單,3,0)</f>
        <v>商一1</v>
      </c>
      <c r="F72" s="5" t="str">
        <f>VLOOKUP($B72,書籍清單,2,0)</f>
        <v>健康與護理</v>
      </c>
      <c r="G72" s="11" t="str">
        <f>VLOOKUP($B72,書籍清單,3,0)</f>
        <v>二</v>
      </c>
      <c r="H72" s="11" t="str">
        <f>VLOOKUP($B72,書籍清單,4,0)</f>
        <v>育達</v>
      </c>
      <c r="I72" s="11" t="str">
        <f>VLOOKUP($B72,書籍清單,5,0)</f>
        <v>鄭美治.等</v>
      </c>
      <c r="J72" s="11">
        <f>VLOOKUP($B72,書籍清單,6,0)</f>
        <v>150</v>
      </c>
      <c r="K72" s="13">
        <f>VLOOKUP($B72,書籍清單,7,0)</f>
        <v>145</v>
      </c>
      <c r="L72" s="32" t="str">
        <f>VLOOKUP(H72,出版社!$B$2:$D$26,3,0)</f>
        <v>招標議價</v>
      </c>
      <c r="M72" s="11">
        <f>VLOOKUP($A72,班級清單,4,0)</f>
        <v>40</v>
      </c>
      <c r="N72" s="11">
        <f>M72</f>
        <v>40</v>
      </c>
      <c r="O72" s="33">
        <f>J72*N72</f>
        <v>6000</v>
      </c>
      <c r="P72" s="34">
        <f>N72</f>
        <v>40</v>
      </c>
      <c r="Q72" s="35">
        <f>P72*K72</f>
        <v>5800</v>
      </c>
      <c r="R72" s="33">
        <v>40</v>
      </c>
      <c r="S72" s="33">
        <f>K72*R72</f>
        <v>5800</v>
      </c>
      <c r="T72" s="33">
        <f>P72-R72</f>
        <v>0</v>
      </c>
      <c r="U72" s="33">
        <f>T72*K72</f>
        <v>0</v>
      </c>
      <c r="V72" s="5"/>
      <c r="W72" s="4"/>
      <c r="X72" s="4"/>
      <c r="Y72" s="4"/>
      <c r="Z72" s="4"/>
      <c r="AA72" s="4"/>
      <c r="AB72" s="4"/>
    </row>
    <row r="73" spans="1:28" ht="16.5" customHeight="1">
      <c r="A73" s="31">
        <v>19</v>
      </c>
      <c r="B73" s="31">
        <v>24</v>
      </c>
      <c r="C73" s="31" t="str">
        <f>VLOOKUP($A73,班級清單,6,0)</f>
        <v>一</v>
      </c>
      <c r="D73" s="11" t="str">
        <f>VLOOKUP($A73,班級清單,2,0)</f>
        <v>日校</v>
      </c>
      <c r="E73" s="11" t="str">
        <f>VLOOKUP($A73,班級清單,3,0)</f>
        <v>商一1</v>
      </c>
      <c r="F73" s="5" t="str">
        <f>VLOOKUP($B73,書籍清單,2,0)</f>
        <v>商業概論</v>
      </c>
      <c r="G73" s="11" t="str">
        <f>VLOOKUP($B73,書籍清單,3,0)</f>
        <v>二</v>
      </c>
      <c r="H73" s="11" t="str">
        <f>VLOOKUP($B73,書籍清單,4,0)</f>
        <v>信樺</v>
      </c>
      <c r="I73" s="11" t="str">
        <f>VLOOKUP($B73,書籍清單,5,0)</f>
        <v>徐玉霞.等</v>
      </c>
      <c r="J73" s="11">
        <f>VLOOKUP($B73,書籍清單,6,0)</f>
        <v>211</v>
      </c>
      <c r="K73" s="13">
        <f>VLOOKUP($B73,書籍清單,7,0)</f>
        <v>193</v>
      </c>
      <c r="L73" s="32" t="str">
        <f>VLOOKUP(H73,出版社!$B$2:$D$26,3,0)</f>
        <v>招標議價</v>
      </c>
      <c r="M73" s="11">
        <f>VLOOKUP($A73,班級清單,4,0)</f>
        <v>40</v>
      </c>
      <c r="N73" s="11">
        <f>M73</f>
        <v>40</v>
      </c>
      <c r="O73" s="33">
        <f>J73*N73</f>
        <v>8440</v>
      </c>
      <c r="P73" s="34">
        <f>N73</f>
        <v>40</v>
      </c>
      <c r="Q73" s="35">
        <f>P73*K73</f>
        <v>7720</v>
      </c>
      <c r="R73" s="33">
        <v>40</v>
      </c>
      <c r="S73" s="33">
        <f>K73*R73</f>
        <v>7720</v>
      </c>
      <c r="T73" s="33">
        <f>P73-R73</f>
        <v>0</v>
      </c>
      <c r="U73" s="33">
        <f>T73*K73</f>
        <v>0</v>
      </c>
      <c r="V73" s="5"/>
      <c r="W73" s="4"/>
      <c r="X73" s="4"/>
      <c r="Y73" s="4"/>
      <c r="Z73" s="4"/>
      <c r="AA73" s="4"/>
      <c r="AB73" s="4"/>
    </row>
    <row r="74" spans="1:28" ht="16.5" customHeight="1">
      <c r="A74" s="31">
        <v>19</v>
      </c>
      <c r="B74" s="31">
        <v>33</v>
      </c>
      <c r="C74" s="31" t="str">
        <f>VLOOKUP($A74,班級清單,6,0)</f>
        <v>一</v>
      </c>
      <c r="D74" s="11" t="str">
        <f>VLOOKUP($A74,班級清單,2,0)</f>
        <v>日校</v>
      </c>
      <c r="E74" s="11" t="str">
        <f>VLOOKUP($A74,班級清單,3,0)</f>
        <v>商一1</v>
      </c>
      <c r="F74" s="5" t="str">
        <f>VLOOKUP($B74,書籍清單,2,0)</f>
        <v>會計學</v>
      </c>
      <c r="G74" s="11" t="str">
        <f>VLOOKUP($B74,書籍清單,3,0)</f>
        <v>二</v>
      </c>
      <c r="H74" s="11" t="str">
        <f>VLOOKUP($B74,書籍清單,4,0)</f>
        <v>啟芳</v>
      </c>
      <c r="I74" s="11" t="str">
        <f>VLOOKUP($B74,書籍清單,5,0)</f>
        <v>林若娟等</v>
      </c>
      <c r="J74" s="11">
        <f>VLOOKUP($B74,書籍清單,6,0)</f>
        <v>230</v>
      </c>
      <c r="K74" s="13">
        <f>VLOOKUP($B74,書籍清單,7,0)</f>
        <v>222</v>
      </c>
      <c r="L74" s="32" t="str">
        <f>VLOOKUP(H74,出版社!$B$2:$D$26,3,0)</f>
        <v>招標議價</v>
      </c>
      <c r="M74" s="11">
        <f>VLOOKUP($A74,班級清單,4,0)</f>
        <v>40</v>
      </c>
      <c r="N74" s="11">
        <f>M74</f>
        <v>40</v>
      </c>
      <c r="O74" s="33">
        <f>J74*N74</f>
        <v>9200</v>
      </c>
      <c r="P74" s="34">
        <f>N74</f>
        <v>40</v>
      </c>
      <c r="Q74" s="35">
        <f>P74*K74</f>
        <v>8880</v>
      </c>
      <c r="R74" s="33">
        <v>40</v>
      </c>
      <c r="S74" s="33">
        <f>K74*R74</f>
        <v>8880</v>
      </c>
      <c r="T74" s="33">
        <f>P74-R74</f>
        <v>0</v>
      </c>
      <c r="U74" s="33">
        <f>T74*K74</f>
        <v>0</v>
      </c>
      <c r="V74" s="5"/>
      <c r="W74" s="4"/>
      <c r="X74" s="4"/>
      <c r="Y74" s="4"/>
      <c r="Z74" s="4"/>
      <c r="AA74" s="4"/>
      <c r="AB74" s="4"/>
    </row>
    <row r="75" spans="1:28" ht="16.5" customHeight="1">
      <c r="A75" s="31">
        <v>19</v>
      </c>
      <c r="B75" s="31">
        <v>34</v>
      </c>
      <c r="C75" s="31" t="str">
        <f>VLOOKUP($A75,班級清單,6,0)</f>
        <v>一</v>
      </c>
      <c r="D75" s="11" t="str">
        <f>VLOOKUP($A75,班級清單,2,0)</f>
        <v>日校</v>
      </c>
      <c r="E75" s="11" t="str">
        <f>VLOOKUP($A75,班級清單,3,0)</f>
        <v>商一1</v>
      </c>
      <c r="F75" s="5" t="str">
        <f>VLOOKUP($B75,書籍清單,2,0)</f>
        <v>會計學</v>
      </c>
      <c r="G75" s="11" t="str">
        <f>VLOOKUP($B75,書籍清單,3,0)</f>
        <v>三</v>
      </c>
      <c r="H75" s="11" t="str">
        <f>VLOOKUP($B75,書籍清單,4,0)</f>
        <v>啟芳</v>
      </c>
      <c r="I75" s="11" t="str">
        <f>VLOOKUP($B75,書籍清單,5,0)</f>
        <v>林若娟等</v>
      </c>
      <c r="J75" s="11">
        <f>VLOOKUP($B75,書籍清單,6,0)</f>
        <v>230</v>
      </c>
      <c r="K75" s="13">
        <f>VLOOKUP($B75,書籍清單,7,0)</f>
        <v>222</v>
      </c>
      <c r="L75" s="32" t="str">
        <f>VLOOKUP(H75,出版社!$B$2:$D$26,3,0)</f>
        <v>招標議價</v>
      </c>
      <c r="M75" s="11">
        <f>VLOOKUP($A75,班級清單,4,0)</f>
        <v>40</v>
      </c>
      <c r="N75" s="11">
        <f>M75</f>
        <v>40</v>
      </c>
      <c r="O75" s="33">
        <f>J75*N75</f>
        <v>9200</v>
      </c>
      <c r="P75" s="34">
        <f>N75</f>
        <v>40</v>
      </c>
      <c r="Q75" s="35">
        <f>P75*K75</f>
        <v>8880</v>
      </c>
      <c r="R75" s="33">
        <v>40</v>
      </c>
      <c r="S75" s="33">
        <f>K75*R75</f>
        <v>8880</v>
      </c>
      <c r="T75" s="33">
        <f>P75-R75</f>
        <v>0</v>
      </c>
      <c r="U75" s="33">
        <f>T75*K75</f>
        <v>0</v>
      </c>
      <c r="V75" s="5"/>
      <c r="W75" s="4"/>
      <c r="X75" s="4"/>
      <c r="Y75" s="4"/>
      <c r="Z75" s="4"/>
      <c r="AA75" s="4"/>
      <c r="AB75" s="4"/>
    </row>
    <row r="76" spans="1:28" ht="16.5" customHeight="1">
      <c r="A76" s="31">
        <v>19</v>
      </c>
      <c r="B76" s="31">
        <v>54</v>
      </c>
      <c r="C76" s="31" t="str">
        <f>VLOOKUP($A76,班級清單,6,0)</f>
        <v>一</v>
      </c>
      <c r="D76" s="11" t="str">
        <f>VLOOKUP($A76,班級清單,2,0)</f>
        <v>日校</v>
      </c>
      <c r="E76" s="11" t="str">
        <f>VLOOKUP($A76,班級清單,3,0)</f>
        <v>商一1</v>
      </c>
      <c r="F76" s="5" t="str">
        <f>VLOOKUP($B76,書籍清單,2,0)</f>
        <v>管理學概要</v>
      </c>
      <c r="G76" s="11" t="str">
        <f>VLOOKUP($B76,書籍清單,3,0)</f>
        <v>二</v>
      </c>
      <c r="H76" s="11" t="str">
        <f>VLOOKUP($B76,書籍清單,4,0)</f>
        <v>龍騰</v>
      </c>
      <c r="I76" s="11" t="str">
        <f>VLOOKUP($B76,書籍清單,5,0)</f>
        <v>連清唐</v>
      </c>
      <c r="J76" s="11">
        <f>VLOOKUP($B76,書籍清單,6,0)</f>
        <v>228</v>
      </c>
      <c r="K76" s="13">
        <f>VLOOKUP($B76,書籍清單,7,0)</f>
        <v>220</v>
      </c>
      <c r="L76" s="32" t="str">
        <f>VLOOKUP(H76,出版社!$B$2:$D$26,3,0)</f>
        <v>招標議價</v>
      </c>
      <c r="M76" s="11">
        <f>VLOOKUP($A76,班級清單,4,0)</f>
        <v>40</v>
      </c>
      <c r="N76" s="11">
        <f>M76</f>
        <v>40</v>
      </c>
      <c r="O76" s="33">
        <f>J76*N76</f>
        <v>9120</v>
      </c>
      <c r="P76" s="34">
        <f>N76</f>
        <v>40</v>
      </c>
      <c r="Q76" s="35">
        <f>P76*K76</f>
        <v>8800</v>
      </c>
      <c r="R76" s="33">
        <v>40</v>
      </c>
      <c r="S76" s="33">
        <f>K76*R76</f>
        <v>8800</v>
      </c>
      <c r="T76" s="33">
        <f>P76-R76</f>
        <v>0</v>
      </c>
      <c r="U76" s="33">
        <f>T76*K76</f>
        <v>0</v>
      </c>
      <c r="V76" s="5"/>
      <c r="W76" s="4"/>
      <c r="X76" s="4"/>
      <c r="Y76" s="4"/>
      <c r="Z76" s="4"/>
      <c r="AA76" s="4"/>
      <c r="AB76" s="4"/>
    </row>
    <row r="77" spans="1:28" ht="16.5" customHeight="1">
      <c r="A77" s="31">
        <v>19</v>
      </c>
      <c r="B77" s="31">
        <v>25</v>
      </c>
      <c r="C77" s="31" t="str">
        <f>VLOOKUP($A77,班級清單,6,0)</f>
        <v>一</v>
      </c>
      <c r="D77" s="11" t="str">
        <f>VLOOKUP($A77,班級清單,2,0)</f>
        <v>日校</v>
      </c>
      <c r="E77" s="11" t="str">
        <f>VLOOKUP($A77,班級清單,3,0)</f>
        <v>商一1</v>
      </c>
      <c r="F77" s="5" t="str">
        <f>VLOOKUP($B77,書籍清單,2,0)</f>
        <v>數學B</v>
      </c>
      <c r="G77" s="11" t="str">
        <f>VLOOKUP($B77,書籍清單,3,0)</f>
        <v>二</v>
      </c>
      <c r="H77" s="11" t="str">
        <f>VLOOKUP($B77,書籍清單,4,0)</f>
        <v>信樺</v>
      </c>
      <c r="I77" s="11" t="str">
        <f>VLOOKUP($B77,書籍清單,5,0)</f>
        <v>姚敏庭</v>
      </c>
      <c r="J77" s="11">
        <f>VLOOKUP($B77,書籍清單,6,0)</f>
        <v>180</v>
      </c>
      <c r="K77" s="13">
        <f>VLOOKUP($B77,書籍清單,7,0)</f>
        <v>164</v>
      </c>
      <c r="L77" s="32" t="str">
        <f>VLOOKUP(H77,出版社!$B$2:$D$26,3,0)</f>
        <v>招標議價</v>
      </c>
      <c r="M77" s="11">
        <f>VLOOKUP($A77,班級清單,4,0)</f>
        <v>40</v>
      </c>
      <c r="N77" s="11">
        <f>M77</f>
        <v>40</v>
      </c>
      <c r="O77" s="33">
        <f>J77*N77</f>
        <v>7200</v>
      </c>
      <c r="P77" s="34">
        <f>N77</f>
        <v>40</v>
      </c>
      <c r="Q77" s="35">
        <f>P77*K77</f>
        <v>6560</v>
      </c>
      <c r="R77" s="33">
        <v>40</v>
      </c>
      <c r="S77" s="33">
        <f>K77*R77</f>
        <v>6560</v>
      </c>
      <c r="T77" s="33">
        <f>P77-R77</f>
        <v>0</v>
      </c>
      <c r="U77" s="33">
        <f>T77*K77</f>
        <v>0</v>
      </c>
      <c r="V77" s="5"/>
      <c r="W77" s="4"/>
      <c r="X77" s="4"/>
      <c r="Y77" s="4"/>
      <c r="Z77" s="4"/>
      <c r="AA77" s="4"/>
      <c r="AB77" s="4"/>
    </row>
    <row r="78" spans="1:28" ht="16.5" customHeight="1">
      <c r="A78" s="31">
        <v>19</v>
      </c>
      <c r="B78" s="31">
        <v>16</v>
      </c>
      <c r="C78" s="31" t="str">
        <f>VLOOKUP($A78,班級清單,6,0)</f>
        <v>一</v>
      </c>
      <c r="D78" s="11" t="str">
        <f>VLOOKUP($A78,班級清單,2,0)</f>
        <v>日校</v>
      </c>
      <c r="E78" s="11" t="str">
        <f>VLOOKUP($A78,班級清單,3,0)</f>
        <v>商一1</v>
      </c>
      <c r="F78" s="5" t="str">
        <f>VLOOKUP($B78,書籍清單,2,0)</f>
        <v>體育</v>
      </c>
      <c r="G78" s="11" t="str">
        <f>VLOOKUP($B78,書籍清單,3,0)</f>
        <v>二</v>
      </c>
      <c r="H78" s="11" t="str">
        <f>VLOOKUP($B78,書籍清單,4,0)</f>
        <v>育達</v>
      </c>
      <c r="I78" s="11" t="str">
        <f>VLOOKUP($B78,書籍清單,5,0)</f>
        <v>方建隆</v>
      </c>
      <c r="J78" s="11">
        <f>VLOOKUP($B78,書籍清單,6,0)</f>
        <v>135</v>
      </c>
      <c r="K78" s="13">
        <f>VLOOKUP($B78,書籍清單,7,0)</f>
        <v>130</v>
      </c>
      <c r="L78" s="32" t="str">
        <f>VLOOKUP(H78,出版社!$B$2:$D$26,3,0)</f>
        <v>招標議價</v>
      </c>
      <c r="M78" s="11">
        <f>VLOOKUP($A78,班級清單,4,0)</f>
        <v>40</v>
      </c>
      <c r="N78" s="11">
        <f>M78</f>
        <v>40</v>
      </c>
      <c r="O78" s="33">
        <f>J78*N78</f>
        <v>5400</v>
      </c>
      <c r="P78" s="34">
        <f>N78</f>
        <v>40</v>
      </c>
      <c r="Q78" s="35">
        <f>P78*K78</f>
        <v>5200</v>
      </c>
      <c r="R78" s="33">
        <v>40</v>
      </c>
      <c r="S78" s="33">
        <f>K78*R78</f>
        <v>5200</v>
      </c>
      <c r="T78" s="33">
        <f>P78-R78</f>
        <v>0</v>
      </c>
      <c r="U78" s="33">
        <f>T78*K78</f>
        <v>0</v>
      </c>
      <c r="V78" s="5"/>
      <c r="W78" s="44">
        <f>SUM(S68:S78)</f>
        <v>84400</v>
      </c>
      <c r="X78" s="4"/>
      <c r="Y78" s="44">
        <f>SUM(U68:U78)</f>
        <v>0</v>
      </c>
      <c r="Z78" s="4"/>
      <c r="AA78" s="4"/>
      <c r="AB78" s="4"/>
    </row>
    <row r="79" spans="1:28" ht="16.5" customHeight="1">
      <c r="A79" s="31">
        <v>20</v>
      </c>
      <c r="B79" s="31">
        <v>14</v>
      </c>
      <c r="C79" s="31" t="str">
        <f>VLOOKUP($A79,班級清單,6,0)</f>
        <v>一</v>
      </c>
      <c r="D79" s="11" t="str">
        <f>VLOOKUP($A79,班級清單,2,0)</f>
        <v>日校</v>
      </c>
      <c r="E79" s="11" t="str">
        <f>VLOOKUP($A79,班級清單,3,0)</f>
        <v>商一2</v>
      </c>
      <c r="F79" s="5" t="str">
        <f>VLOOKUP($B79,書籍清單,2,0)</f>
        <v>全民國防教育</v>
      </c>
      <c r="G79" s="11" t="str">
        <f>VLOOKUP($B79,書籍清單,3,0)</f>
        <v>Ⅱ</v>
      </c>
      <c r="H79" s="11" t="str">
        <f>VLOOKUP($B79,書籍清單,4,0)</f>
        <v>育達</v>
      </c>
      <c r="I79" s="11" t="str">
        <f>VLOOKUP($B79,書籍清單,5,0)</f>
        <v>高德智</v>
      </c>
      <c r="J79" s="11">
        <f>VLOOKUP($B79,書籍清單,6,0)</f>
        <v>155</v>
      </c>
      <c r="K79" s="13">
        <f>VLOOKUP($B79,書籍清單,7,0)</f>
        <v>150</v>
      </c>
      <c r="L79" s="32" t="str">
        <f>VLOOKUP(H79,出版社!$B$2:$D$26,3,0)</f>
        <v>招標議價</v>
      </c>
      <c r="M79" s="11">
        <f>VLOOKUP($A79,班級清單,4,0)</f>
        <v>40</v>
      </c>
      <c r="N79" s="11">
        <f>M79</f>
        <v>40</v>
      </c>
      <c r="O79" s="33">
        <f>J79*N79</f>
        <v>6200</v>
      </c>
      <c r="P79" s="34">
        <f>N79</f>
        <v>40</v>
      </c>
      <c r="Q79" s="35">
        <f>P79*K79</f>
        <v>6000</v>
      </c>
      <c r="R79" s="33">
        <v>39</v>
      </c>
      <c r="S79" s="33">
        <f>K79*R79</f>
        <v>5850</v>
      </c>
      <c r="T79" s="33">
        <f>P79-R79</f>
        <v>1</v>
      </c>
      <c r="U79" s="33">
        <f>T79*K79</f>
        <v>150</v>
      </c>
      <c r="V79" s="5"/>
      <c r="W79" s="4"/>
      <c r="X79" s="4"/>
      <c r="Y79" s="4"/>
      <c r="Z79" s="4"/>
      <c r="AA79" s="4"/>
      <c r="AB79" s="4"/>
    </row>
    <row r="80" spans="1:28" ht="16.5" customHeight="1">
      <c r="A80" s="31">
        <v>20</v>
      </c>
      <c r="B80" s="31">
        <v>38</v>
      </c>
      <c r="C80" s="31" t="str">
        <f>VLOOKUP($A80,班級清單,6,0)</f>
        <v>一</v>
      </c>
      <c r="D80" s="11" t="str">
        <f>VLOOKUP($A80,班級清單,2,0)</f>
        <v>日校</v>
      </c>
      <c r="E80" s="11" t="str">
        <f>VLOOKUP($A80,班級清單,3,0)</f>
        <v>商一2</v>
      </c>
      <c r="F80" s="5" t="str">
        <f>VLOOKUP($B80,書籍清單,2,0)</f>
        <v>計算機概論</v>
      </c>
      <c r="G80" s="11" t="str">
        <f>VLOOKUP($B80,書籍清單,3,0)</f>
        <v>Ⅱ</v>
      </c>
      <c r="H80" s="11" t="str">
        <f>VLOOKUP($B80,書籍清單,4,0)</f>
        <v>旗立</v>
      </c>
      <c r="I80" s="11" t="str">
        <f>VLOOKUP($B80,書籍清單,5,0)</f>
        <v>施威銘.等</v>
      </c>
      <c r="J80" s="11">
        <f>VLOOKUP($B80,書籍清單,6,0)</f>
        <v>278</v>
      </c>
      <c r="K80" s="13">
        <f>VLOOKUP($B80,書籍清單,7,0)</f>
        <v>268</v>
      </c>
      <c r="L80" s="32" t="str">
        <f>VLOOKUP(H80,出版社!$B$2:$D$26,3,0)</f>
        <v>招標議價</v>
      </c>
      <c r="M80" s="11">
        <f>VLOOKUP($A80,班級清單,4,0)</f>
        <v>40</v>
      </c>
      <c r="N80" s="11">
        <f>M80</f>
        <v>40</v>
      </c>
      <c r="O80" s="33">
        <f>J80*N80</f>
        <v>11120</v>
      </c>
      <c r="P80" s="34">
        <f>N80</f>
        <v>40</v>
      </c>
      <c r="Q80" s="35">
        <f>P80*K80</f>
        <v>10720</v>
      </c>
      <c r="R80" s="33">
        <v>39</v>
      </c>
      <c r="S80" s="33">
        <f>K80*R80</f>
        <v>10452</v>
      </c>
      <c r="T80" s="33">
        <f>P80-R80</f>
        <v>1</v>
      </c>
      <c r="U80" s="33">
        <f>T80*K80</f>
        <v>268</v>
      </c>
      <c r="V80" s="5"/>
      <c r="W80" s="4"/>
      <c r="X80" s="4"/>
      <c r="Y80" s="4"/>
      <c r="Z80" s="4"/>
      <c r="AA80" s="4"/>
      <c r="AB80" s="4"/>
    </row>
    <row r="81" spans="1:28" ht="16.5" customHeight="1">
      <c r="A81" s="31">
        <v>20</v>
      </c>
      <c r="B81" s="31">
        <v>18</v>
      </c>
      <c r="C81" s="31" t="str">
        <f>VLOOKUP($A81,班級清單,6,0)</f>
        <v>一</v>
      </c>
      <c r="D81" s="11" t="str">
        <f>VLOOKUP($A81,班級清單,2,0)</f>
        <v>日校</v>
      </c>
      <c r="E81" s="11" t="str">
        <f>VLOOKUP($A81,班級清單,3,0)</f>
        <v>商一2</v>
      </c>
      <c r="F81" s="5" t="str">
        <f>VLOOKUP($B81,書籍清單,2,0)</f>
        <v>高職英文</v>
      </c>
      <c r="G81" s="11" t="str">
        <f>VLOOKUP($B81,書籍清單,3,0)</f>
        <v>二</v>
      </c>
      <c r="H81" s="11" t="str">
        <f>VLOOKUP($B81,書籍清單,4,0)</f>
        <v>東大</v>
      </c>
      <c r="I81" s="11" t="str">
        <f>VLOOKUP($B81,書籍清單,5,0)</f>
        <v>車蓓群</v>
      </c>
      <c r="J81" s="11">
        <f>VLOOKUP($B81,書籍清單,6,0)</f>
        <v>210</v>
      </c>
      <c r="K81" s="13">
        <f>VLOOKUP($B81,書籍清單,7,0)</f>
        <v>203</v>
      </c>
      <c r="L81" s="32" t="str">
        <f>VLOOKUP(H81,出版社!$B$2:$D$26,3,0)</f>
        <v>招標議價</v>
      </c>
      <c r="M81" s="11">
        <f>VLOOKUP($A81,班級清單,4,0)</f>
        <v>40</v>
      </c>
      <c r="N81" s="11">
        <f>M81</f>
        <v>40</v>
      </c>
      <c r="O81" s="33">
        <f>J81*N81</f>
        <v>8400</v>
      </c>
      <c r="P81" s="34">
        <f>N81</f>
        <v>40</v>
      </c>
      <c r="Q81" s="35">
        <f>P81*K81</f>
        <v>8120</v>
      </c>
      <c r="R81" s="33">
        <v>39</v>
      </c>
      <c r="S81" s="33">
        <f>K81*R81</f>
        <v>7917</v>
      </c>
      <c r="T81" s="33">
        <f>P81-R81</f>
        <v>1</v>
      </c>
      <c r="U81" s="33">
        <f>T81*K81</f>
        <v>203</v>
      </c>
      <c r="V81" s="5"/>
      <c r="W81" s="4"/>
      <c r="X81" s="4"/>
      <c r="Y81" s="4"/>
      <c r="Z81" s="4"/>
      <c r="AA81" s="4"/>
      <c r="AB81" s="4"/>
    </row>
    <row r="82" spans="1:28" ht="16.5" customHeight="1">
      <c r="A82" s="31">
        <v>20</v>
      </c>
      <c r="B82" s="31">
        <v>47</v>
      </c>
      <c r="C82" s="31" t="str">
        <f>VLOOKUP($A82,班級清單,6,0)</f>
        <v>一</v>
      </c>
      <c r="D82" s="11" t="str">
        <f>VLOOKUP($A82,班級清單,2,0)</f>
        <v>日校</v>
      </c>
      <c r="E82" s="11" t="str">
        <f>VLOOKUP($A82,班級清單,3,0)</f>
        <v>商一2</v>
      </c>
      <c r="F82" s="5" t="str">
        <f>VLOOKUP($B82,書籍清單,2,0)</f>
        <v>高職國文</v>
      </c>
      <c r="G82" s="11" t="str">
        <f>VLOOKUP($B82,書籍清單,3,0)</f>
        <v>二</v>
      </c>
      <c r="H82" s="11" t="str">
        <f>VLOOKUP($B82,書籍清單,4,0)</f>
        <v>翰林</v>
      </c>
      <c r="I82" s="11" t="str">
        <f>VLOOKUP($B82,書籍清單,5,0)</f>
        <v>宋隆發.等</v>
      </c>
      <c r="J82" s="11">
        <f>VLOOKUP($B82,書籍清單,6,0)</f>
        <v>201</v>
      </c>
      <c r="K82" s="13">
        <f>VLOOKUP($B82,書籍清單,7,0)</f>
        <v>193</v>
      </c>
      <c r="L82" s="32" t="str">
        <f>VLOOKUP(H82,出版社!$B$2:$D$26,3,0)</f>
        <v>招標議價</v>
      </c>
      <c r="M82" s="11">
        <f>VLOOKUP($A82,班級清單,4,0)</f>
        <v>40</v>
      </c>
      <c r="N82" s="11">
        <f>M82</f>
        <v>40</v>
      </c>
      <c r="O82" s="33">
        <f>J82*N82</f>
        <v>8040</v>
      </c>
      <c r="P82" s="34">
        <f>N82</f>
        <v>40</v>
      </c>
      <c r="Q82" s="35">
        <f>P82*K82</f>
        <v>7720</v>
      </c>
      <c r="R82" s="33">
        <v>39</v>
      </c>
      <c r="S82" s="33">
        <f>K82*R82</f>
        <v>7527</v>
      </c>
      <c r="T82" s="33">
        <f>P82-R82</f>
        <v>1</v>
      </c>
      <c r="U82" s="33">
        <f>T82*K82</f>
        <v>193</v>
      </c>
      <c r="V82" s="5"/>
      <c r="W82" s="4"/>
      <c r="X82" s="4"/>
      <c r="Y82" s="4"/>
      <c r="Z82" s="4"/>
      <c r="AA82" s="4"/>
      <c r="AB82" s="4"/>
    </row>
    <row r="83" spans="1:28" ht="16.5" customHeight="1">
      <c r="A83" s="31">
        <v>20</v>
      </c>
      <c r="B83" s="31">
        <v>15</v>
      </c>
      <c r="C83" s="31" t="str">
        <f>VLOOKUP($A83,班級清單,6,0)</f>
        <v>一</v>
      </c>
      <c r="D83" s="11" t="str">
        <f>VLOOKUP($A83,班級清單,2,0)</f>
        <v>日校</v>
      </c>
      <c r="E83" s="11" t="str">
        <f>VLOOKUP($A83,班級清單,3,0)</f>
        <v>商一2</v>
      </c>
      <c r="F83" s="5" t="str">
        <f>VLOOKUP($B83,書籍清單,2,0)</f>
        <v>健康與護理</v>
      </c>
      <c r="G83" s="11" t="str">
        <f>VLOOKUP($B83,書籍清單,3,0)</f>
        <v>二</v>
      </c>
      <c r="H83" s="11" t="str">
        <f>VLOOKUP($B83,書籍清單,4,0)</f>
        <v>育達</v>
      </c>
      <c r="I83" s="11" t="str">
        <f>VLOOKUP($B83,書籍清單,5,0)</f>
        <v>鄭美治.等</v>
      </c>
      <c r="J83" s="11">
        <f>VLOOKUP($B83,書籍清單,6,0)</f>
        <v>150</v>
      </c>
      <c r="K83" s="13">
        <f>VLOOKUP($B83,書籍清單,7,0)</f>
        <v>145</v>
      </c>
      <c r="L83" s="32" t="str">
        <f>VLOOKUP(H83,出版社!$B$2:$D$26,3,0)</f>
        <v>招標議價</v>
      </c>
      <c r="M83" s="11">
        <f>VLOOKUP($A83,班級清單,4,0)</f>
        <v>40</v>
      </c>
      <c r="N83" s="11">
        <f>M83</f>
        <v>40</v>
      </c>
      <c r="O83" s="33">
        <f>J83*N83</f>
        <v>6000</v>
      </c>
      <c r="P83" s="34">
        <f>N83</f>
        <v>40</v>
      </c>
      <c r="Q83" s="35">
        <f>P83*K83</f>
        <v>5800</v>
      </c>
      <c r="R83" s="33">
        <v>39</v>
      </c>
      <c r="S83" s="33">
        <f>K83*R83</f>
        <v>5655</v>
      </c>
      <c r="T83" s="33">
        <f>P83-R83</f>
        <v>1</v>
      </c>
      <c r="U83" s="33">
        <f>T83*K83</f>
        <v>145</v>
      </c>
      <c r="V83" s="5"/>
      <c r="W83" s="4"/>
      <c r="X83" s="4"/>
      <c r="Y83" s="4"/>
      <c r="Z83" s="4"/>
      <c r="AA83" s="4"/>
      <c r="AB83" s="4"/>
    </row>
    <row r="84" spans="1:28" ht="16.5" customHeight="1">
      <c r="A84" s="31">
        <v>20</v>
      </c>
      <c r="B84" s="31">
        <v>24</v>
      </c>
      <c r="C84" s="31" t="str">
        <f>VLOOKUP($A84,班級清單,6,0)</f>
        <v>一</v>
      </c>
      <c r="D84" s="11" t="str">
        <f>VLOOKUP($A84,班級清單,2,0)</f>
        <v>日校</v>
      </c>
      <c r="E84" s="11" t="str">
        <f>VLOOKUP($A84,班級清單,3,0)</f>
        <v>商一2</v>
      </c>
      <c r="F84" s="5" t="str">
        <f>VLOOKUP($B84,書籍清單,2,0)</f>
        <v>商業概論</v>
      </c>
      <c r="G84" s="11" t="str">
        <f>VLOOKUP($B84,書籍清單,3,0)</f>
        <v>二</v>
      </c>
      <c r="H84" s="11" t="str">
        <f>VLOOKUP($B84,書籍清單,4,0)</f>
        <v>信樺</v>
      </c>
      <c r="I84" s="11" t="str">
        <f>VLOOKUP($B84,書籍清單,5,0)</f>
        <v>徐玉霞.等</v>
      </c>
      <c r="J84" s="11">
        <f>VLOOKUP($B84,書籍清單,6,0)</f>
        <v>211</v>
      </c>
      <c r="K84" s="13">
        <f>VLOOKUP($B84,書籍清單,7,0)</f>
        <v>193</v>
      </c>
      <c r="L84" s="32" t="str">
        <f>VLOOKUP(H84,出版社!$B$2:$D$26,3,0)</f>
        <v>招標議價</v>
      </c>
      <c r="M84" s="11">
        <f>VLOOKUP($A84,班級清單,4,0)</f>
        <v>40</v>
      </c>
      <c r="N84" s="11">
        <f>M84</f>
        <v>40</v>
      </c>
      <c r="O84" s="33">
        <f>J84*N84</f>
        <v>8440</v>
      </c>
      <c r="P84" s="34">
        <f>N84</f>
        <v>40</v>
      </c>
      <c r="Q84" s="35">
        <f>P84*K84</f>
        <v>7720</v>
      </c>
      <c r="R84" s="33">
        <v>39</v>
      </c>
      <c r="S84" s="33">
        <f>K84*R84</f>
        <v>7527</v>
      </c>
      <c r="T84" s="33">
        <f>P84-R84</f>
        <v>1</v>
      </c>
      <c r="U84" s="33">
        <f>T84*K84</f>
        <v>193</v>
      </c>
      <c r="V84" s="5"/>
      <c r="W84" s="4"/>
      <c r="X84" s="4"/>
      <c r="Y84" s="4"/>
      <c r="Z84" s="4"/>
      <c r="AA84" s="4"/>
      <c r="AB84" s="4"/>
    </row>
    <row r="85" spans="1:28" ht="16.5" customHeight="1">
      <c r="A85" s="31">
        <v>20</v>
      </c>
      <c r="B85" s="31">
        <v>33</v>
      </c>
      <c r="C85" s="31" t="str">
        <f>VLOOKUP($A85,班級清單,6,0)</f>
        <v>一</v>
      </c>
      <c r="D85" s="11" t="str">
        <f>VLOOKUP($A85,班級清單,2,0)</f>
        <v>日校</v>
      </c>
      <c r="E85" s="11" t="str">
        <f>VLOOKUP($A85,班級清單,3,0)</f>
        <v>商一2</v>
      </c>
      <c r="F85" s="5" t="str">
        <f>VLOOKUP($B85,書籍清單,2,0)</f>
        <v>會計學</v>
      </c>
      <c r="G85" s="11" t="str">
        <f>VLOOKUP($B85,書籍清單,3,0)</f>
        <v>二</v>
      </c>
      <c r="H85" s="11" t="str">
        <f>VLOOKUP($B85,書籍清單,4,0)</f>
        <v>啟芳</v>
      </c>
      <c r="I85" s="11" t="str">
        <f>VLOOKUP($B85,書籍清單,5,0)</f>
        <v>林若娟等</v>
      </c>
      <c r="J85" s="11">
        <f>VLOOKUP($B85,書籍清單,6,0)</f>
        <v>230</v>
      </c>
      <c r="K85" s="13">
        <f>VLOOKUP($B85,書籍清單,7,0)</f>
        <v>222</v>
      </c>
      <c r="L85" s="32" t="str">
        <f>VLOOKUP(H85,出版社!$B$2:$D$26,3,0)</f>
        <v>招標議價</v>
      </c>
      <c r="M85" s="11">
        <f>VLOOKUP($A85,班級清單,4,0)</f>
        <v>40</v>
      </c>
      <c r="N85" s="11">
        <f>M85</f>
        <v>40</v>
      </c>
      <c r="O85" s="33">
        <f>J85*N85</f>
        <v>9200</v>
      </c>
      <c r="P85" s="34">
        <f>N85</f>
        <v>40</v>
      </c>
      <c r="Q85" s="35">
        <f>P85*K85</f>
        <v>8880</v>
      </c>
      <c r="R85" s="33">
        <v>39</v>
      </c>
      <c r="S85" s="33">
        <f>K85*R85</f>
        <v>8658</v>
      </c>
      <c r="T85" s="33">
        <f>P85-R85</f>
        <v>1</v>
      </c>
      <c r="U85" s="33">
        <f>T85*K85</f>
        <v>222</v>
      </c>
      <c r="V85" s="5"/>
      <c r="W85" s="4"/>
      <c r="X85" s="4"/>
      <c r="Y85" s="4"/>
      <c r="Z85" s="4"/>
      <c r="AA85" s="4"/>
      <c r="AB85" s="4"/>
    </row>
    <row r="86" spans="1:28" ht="16.5" customHeight="1">
      <c r="A86" s="31">
        <v>20</v>
      </c>
      <c r="B86" s="31">
        <v>34</v>
      </c>
      <c r="C86" s="31" t="str">
        <f>VLOOKUP($A86,班級清單,6,0)</f>
        <v>一</v>
      </c>
      <c r="D86" s="11" t="str">
        <f>VLOOKUP($A86,班級清單,2,0)</f>
        <v>日校</v>
      </c>
      <c r="E86" s="11" t="str">
        <f>VLOOKUP($A86,班級清單,3,0)</f>
        <v>商一2</v>
      </c>
      <c r="F86" s="5" t="str">
        <f>VLOOKUP($B86,書籍清單,2,0)</f>
        <v>會計學</v>
      </c>
      <c r="G86" s="11" t="str">
        <f>VLOOKUP($B86,書籍清單,3,0)</f>
        <v>三</v>
      </c>
      <c r="H86" s="11" t="str">
        <f>VLOOKUP($B86,書籍清單,4,0)</f>
        <v>啟芳</v>
      </c>
      <c r="I86" s="11" t="str">
        <f>VLOOKUP($B86,書籍清單,5,0)</f>
        <v>林若娟等</v>
      </c>
      <c r="J86" s="11">
        <f>VLOOKUP($B86,書籍清單,6,0)</f>
        <v>230</v>
      </c>
      <c r="K86" s="13">
        <f>VLOOKUP($B86,書籍清單,7,0)</f>
        <v>222</v>
      </c>
      <c r="L86" s="32" t="str">
        <f>VLOOKUP(H86,出版社!$B$2:$D$26,3,0)</f>
        <v>招標議價</v>
      </c>
      <c r="M86" s="11">
        <f>VLOOKUP($A86,班級清單,4,0)</f>
        <v>40</v>
      </c>
      <c r="N86" s="11">
        <f>M86</f>
        <v>40</v>
      </c>
      <c r="O86" s="33">
        <f>J86*N86</f>
        <v>9200</v>
      </c>
      <c r="P86" s="34">
        <f>N86</f>
        <v>40</v>
      </c>
      <c r="Q86" s="35">
        <f>P86*K86</f>
        <v>8880</v>
      </c>
      <c r="R86" s="33">
        <v>39</v>
      </c>
      <c r="S86" s="33">
        <f>K86*R86</f>
        <v>8658</v>
      </c>
      <c r="T86" s="33">
        <f>P86-R86</f>
        <v>1</v>
      </c>
      <c r="U86" s="33">
        <f>T86*K86</f>
        <v>222</v>
      </c>
      <c r="V86" s="5"/>
      <c r="W86" s="4"/>
      <c r="X86" s="4"/>
      <c r="Y86" s="4"/>
      <c r="Z86" s="4"/>
      <c r="AA86" s="4"/>
      <c r="AB86" s="4"/>
    </row>
    <row r="87" spans="1:28" ht="16.5" customHeight="1">
      <c r="A87" s="31">
        <v>20</v>
      </c>
      <c r="B87" s="31">
        <v>54</v>
      </c>
      <c r="C87" s="31" t="str">
        <f>VLOOKUP($A87,班級清單,6,0)</f>
        <v>一</v>
      </c>
      <c r="D87" s="11" t="str">
        <f>VLOOKUP($A87,班級清單,2,0)</f>
        <v>日校</v>
      </c>
      <c r="E87" s="11" t="str">
        <f>VLOOKUP($A87,班級清單,3,0)</f>
        <v>商一2</v>
      </c>
      <c r="F87" s="5" t="str">
        <f>VLOOKUP($B87,書籍清單,2,0)</f>
        <v>管理學概要</v>
      </c>
      <c r="G87" s="11" t="str">
        <f>VLOOKUP($B87,書籍清單,3,0)</f>
        <v>二</v>
      </c>
      <c r="H87" s="11" t="str">
        <f>VLOOKUP($B87,書籍清單,4,0)</f>
        <v>龍騰</v>
      </c>
      <c r="I87" s="11" t="str">
        <f>VLOOKUP($B87,書籍清單,5,0)</f>
        <v>連清唐</v>
      </c>
      <c r="J87" s="11">
        <f>VLOOKUP($B87,書籍清單,6,0)</f>
        <v>228</v>
      </c>
      <c r="K87" s="13">
        <f>VLOOKUP($B87,書籍清單,7,0)</f>
        <v>220</v>
      </c>
      <c r="L87" s="32" t="str">
        <f>VLOOKUP(H87,出版社!$B$2:$D$26,3,0)</f>
        <v>招標議價</v>
      </c>
      <c r="M87" s="11">
        <f>VLOOKUP($A87,班級清單,4,0)</f>
        <v>40</v>
      </c>
      <c r="N87" s="11">
        <f>M87</f>
        <v>40</v>
      </c>
      <c r="O87" s="33">
        <f>J87*N87</f>
        <v>9120</v>
      </c>
      <c r="P87" s="34">
        <f>N87</f>
        <v>40</v>
      </c>
      <c r="Q87" s="35">
        <f>P87*K87</f>
        <v>8800</v>
      </c>
      <c r="R87" s="33">
        <v>39</v>
      </c>
      <c r="S87" s="33">
        <f>K87*R87</f>
        <v>8580</v>
      </c>
      <c r="T87" s="33">
        <f>P87-R87</f>
        <v>1</v>
      </c>
      <c r="U87" s="33">
        <f>T87*K87</f>
        <v>220</v>
      </c>
      <c r="V87" s="5"/>
      <c r="W87" s="4"/>
      <c r="X87" s="4"/>
      <c r="Y87" s="4"/>
      <c r="Z87" s="4"/>
      <c r="AA87" s="4"/>
      <c r="AB87" s="4"/>
    </row>
    <row r="88" spans="1:28" ht="16.5" customHeight="1">
      <c r="A88" s="31">
        <v>20</v>
      </c>
      <c r="B88" s="31">
        <v>25</v>
      </c>
      <c r="C88" s="31" t="str">
        <f>VLOOKUP($A88,班級清單,6,0)</f>
        <v>一</v>
      </c>
      <c r="D88" s="11" t="str">
        <f>VLOOKUP($A88,班級清單,2,0)</f>
        <v>日校</v>
      </c>
      <c r="E88" s="11" t="str">
        <f>VLOOKUP($A88,班級清單,3,0)</f>
        <v>商一2</v>
      </c>
      <c r="F88" s="5" t="str">
        <f>VLOOKUP($B88,書籍清單,2,0)</f>
        <v>數學B</v>
      </c>
      <c r="G88" s="11" t="str">
        <f>VLOOKUP($B88,書籍清單,3,0)</f>
        <v>二</v>
      </c>
      <c r="H88" s="11" t="str">
        <f>VLOOKUP($B88,書籍清單,4,0)</f>
        <v>信樺</v>
      </c>
      <c r="I88" s="11" t="str">
        <f>VLOOKUP($B88,書籍清單,5,0)</f>
        <v>姚敏庭</v>
      </c>
      <c r="J88" s="11">
        <f>VLOOKUP($B88,書籍清單,6,0)</f>
        <v>180</v>
      </c>
      <c r="K88" s="13">
        <f>VLOOKUP($B88,書籍清單,7,0)</f>
        <v>164</v>
      </c>
      <c r="L88" s="32" t="str">
        <f>VLOOKUP(H88,出版社!$B$2:$D$26,3,0)</f>
        <v>招標議價</v>
      </c>
      <c r="M88" s="11">
        <f>VLOOKUP($A88,班級清單,4,0)</f>
        <v>40</v>
      </c>
      <c r="N88" s="11">
        <f>M88</f>
        <v>40</v>
      </c>
      <c r="O88" s="33">
        <f>J88*N88</f>
        <v>7200</v>
      </c>
      <c r="P88" s="34">
        <f>N88</f>
        <v>40</v>
      </c>
      <c r="Q88" s="35">
        <f>P88*K88</f>
        <v>6560</v>
      </c>
      <c r="R88" s="33">
        <v>39</v>
      </c>
      <c r="S88" s="33">
        <f>K88*R88</f>
        <v>6396</v>
      </c>
      <c r="T88" s="33">
        <f>P88-R88</f>
        <v>1</v>
      </c>
      <c r="U88" s="33">
        <f>T88*K88</f>
        <v>164</v>
      </c>
      <c r="V88" s="5"/>
      <c r="W88" s="4"/>
      <c r="X88" s="4"/>
      <c r="Y88" s="4"/>
      <c r="Z88" s="4"/>
      <c r="AA88" s="4"/>
      <c r="AB88" s="4"/>
    </row>
    <row r="89" spans="1:28" ht="16.5" customHeight="1">
      <c r="A89" s="31">
        <v>20</v>
      </c>
      <c r="B89" s="31">
        <v>16</v>
      </c>
      <c r="C89" s="31" t="str">
        <f>VLOOKUP($A89,班級清單,6,0)</f>
        <v>一</v>
      </c>
      <c r="D89" s="11" t="str">
        <f>VLOOKUP($A89,班級清單,2,0)</f>
        <v>日校</v>
      </c>
      <c r="E89" s="11" t="str">
        <f>VLOOKUP($A89,班級清單,3,0)</f>
        <v>商一2</v>
      </c>
      <c r="F89" s="5" t="str">
        <f>VLOOKUP($B89,書籍清單,2,0)</f>
        <v>體育</v>
      </c>
      <c r="G89" s="11" t="str">
        <f>VLOOKUP($B89,書籍清單,3,0)</f>
        <v>二</v>
      </c>
      <c r="H89" s="11" t="str">
        <f>VLOOKUP($B89,書籍清單,4,0)</f>
        <v>育達</v>
      </c>
      <c r="I89" s="11" t="str">
        <f>VLOOKUP($B89,書籍清單,5,0)</f>
        <v>方建隆</v>
      </c>
      <c r="J89" s="11">
        <f>VLOOKUP($B89,書籍清單,6,0)</f>
        <v>135</v>
      </c>
      <c r="K89" s="13">
        <f>VLOOKUP($B89,書籍清單,7,0)</f>
        <v>130</v>
      </c>
      <c r="L89" s="32" t="str">
        <f>VLOOKUP(H89,出版社!$B$2:$D$26,3,0)</f>
        <v>招標議價</v>
      </c>
      <c r="M89" s="11">
        <f>VLOOKUP($A89,班級清單,4,0)</f>
        <v>40</v>
      </c>
      <c r="N89" s="11">
        <f>M89</f>
        <v>40</v>
      </c>
      <c r="O89" s="33">
        <f>J89*N89</f>
        <v>5400</v>
      </c>
      <c r="P89" s="34">
        <f>N89</f>
        <v>40</v>
      </c>
      <c r="Q89" s="35">
        <f>P89*K89</f>
        <v>5200</v>
      </c>
      <c r="R89" s="33">
        <v>39</v>
      </c>
      <c r="S89" s="33">
        <f>K89*R89</f>
        <v>5070</v>
      </c>
      <c r="T89" s="33">
        <f>P89-R89</f>
        <v>1</v>
      </c>
      <c r="U89" s="33">
        <f>T89*K89</f>
        <v>130</v>
      </c>
      <c r="V89" s="5"/>
      <c r="W89" s="44">
        <f>SUM(S79:S89)</f>
        <v>82290</v>
      </c>
      <c r="X89" s="4"/>
      <c r="Y89" s="44">
        <f>SUM(U79:U89)</f>
        <v>2110</v>
      </c>
      <c r="Z89" s="4"/>
      <c r="AA89" s="4"/>
      <c r="AB89" s="4"/>
    </row>
    <row r="90" spans="1:28" ht="16.5" customHeight="1">
      <c r="A90" s="31">
        <v>21</v>
      </c>
      <c r="B90" s="31">
        <v>14</v>
      </c>
      <c r="C90" s="31" t="str">
        <f>VLOOKUP($A90,班級清單,6,0)</f>
        <v>一</v>
      </c>
      <c r="D90" s="11" t="str">
        <f>VLOOKUP($A90,班級清單,2,0)</f>
        <v>日校</v>
      </c>
      <c r="E90" s="11" t="str">
        <f>VLOOKUP($A90,班級清單,3,0)</f>
        <v>商一3</v>
      </c>
      <c r="F90" s="5" t="str">
        <f>VLOOKUP($B90,書籍清單,2,0)</f>
        <v>全民國防教育</v>
      </c>
      <c r="G90" s="11" t="str">
        <f>VLOOKUP($B90,書籍清單,3,0)</f>
        <v>Ⅱ</v>
      </c>
      <c r="H90" s="11" t="str">
        <f>VLOOKUP($B90,書籍清單,4,0)</f>
        <v>育達</v>
      </c>
      <c r="I90" s="11" t="str">
        <f>VLOOKUP($B90,書籍清單,5,0)</f>
        <v>高德智</v>
      </c>
      <c r="J90" s="11">
        <f>VLOOKUP($B90,書籍清單,6,0)</f>
        <v>155</v>
      </c>
      <c r="K90" s="13">
        <f>VLOOKUP($B90,書籍清單,7,0)</f>
        <v>150</v>
      </c>
      <c r="L90" s="32" t="str">
        <f>VLOOKUP(H90,出版社!$B$2:$D$26,3,0)</f>
        <v>招標議價</v>
      </c>
      <c r="M90" s="11">
        <f>VLOOKUP($A90,班級清單,4,0)</f>
        <v>40</v>
      </c>
      <c r="N90" s="11">
        <f>M90</f>
        <v>40</v>
      </c>
      <c r="O90" s="33">
        <f>J90*N90</f>
        <v>6200</v>
      </c>
      <c r="P90" s="34">
        <f>N90</f>
        <v>40</v>
      </c>
      <c r="Q90" s="35">
        <f>P90*K90</f>
        <v>6000</v>
      </c>
      <c r="R90" s="33">
        <v>40</v>
      </c>
      <c r="S90" s="33">
        <f>K90*R90</f>
        <v>6000</v>
      </c>
      <c r="T90" s="33">
        <f>P90-R90</f>
        <v>0</v>
      </c>
      <c r="U90" s="33">
        <f>T90*K90</f>
        <v>0</v>
      </c>
      <c r="V90" s="5"/>
      <c r="W90" s="4"/>
      <c r="X90" s="4"/>
      <c r="Y90" s="4"/>
      <c r="Z90" s="4"/>
      <c r="AA90" s="4"/>
      <c r="AB90" s="4"/>
    </row>
    <row r="91" spans="1:28" ht="16.5" customHeight="1">
      <c r="A91" s="31">
        <v>21</v>
      </c>
      <c r="B91" s="31">
        <v>38</v>
      </c>
      <c r="C91" s="31" t="str">
        <f>VLOOKUP($A91,班級清單,6,0)</f>
        <v>一</v>
      </c>
      <c r="D91" s="11" t="str">
        <f>VLOOKUP($A91,班級清單,2,0)</f>
        <v>日校</v>
      </c>
      <c r="E91" s="11" t="str">
        <f>VLOOKUP($A91,班級清單,3,0)</f>
        <v>商一3</v>
      </c>
      <c r="F91" s="5" t="str">
        <f>VLOOKUP($B91,書籍清單,2,0)</f>
        <v>計算機概論</v>
      </c>
      <c r="G91" s="11" t="str">
        <f>VLOOKUP($B91,書籍清單,3,0)</f>
        <v>Ⅱ</v>
      </c>
      <c r="H91" s="11" t="str">
        <f>VLOOKUP($B91,書籍清單,4,0)</f>
        <v>旗立</v>
      </c>
      <c r="I91" s="11" t="str">
        <f>VLOOKUP($B91,書籍清單,5,0)</f>
        <v>施威銘.等</v>
      </c>
      <c r="J91" s="11">
        <f>VLOOKUP($B91,書籍清單,6,0)</f>
        <v>278</v>
      </c>
      <c r="K91" s="13">
        <f>VLOOKUP($B91,書籍清單,7,0)</f>
        <v>268</v>
      </c>
      <c r="L91" s="32" t="str">
        <f>VLOOKUP(H91,出版社!$B$2:$D$26,3,0)</f>
        <v>招標議價</v>
      </c>
      <c r="M91" s="11">
        <f>VLOOKUP($A91,班級清單,4,0)</f>
        <v>40</v>
      </c>
      <c r="N91" s="11">
        <f>M91</f>
        <v>40</v>
      </c>
      <c r="O91" s="33">
        <f>J91*N91</f>
        <v>11120</v>
      </c>
      <c r="P91" s="34">
        <f>N91</f>
        <v>40</v>
      </c>
      <c r="Q91" s="35">
        <f>P91*K91</f>
        <v>10720</v>
      </c>
      <c r="R91" s="33">
        <v>40</v>
      </c>
      <c r="S91" s="33">
        <f>K91*R91</f>
        <v>10720</v>
      </c>
      <c r="T91" s="33">
        <f>P91-R91</f>
        <v>0</v>
      </c>
      <c r="U91" s="33">
        <f>T91*K91</f>
        <v>0</v>
      </c>
      <c r="V91" s="5"/>
      <c r="W91" s="4"/>
      <c r="X91" s="4"/>
      <c r="Y91" s="4"/>
      <c r="Z91" s="4"/>
      <c r="AA91" s="4"/>
      <c r="AB91" s="4"/>
    </row>
    <row r="92" spans="1:28" ht="16.5" customHeight="1">
      <c r="A92" s="31">
        <v>21</v>
      </c>
      <c r="B92" s="31">
        <v>18</v>
      </c>
      <c r="C92" s="31" t="str">
        <f>VLOOKUP($A92,班級清單,6,0)</f>
        <v>一</v>
      </c>
      <c r="D92" s="11" t="str">
        <f>VLOOKUP($A92,班級清單,2,0)</f>
        <v>日校</v>
      </c>
      <c r="E92" s="11" t="str">
        <f>VLOOKUP($A92,班級清單,3,0)</f>
        <v>商一3</v>
      </c>
      <c r="F92" s="5" t="str">
        <f>VLOOKUP($B92,書籍清單,2,0)</f>
        <v>高職英文</v>
      </c>
      <c r="G92" s="11" t="str">
        <f>VLOOKUP($B92,書籍清單,3,0)</f>
        <v>二</v>
      </c>
      <c r="H92" s="11" t="str">
        <f>VLOOKUP($B92,書籍清單,4,0)</f>
        <v>東大</v>
      </c>
      <c r="I92" s="11" t="str">
        <f>VLOOKUP($B92,書籍清單,5,0)</f>
        <v>車蓓群</v>
      </c>
      <c r="J92" s="11">
        <f>VLOOKUP($B92,書籍清單,6,0)</f>
        <v>210</v>
      </c>
      <c r="K92" s="13">
        <f>VLOOKUP($B92,書籍清單,7,0)</f>
        <v>203</v>
      </c>
      <c r="L92" s="32" t="str">
        <f>VLOOKUP(H92,出版社!$B$2:$D$26,3,0)</f>
        <v>招標議價</v>
      </c>
      <c r="M92" s="11">
        <f>VLOOKUP($A92,班級清單,4,0)</f>
        <v>40</v>
      </c>
      <c r="N92" s="11">
        <f>M92</f>
        <v>40</v>
      </c>
      <c r="O92" s="33">
        <f>J92*N92</f>
        <v>8400</v>
      </c>
      <c r="P92" s="34">
        <f>N92</f>
        <v>40</v>
      </c>
      <c r="Q92" s="35">
        <f>P92*K92</f>
        <v>8120</v>
      </c>
      <c r="R92" s="33">
        <v>40</v>
      </c>
      <c r="S92" s="33">
        <f>K92*R92</f>
        <v>8120</v>
      </c>
      <c r="T92" s="33">
        <f>P92-R92</f>
        <v>0</v>
      </c>
      <c r="U92" s="33">
        <f>T92*K92</f>
        <v>0</v>
      </c>
      <c r="V92" s="5"/>
      <c r="W92" s="4"/>
      <c r="X92" s="4"/>
      <c r="Y92" s="4"/>
      <c r="Z92" s="4"/>
      <c r="AA92" s="4"/>
      <c r="AB92" s="4"/>
    </row>
    <row r="93" spans="1:28" ht="16.5" customHeight="1">
      <c r="A93" s="31">
        <v>21</v>
      </c>
      <c r="B93" s="31">
        <v>47</v>
      </c>
      <c r="C93" s="31" t="str">
        <f>VLOOKUP($A93,班級清單,6,0)</f>
        <v>一</v>
      </c>
      <c r="D93" s="11" t="str">
        <f>VLOOKUP($A93,班級清單,2,0)</f>
        <v>日校</v>
      </c>
      <c r="E93" s="11" t="str">
        <f>VLOOKUP($A93,班級清單,3,0)</f>
        <v>商一3</v>
      </c>
      <c r="F93" s="5" t="str">
        <f>VLOOKUP($B93,書籍清單,2,0)</f>
        <v>高職國文</v>
      </c>
      <c r="G93" s="11" t="str">
        <f>VLOOKUP($B93,書籍清單,3,0)</f>
        <v>二</v>
      </c>
      <c r="H93" s="11" t="str">
        <f>VLOOKUP($B93,書籍清單,4,0)</f>
        <v>翰林</v>
      </c>
      <c r="I93" s="11" t="str">
        <f>VLOOKUP($B93,書籍清單,5,0)</f>
        <v>宋隆發.等</v>
      </c>
      <c r="J93" s="11">
        <f>VLOOKUP($B93,書籍清單,6,0)</f>
        <v>201</v>
      </c>
      <c r="K93" s="13">
        <f>VLOOKUP($B93,書籍清單,7,0)</f>
        <v>193</v>
      </c>
      <c r="L93" s="32" t="str">
        <f>VLOOKUP(H93,出版社!$B$2:$D$26,3,0)</f>
        <v>招標議價</v>
      </c>
      <c r="M93" s="11">
        <f>VLOOKUP($A93,班級清單,4,0)</f>
        <v>40</v>
      </c>
      <c r="N93" s="11">
        <f>M93</f>
        <v>40</v>
      </c>
      <c r="O93" s="33">
        <f>J93*N93</f>
        <v>8040</v>
      </c>
      <c r="P93" s="34">
        <f>N93</f>
        <v>40</v>
      </c>
      <c r="Q93" s="35">
        <f>P93*K93</f>
        <v>7720</v>
      </c>
      <c r="R93" s="33">
        <v>40</v>
      </c>
      <c r="S93" s="33">
        <f>K93*R93</f>
        <v>7720</v>
      </c>
      <c r="T93" s="33">
        <f>P93-R93</f>
        <v>0</v>
      </c>
      <c r="U93" s="33">
        <f>T93*K93</f>
        <v>0</v>
      </c>
      <c r="V93" s="5"/>
      <c r="W93" s="4"/>
      <c r="X93" s="4"/>
      <c r="Y93" s="4"/>
      <c r="Z93" s="4"/>
      <c r="AA93" s="4"/>
      <c r="AB93" s="4"/>
    </row>
    <row r="94" spans="1:28" ht="16.5" customHeight="1">
      <c r="A94" s="31">
        <v>21</v>
      </c>
      <c r="B94" s="31">
        <v>15</v>
      </c>
      <c r="C94" s="31" t="str">
        <f>VLOOKUP($A94,班級清單,6,0)</f>
        <v>一</v>
      </c>
      <c r="D94" s="11" t="str">
        <f>VLOOKUP($A94,班級清單,2,0)</f>
        <v>日校</v>
      </c>
      <c r="E94" s="11" t="str">
        <f>VLOOKUP($A94,班級清單,3,0)</f>
        <v>商一3</v>
      </c>
      <c r="F94" s="5" t="str">
        <f>VLOOKUP($B94,書籍清單,2,0)</f>
        <v>健康與護理</v>
      </c>
      <c r="G94" s="11" t="str">
        <f>VLOOKUP($B94,書籍清單,3,0)</f>
        <v>二</v>
      </c>
      <c r="H94" s="11" t="str">
        <f>VLOOKUP($B94,書籍清單,4,0)</f>
        <v>育達</v>
      </c>
      <c r="I94" s="11" t="str">
        <f>VLOOKUP($B94,書籍清單,5,0)</f>
        <v>鄭美治.等</v>
      </c>
      <c r="J94" s="11">
        <f>VLOOKUP($B94,書籍清單,6,0)</f>
        <v>150</v>
      </c>
      <c r="K94" s="13">
        <f>VLOOKUP($B94,書籍清單,7,0)</f>
        <v>145</v>
      </c>
      <c r="L94" s="32" t="str">
        <f>VLOOKUP(H94,出版社!$B$2:$D$26,3,0)</f>
        <v>招標議價</v>
      </c>
      <c r="M94" s="11">
        <f>VLOOKUP($A94,班級清單,4,0)</f>
        <v>40</v>
      </c>
      <c r="N94" s="11">
        <f>M94</f>
        <v>40</v>
      </c>
      <c r="O94" s="33">
        <f>J94*N94</f>
        <v>6000</v>
      </c>
      <c r="P94" s="34">
        <f>N94</f>
        <v>40</v>
      </c>
      <c r="Q94" s="35">
        <f>P94*K94</f>
        <v>5800</v>
      </c>
      <c r="R94" s="33">
        <v>40</v>
      </c>
      <c r="S94" s="33">
        <f>K94*R94</f>
        <v>5800</v>
      </c>
      <c r="T94" s="33">
        <f>P94-R94</f>
        <v>0</v>
      </c>
      <c r="U94" s="33">
        <f>T94*K94</f>
        <v>0</v>
      </c>
      <c r="V94" s="5"/>
      <c r="W94" s="4"/>
      <c r="X94" s="4"/>
      <c r="Y94" s="4"/>
      <c r="Z94" s="4"/>
      <c r="AA94" s="4"/>
      <c r="AB94" s="4"/>
    </row>
    <row r="95" spans="1:28" ht="16.5" customHeight="1">
      <c r="A95" s="31">
        <v>21</v>
      </c>
      <c r="B95" s="31">
        <v>24</v>
      </c>
      <c r="C95" s="31" t="str">
        <f>VLOOKUP($A95,班級清單,6,0)</f>
        <v>一</v>
      </c>
      <c r="D95" s="11" t="str">
        <f>VLOOKUP($A95,班級清單,2,0)</f>
        <v>日校</v>
      </c>
      <c r="E95" s="11" t="str">
        <f>VLOOKUP($A95,班級清單,3,0)</f>
        <v>商一3</v>
      </c>
      <c r="F95" s="5" t="str">
        <f>VLOOKUP($B95,書籍清單,2,0)</f>
        <v>商業概論</v>
      </c>
      <c r="G95" s="11" t="str">
        <f>VLOOKUP($B95,書籍清單,3,0)</f>
        <v>二</v>
      </c>
      <c r="H95" s="11" t="str">
        <f>VLOOKUP($B95,書籍清單,4,0)</f>
        <v>信樺</v>
      </c>
      <c r="I95" s="11" t="str">
        <f>VLOOKUP($B95,書籍清單,5,0)</f>
        <v>徐玉霞.等</v>
      </c>
      <c r="J95" s="11">
        <f>VLOOKUP($B95,書籍清單,6,0)</f>
        <v>211</v>
      </c>
      <c r="K95" s="13">
        <f>VLOOKUP($B95,書籍清單,7,0)</f>
        <v>193</v>
      </c>
      <c r="L95" s="32" t="str">
        <f>VLOOKUP(H95,出版社!$B$2:$D$26,3,0)</f>
        <v>招標議價</v>
      </c>
      <c r="M95" s="11">
        <f>VLOOKUP($A95,班級清單,4,0)</f>
        <v>40</v>
      </c>
      <c r="N95" s="11">
        <f>M95</f>
        <v>40</v>
      </c>
      <c r="O95" s="33">
        <f>J95*N95</f>
        <v>8440</v>
      </c>
      <c r="P95" s="34">
        <f>N95</f>
        <v>40</v>
      </c>
      <c r="Q95" s="35">
        <f>P95*K95</f>
        <v>7720</v>
      </c>
      <c r="R95" s="33">
        <v>40</v>
      </c>
      <c r="S95" s="33">
        <f>K95*R95</f>
        <v>7720</v>
      </c>
      <c r="T95" s="33">
        <f>P95-R95</f>
        <v>0</v>
      </c>
      <c r="U95" s="33">
        <f>T95*K95</f>
        <v>0</v>
      </c>
      <c r="V95" s="5"/>
      <c r="W95" s="4"/>
      <c r="X95" s="4"/>
      <c r="Y95" s="4"/>
      <c r="Z95" s="4"/>
      <c r="AA95" s="4"/>
      <c r="AB95" s="4"/>
    </row>
    <row r="96" spans="1:28" ht="16.5" customHeight="1">
      <c r="A96" s="31">
        <v>21</v>
      </c>
      <c r="B96" s="31">
        <v>33</v>
      </c>
      <c r="C96" s="31" t="str">
        <f>VLOOKUP($A96,班級清單,6,0)</f>
        <v>一</v>
      </c>
      <c r="D96" s="11" t="str">
        <f>VLOOKUP($A96,班級清單,2,0)</f>
        <v>日校</v>
      </c>
      <c r="E96" s="11" t="str">
        <f>VLOOKUP($A96,班級清單,3,0)</f>
        <v>商一3</v>
      </c>
      <c r="F96" s="5" t="str">
        <f>VLOOKUP($B96,書籍清單,2,0)</f>
        <v>會計學</v>
      </c>
      <c r="G96" s="11" t="str">
        <f>VLOOKUP($B96,書籍清單,3,0)</f>
        <v>二</v>
      </c>
      <c r="H96" s="11" t="str">
        <f>VLOOKUP($B96,書籍清單,4,0)</f>
        <v>啟芳</v>
      </c>
      <c r="I96" s="11" t="str">
        <f>VLOOKUP($B96,書籍清單,5,0)</f>
        <v>林若娟等</v>
      </c>
      <c r="J96" s="11">
        <f>VLOOKUP($B96,書籍清單,6,0)</f>
        <v>230</v>
      </c>
      <c r="K96" s="13">
        <f>VLOOKUP($B96,書籍清單,7,0)</f>
        <v>222</v>
      </c>
      <c r="L96" s="32" t="str">
        <f>VLOOKUP(H96,出版社!$B$2:$D$26,3,0)</f>
        <v>招標議價</v>
      </c>
      <c r="M96" s="11">
        <f>VLOOKUP($A96,班級清單,4,0)</f>
        <v>40</v>
      </c>
      <c r="N96" s="11">
        <f>M96</f>
        <v>40</v>
      </c>
      <c r="O96" s="33">
        <f>J96*N96</f>
        <v>9200</v>
      </c>
      <c r="P96" s="34">
        <f>N96</f>
        <v>40</v>
      </c>
      <c r="Q96" s="35">
        <f>P96*K96</f>
        <v>8880</v>
      </c>
      <c r="R96" s="33">
        <v>40</v>
      </c>
      <c r="S96" s="33">
        <f>K96*R96</f>
        <v>8880</v>
      </c>
      <c r="T96" s="33">
        <f>P96-R96</f>
        <v>0</v>
      </c>
      <c r="U96" s="33">
        <f>T96*K96</f>
        <v>0</v>
      </c>
      <c r="V96" s="5"/>
      <c r="W96" s="4"/>
      <c r="X96" s="4"/>
      <c r="Y96" s="4"/>
      <c r="Z96" s="4"/>
      <c r="AA96" s="4"/>
      <c r="AB96" s="4"/>
    </row>
    <row r="97" spans="1:28" ht="16.5" customHeight="1">
      <c r="A97" s="31">
        <v>21</v>
      </c>
      <c r="B97" s="31">
        <v>34</v>
      </c>
      <c r="C97" s="31" t="str">
        <f>VLOOKUP($A97,班級清單,6,0)</f>
        <v>一</v>
      </c>
      <c r="D97" s="11" t="str">
        <f>VLOOKUP($A97,班級清單,2,0)</f>
        <v>日校</v>
      </c>
      <c r="E97" s="11" t="str">
        <f>VLOOKUP($A97,班級清單,3,0)</f>
        <v>商一3</v>
      </c>
      <c r="F97" s="5" t="str">
        <f>VLOOKUP($B97,書籍清單,2,0)</f>
        <v>會計學</v>
      </c>
      <c r="G97" s="11" t="str">
        <f>VLOOKUP($B97,書籍清單,3,0)</f>
        <v>三</v>
      </c>
      <c r="H97" s="11" t="str">
        <f>VLOOKUP($B97,書籍清單,4,0)</f>
        <v>啟芳</v>
      </c>
      <c r="I97" s="11" t="str">
        <f>VLOOKUP($B97,書籍清單,5,0)</f>
        <v>林若娟等</v>
      </c>
      <c r="J97" s="11">
        <f>VLOOKUP($B97,書籍清單,6,0)</f>
        <v>230</v>
      </c>
      <c r="K97" s="13">
        <f>VLOOKUP($B97,書籍清單,7,0)</f>
        <v>222</v>
      </c>
      <c r="L97" s="32" t="str">
        <f>VLOOKUP(H97,出版社!$B$2:$D$26,3,0)</f>
        <v>招標議價</v>
      </c>
      <c r="M97" s="11">
        <f>VLOOKUP($A97,班級清單,4,0)</f>
        <v>40</v>
      </c>
      <c r="N97" s="11">
        <f>M97</f>
        <v>40</v>
      </c>
      <c r="O97" s="33">
        <f>J97*N97</f>
        <v>9200</v>
      </c>
      <c r="P97" s="34">
        <f>N97</f>
        <v>40</v>
      </c>
      <c r="Q97" s="35">
        <f>P97*K97</f>
        <v>8880</v>
      </c>
      <c r="R97" s="33">
        <v>40</v>
      </c>
      <c r="S97" s="33">
        <f>K97*R97</f>
        <v>8880</v>
      </c>
      <c r="T97" s="33">
        <f>P97-R97</f>
        <v>0</v>
      </c>
      <c r="U97" s="33">
        <f>T97*K97</f>
        <v>0</v>
      </c>
      <c r="V97" s="5"/>
      <c r="W97" s="4"/>
      <c r="X97" s="4"/>
      <c r="Y97" s="4"/>
      <c r="Z97" s="4"/>
      <c r="AA97" s="4"/>
      <c r="AB97" s="4"/>
    </row>
    <row r="98" spans="1:28" ht="16.5" customHeight="1">
      <c r="A98" s="31">
        <v>21</v>
      </c>
      <c r="B98" s="31">
        <v>54</v>
      </c>
      <c r="C98" s="31" t="str">
        <f>VLOOKUP($A98,班級清單,6,0)</f>
        <v>一</v>
      </c>
      <c r="D98" s="11" t="str">
        <f>VLOOKUP($A98,班級清單,2,0)</f>
        <v>日校</v>
      </c>
      <c r="E98" s="11" t="str">
        <f>VLOOKUP($A98,班級清單,3,0)</f>
        <v>商一3</v>
      </c>
      <c r="F98" s="5" t="str">
        <f>VLOOKUP($B98,書籍清單,2,0)</f>
        <v>管理學概要</v>
      </c>
      <c r="G98" s="11" t="str">
        <f>VLOOKUP($B98,書籍清單,3,0)</f>
        <v>二</v>
      </c>
      <c r="H98" s="11" t="str">
        <f>VLOOKUP($B98,書籍清單,4,0)</f>
        <v>龍騰</v>
      </c>
      <c r="I98" s="11" t="str">
        <f>VLOOKUP($B98,書籍清單,5,0)</f>
        <v>連清唐</v>
      </c>
      <c r="J98" s="11">
        <f>VLOOKUP($B98,書籍清單,6,0)</f>
        <v>228</v>
      </c>
      <c r="K98" s="13">
        <f>VLOOKUP($B98,書籍清單,7,0)</f>
        <v>220</v>
      </c>
      <c r="L98" s="32" t="str">
        <f>VLOOKUP(H98,出版社!$B$2:$D$26,3,0)</f>
        <v>招標議價</v>
      </c>
      <c r="M98" s="11">
        <f>VLOOKUP($A98,班級清單,4,0)</f>
        <v>40</v>
      </c>
      <c r="N98" s="11">
        <f>M98</f>
        <v>40</v>
      </c>
      <c r="O98" s="33">
        <f>J98*N98</f>
        <v>9120</v>
      </c>
      <c r="P98" s="34">
        <f>N98</f>
        <v>40</v>
      </c>
      <c r="Q98" s="35">
        <f>P98*K98</f>
        <v>8800</v>
      </c>
      <c r="R98" s="33">
        <v>40</v>
      </c>
      <c r="S98" s="33">
        <f>K98*R98</f>
        <v>8800</v>
      </c>
      <c r="T98" s="33">
        <f>P98-R98</f>
        <v>0</v>
      </c>
      <c r="U98" s="33">
        <f>T98*K98</f>
        <v>0</v>
      </c>
      <c r="V98" s="5"/>
      <c r="W98" s="4"/>
      <c r="X98" s="4"/>
      <c r="Y98" s="4"/>
      <c r="Z98" s="4"/>
      <c r="AA98" s="4"/>
      <c r="AB98" s="4"/>
    </row>
    <row r="99" spans="1:28" ht="16.5" customHeight="1">
      <c r="A99" s="31">
        <v>21</v>
      </c>
      <c r="B99" s="31">
        <v>25</v>
      </c>
      <c r="C99" s="31" t="str">
        <f>VLOOKUP($A99,班級清單,6,0)</f>
        <v>一</v>
      </c>
      <c r="D99" s="11" t="str">
        <f>VLOOKUP($A99,班級清單,2,0)</f>
        <v>日校</v>
      </c>
      <c r="E99" s="11" t="str">
        <f>VLOOKUP($A99,班級清單,3,0)</f>
        <v>商一3</v>
      </c>
      <c r="F99" s="5" t="str">
        <f>VLOOKUP($B99,書籍清單,2,0)</f>
        <v>數學B</v>
      </c>
      <c r="G99" s="11" t="str">
        <f>VLOOKUP($B99,書籍清單,3,0)</f>
        <v>二</v>
      </c>
      <c r="H99" s="11" t="str">
        <f>VLOOKUP($B99,書籍清單,4,0)</f>
        <v>信樺</v>
      </c>
      <c r="I99" s="11" t="str">
        <f>VLOOKUP($B99,書籍清單,5,0)</f>
        <v>姚敏庭</v>
      </c>
      <c r="J99" s="11">
        <f>VLOOKUP($B99,書籍清單,6,0)</f>
        <v>180</v>
      </c>
      <c r="K99" s="13">
        <f>VLOOKUP($B99,書籍清單,7,0)</f>
        <v>164</v>
      </c>
      <c r="L99" s="32" t="str">
        <f>VLOOKUP(H99,出版社!$B$2:$D$26,3,0)</f>
        <v>招標議價</v>
      </c>
      <c r="M99" s="11">
        <f>VLOOKUP($A99,班級清單,4,0)</f>
        <v>40</v>
      </c>
      <c r="N99" s="11">
        <f>M99</f>
        <v>40</v>
      </c>
      <c r="O99" s="33">
        <f>J99*N99</f>
        <v>7200</v>
      </c>
      <c r="P99" s="34">
        <f>N99</f>
        <v>40</v>
      </c>
      <c r="Q99" s="35">
        <f>P99*K99</f>
        <v>6560</v>
      </c>
      <c r="R99" s="33">
        <v>40</v>
      </c>
      <c r="S99" s="33">
        <f>K99*R99</f>
        <v>6560</v>
      </c>
      <c r="T99" s="33">
        <f>P99-R99</f>
        <v>0</v>
      </c>
      <c r="U99" s="33">
        <f>T99*K99</f>
        <v>0</v>
      </c>
      <c r="V99" s="5"/>
      <c r="W99" s="4"/>
      <c r="X99" s="4"/>
      <c r="Y99" s="4"/>
      <c r="Z99" s="4"/>
      <c r="AA99" s="4"/>
      <c r="AB99" s="4"/>
    </row>
    <row r="100" spans="1:28" ht="16.5" customHeight="1">
      <c r="A100" s="31">
        <v>21</v>
      </c>
      <c r="B100" s="31">
        <v>16</v>
      </c>
      <c r="C100" s="31" t="str">
        <f>VLOOKUP($A100,班級清單,6,0)</f>
        <v>一</v>
      </c>
      <c r="D100" s="11" t="str">
        <f>VLOOKUP($A100,班級清單,2,0)</f>
        <v>日校</v>
      </c>
      <c r="E100" s="11" t="str">
        <f>VLOOKUP($A100,班級清單,3,0)</f>
        <v>商一3</v>
      </c>
      <c r="F100" s="5" t="str">
        <f>VLOOKUP($B100,書籍清單,2,0)</f>
        <v>體育</v>
      </c>
      <c r="G100" s="11" t="str">
        <f>VLOOKUP($B100,書籍清單,3,0)</f>
        <v>二</v>
      </c>
      <c r="H100" s="11" t="str">
        <f>VLOOKUP($B100,書籍清單,4,0)</f>
        <v>育達</v>
      </c>
      <c r="I100" s="11" t="str">
        <f>VLOOKUP($B100,書籍清單,5,0)</f>
        <v>方建隆</v>
      </c>
      <c r="J100" s="11">
        <f>VLOOKUP($B100,書籍清單,6,0)</f>
        <v>135</v>
      </c>
      <c r="K100" s="13">
        <f>VLOOKUP($B100,書籍清單,7,0)</f>
        <v>130</v>
      </c>
      <c r="L100" s="32" t="str">
        <f>VLOOKUP(H100,出版社!$B$2:$D$26,3,0)</f>
        <v>招標議價</v>
      </c>
      <c r="M100" s="11">
        <f>VLOOKUP($A100,班級清單,4,0)</f>
        <v>40</v>
      </c>
      <c r="N100" s="11">
        <f>M100</f>
        <v>40</v>
      </c>
      <c r="O100" s="33">
        <f>J100*N100</f>
        <v>5400</v>
      </c>
      <c r="P100" s="34">
        <f>N100</f>
        <v>40</v>
      </c>
      <c r="Q100" s="35">
        <f>P100*K100</f>
        <v>5200</v>
      </c>
      <c r="R100" s="33">
        <v>40</v>
      </c>
      <c r="S100" s="33">
        <f>K100*R100</f>
        <v>5200</v>
      </c>
      <c r="T100" s="33">
        <f>P100-R100</f>
        <v>0</v>
      </c>
      <c r="U100" s="33">
        <f>T100*K100</f>
        <v>0</v>
      </c>
      <c r="V100" s="5"/>
      <c r="W100" s="44">
        <f>SUM(S90:S100)</f>
        <v>84400</v>
      </c>
      <c r="X100" s="4"/>
      <c r="Y100" s="44">
        <f>SUM(U90:U100)</f>
        <v>0</v>
      </c>
      <c r="Z100" s="4"/>
      <c r="AA100" s="4"/>
      <c r="AB100" s="4"/>
    </row>
    <row r="101" spans="1:28" ht="16.5" customHeight="1">
      <c r="A101" s="31">
        <v>22</v>
      </c>
      <c r="B101" s="31">
        <v>14</v>
      </c>
      <c r="C101" s="31" t="str">
        <f>VLOOKUP($A101,班級清單,6,0)</f>
        <v>一</v>
      </c>
      <c r="D101" s="11" t="str">
        <f>VLOOKUP($A101,班級清單,2,0)</f>
        <v>日校</v>
      </c>
      <c r="E101" s="11" t="str">
        <f>VLOOKUP($A101,班級清單,3,0)</f>
        <v>商一4</v>
      </c>
      <c r="F101" s="5" t="str">
        <f>VLOOKUP($B101,書籍清單,2,0)</f>
        <v>全民國防教育</v>
      </c>
      <c r="G101" s="11" t="str">
        <f>VLOOKUP($B101,書籍清單,3,0)</f>
        <v>Ⅱ</v>
      </c>
      <c r="H101" s="11" t="str">
        <f>VLOOKUP($B101,書籍清單,4,0)</f>
        <v>育達</v>
      </c>
      <c r="I101" s="11" t="str">
        <f>VLOOKUP($B101,書籍清單,5,0)</f>
        <v>高德智</v>
      </c>
      <c r="J101" s="11">
        <f>VLOOKUP($B101,書籍清單,6,0)</f>
        <v>155</v>
      </c>
      <c r="K101" s="13">
        <f>VLOOKUP($B101,書籍清單,7,0)</f>
        <v>150</v>
      </c>
      <c r="L101" s="32" t="str">
        <f>VLOOKUP(H101,出版社!$B$2:$D$26,3,0)</f>
        <v>招標議價</v>
      </c>
      <c r="M101" s="11">
        <f>VLOOKUP($A101,班級清單,4,0)</f>
        <v>39</v>
      </c>
      <c r="N101" s="11">
        <f>M101</f>
        <v>39</v>
      </c>
      <c r="O101" s="33">
        <f>J101*N101</f>
        <v>6045</v>
      </c>
      <c r="P101" s="34">
        <f>N101</f>
        <v>39</v>
      </c>
      <c r="Q101" s="35">
        <f>P101*K101</f>
        <v>5850</v>
      </c>
      <c r="R101" s="33">
        <v>38</v>
      </c>
      <c r="S101" s="33">
        <f>K101*R101</f>
        <v>5700</v>
      </c>
      <c r="T101" s="33">
        <f>P101-R101</f>
        <v>1</v>
      </c>
      <c r="U101" s="33">
        <f>T101*K101</f>
        <v>150</v>
      </c>
      <c r="V101" s="5"/>
      <c r="W101" s="4"/>
      <c r="X101" s="4"/>
      <c r="Y101" s="4"/>
      <c r="Z101" s="4"/>
      <c r="AA101" s="4"/>
      <c r="AB101" s="4"/>
    </row>
    <row r="102" spans="1:28" ht="16.5" customHeight="1">
      <c r="A102" s="31">
        <v>22</v>
      </c>
      <c r="B102" s="31">
        <v>38</v>
      </c>
      <c r="C102" s="31" t="str">
        <f>VLOOKUP($A102,班級清單,6,0)</f>
        <v>一</v>
      </c>
      <c r="D102" s="11" t="str">
        <f>VLOOKUP($A102,班級清單,2,0)</f>
        <v>日校</v>
      </c>
      <c r="E102" s="11" t="str">
        <f>VLOOKUP($A102,班級清單,3,0)</f>
        <v>商一4</v>
      </c>
      <c r="F102" s="5" t="str">
        <f>VLOOKUP($B102,書籍清單,2,0)</f>
        <v>計算機概論</v>
      </c>
      <c r="G102" s="11" t="str">
        <f>VLOOKUP($B102,書籍清單,3,0)</f>
        <v>Ⅱ</v>
      </c>
      <c r="H102" s="11" t="str">
        <f>VLOOKUP($B102,書籍清單,4,0)</f>
        <v>旗立</v>
      </c>
      <c r="I102" s="11" t="str">
        <f>VLOOKUP($B102,書籍清單,5,0)</f>
        <v>施威銘.等</v>
      </c>
      <c r="J102" s="11">
        <f>VLOOKUP($B102,書籍清單,6,0)</f>
        <v>278</v>
      </c>
      <c r="K102" s="13">
        <f>VLOOKUP($B102,書籍清單,7,0)</f>
        <v>268</v>
      </c>
      <c r="L102" s="32" t="str">
        <f>VLOOKUP(H102,出版社!$B$2:$D$26,3,0)</f>
        <v>招標議價</v>
      </c>
      <c r="M102" s="11">
        <f>VLOOKUP($A102,班級清單,4,0)</f>
        <v>39</v>
      </c>
      <c r="N102" s="11">
        <f>M102</f>
        <v>39</v>
      </c>
      <c r="O102" s="33">
        <f>J102*N102</f>
        <v>10842</v>
      </c>
      <c r="P102" s="34">
        <f>N102</f>
        <v>39</v>
      </c>
      <c r="Q102" s="35">
        <f>P102*K102</f>
        <v>10452</v>
      </c>
      <c r="R102" s="33">
        <v>37</v>
      </c>
      <c r="S102" s="33">
        <f>K102*R102</f>
        <v>9916</v>
      </c>
      <c r="T102" s="33">
        <f>P102-R102</f>
        <v>2</v>
      </c>
      <c r="U102" s="33">
        <f>T102*K102</f>
        <v>536</v>
      </c>
      <c r="V102" s="5"/>
      <c r="W102" s="4"/>
      <c r="X102" s="4"/>
      <c r="Y102" s="4"/>
      <c r="Z102" s="4"/>
      <c r="AA102" s="4"/>
      <c r="AB102" s="4"/>
    </row>
    <row r="103" spans="1:28" ht="16.5" customHeight="1">
      <c r="A103" s="31">
        <v>22</v>
      </c>
      <c r="B103" s="31">
        <v>18</v>
      </c>
      <c r="C103" s="31" t="str">
        <f>VLOOKUP($A103,班級清單,6,0)</f>
        <v>一</v>
      </c>
      <c r="D103" s="11" t="str">
        <f>VLOOKUP($A103,班級清單,2,0)</f>
        <v>日校</v>
      </c>
      <c r="E103" s="11" t="str">
        <f>VLOOKUP($A103,班級清單,3,0)</f>
        <v>商一4</v>
      </c>
      <c r="F103" s="5" t="str">
        <f>VLOOKUP($B103,書籍清單,2,0)</f>
        <v>高職英文</v>
      </c>
      <c r="G103" s="11" t="str">
        <f>VLOOKUP($B103,書籍清單,3,0)</f>
        <v>二</v>
      </c>
      <c r="H103" s="11" t="str">
        <f>VLOOKUP($B103,書籍清單,4,0)</f>
        <v>東大</v>
      </c>
      <c r="I103" s="11" t="str">
        <f>VLOOKUP($B103,書籍清單,5,0)</f>
        <v>車蓓群</v>
      </c>
      <c r="J103" s="11">
        <f>VLOOKUP($B103,書籍清單,6,0)</f>
        <v>210</v>
      </c>
      <c r="K103" s="13">
        <f>VLOOKUP($B103,書籍清單,7,0)</f>
        <v>203</v>
      </c>
      <c r="L103" s="32" t="str">
        <f>VLOOKUP(H103,出版社!$B$2:$D$26,3,0)</f>
        <v>招標議價</v>
      </c>
      <c r="M103" s="11">
        <f>VLOOKUP($A103,班級清單,4,0)</f>
        <v>39</v>
      </c>
      <c r="N103" s="11">
        <f>M103</f>
        <v>39</v>
      </c>
      <c r="O103" s="33">
        <f>J103*N103</f>
        <v>8190</v>
      </c>
      <c r="P103" s="34">
        <f>N103</f>
        <v>39</v>
      </c>
      <c r="Q103" s="35">
        <f>P103*K103</f>
        <v>7917</v>
      </c>
      <c r="R103" s="33">
        <v>37</v>
      </c>
      <c r="S103" s="33">
        <f>K103*R103</f>
        <v>7511</v>
      </c>
      <c r="T103" s="33">
        <f>P103-R103</f>
        <v>2</v>
      </c>
      <c r="U103" s="33">
        <f>T103*K103</f>
        <v>406</v>
      </c>
      <c r="V103" s="5"/>
      <c r="W103" s="4"/>
      <c r="X103" s="4"/>
      <c r="Y103" s="4"/>
      <c r="Z103" s="4"/>
      <c r="AA103" s="4"/>
      <c r="AB103" s="4"/>
    </row>
    <row r="104" spans="1:28" ht="16.5" customHeight="1">
      <c r="A104" s="31">
        <v>22</v>
      </c>
      <c r="B104" s="31">
        <v>47</v>
      </c>
      <c r="C104" s="31" t="str">
        <f>VLOOKUP($A104,班級清單,6,0)</f>
        <v>一</v>
      </c>
      <c r="D104" s="11" t="str">
        <f>VLOOKUP($A104,班級清單,2,0)</f>
        <v>日校</v>
      </c>
      <c r="E104" s="11" t="str">
        <f>VLOOKUP($A104,班級清單,3,0)</f>
        <v>商一4</v>
      </c>
      <c r="F104" s="5" t="str">
        <f>VLOOKUP($B104,書籍清單,2,0)</f>
        <v>高職國文</v>
      </c>
      <c r="G104" s="11" t="str">
        <f>VLOOKUP($B104,書籍清單,3,0)</f>
        <v>二</v>
      </c>
      <c r="H104" s="11" t="str">
        <f>VLOOKUP($B104,書籍清單,4,0)</f>
        <v>翰林</v>
      </c>
      <c r="I104" s="11" t="str">
        <f>VLOOKUP($B104,書籍清單,5,0)</f>
        <v>宋隆發.等</v>
      </c>
      <c r="J104" s="11">
        <f>VLOOKUP($B104,書籍清單,6,0)</f>
        <v>201</v>
      </c>
      <c r="K104" s="13">
        <f>VLOOKUP($B104,書籍清單,7,0)</f>
        <v>193</v>
      </c>
      <c r="L104" s="32" t="str">
        <f>VLOOKUP(H104,出版社!$B$2:$D$26,3,0)</f>
        <v>招標議價</v>
      </c>
      <c r="M104" s="11">
        <f>VLOOKUP($A104,班級清單,4,0)</f>
        <v>39</v>
      </c>
      <c r="N104" s="11">
        <f>M104</f>
        <v>39</v>
      </c>
      <c r="O104" s="33">
        <f>J104*N104</f>
        <v>7839</v>
      </c>
      <c r="P104" s="34">
        <f>N104</f>
        <v>39</v>
      </c>
      <c r="Q104" s="35">
        <f>P104*K104</f>
        <v>7527</v>
      </c>
      <c r="R104" s="33">
        <v>38</v>
      </c>
      <c r="S104" s="33">
        <f>K104*R104</f>
        <v>7334</v>
      </c>
      <c r="T104" s="33">
        <f>P104-R104</f>
        <v>1</v>
      </c>
      <c r="U104" s="33">
        <f>T104*K104</f>
        <v>193</v>
      </c>
      <c r="V104" s="5"/>
      <c r="W104" s="4"/>
      <c r="X104" s="4"/>
      <c r="Y104" s="4"/>
      <c r="Z104" s="4"/>
      <c r="AA104" s="4"/>
      <c r="AB104" s="4"/>
    </row>
    <row r="105" spans="1:28" ht="16.5" customHeight="1">
      <c r="A105" s="31">
        <v>22</v>
      </c>
      <c r="B105" s="31">
        <v>15</v>
      </c>
      <c r="C105" s="31" t="str">
        <f>VLOOKUP($A105,班級清單,6,0)</f>
        <v>一</v>
      </c>
      <c r="D105" s="11" t="str">
        <f>VLOOKUP($A105,班級清單,2,0)</f>
        <v>日校</v>
      </c>
      <c r="E105" s="11" t="str">
        <f>VLOOKUP($A105,班級清單,3,0)</f>
        <v>商一4</v>
      </c>
      <c r="F105" s="5" t="str">
        <f>VLOOKUP($B105,書籍清單,2,0)</f>
        <v>健康與護理</v>
      </c>
      <c r="G105" s="11" t="str">
        <f>VLOOKUP($B105,書籍清單,3,0)</f>
        <v>二</v>
      </c>
      <c r="H105" s="11" t="str">
        <f>VLOOKUP($B105,書籍清單,4,0)</f>
        <v>育達</v>
      </c>
      <c r="I105" s="11" t="str">
        <f>VLOOKUP($B105,書籍清單,5,0)</f>
        <v>鄭美治.等</v>
      </c>
      <c r="J105" s="11">
        <f>VLOOKUP($B105,書籍清單,6,0)</f>
        <v>150</v>
      </c>
      <c r="K105" s="13">
        <f>VLOOKUP($B105,書籍清單,7,0)</f>
        <v>145</v>
      </c>
      <c r="L105" s="32" t="str">
        <f>VLOOKUP(H105,出版社!$B$2:$D$26,3,0)</f>
        <v>招標議價</v>
      </c>
      <c r="M105" s="11">
        <f>VLOOKUP($A105,班級清單,4,0)</f>
        <v>39</v>
      </c>
      <c r="N105" s="11">
        <f>M105</f>
        <v>39</v>
      </c>
      <c r="O105" s="33">
        <f>J105*N105</f>
        <v>5850</v>
      </c>
      <c r="P105" s="34">
        <f>N105</f>
        <v>39</v>
      </c>
      <c r="Q105" s="35">
        <f>P105*K105</f>
        <v>5655</v>
      </c>
      <c r="R105" s="33">
        <v>38</v>
      </c>
      <c r="S105" s="33">
        <f>K105*R105</f>
        <v>5510</v>
      </c>
      <c r="T105" s="33">
        <f>P105-R105</f>
        <v>1</v>
      </c>
      <c r="U105" s="33">
        <f>T105*K105</f>
        <v>145</v>
      </c>
      <c r="V105" s="5"/>
      <c r="W105" s="4"/>
      <c r="X105" s="4"/>
      <c r="Y105" s="4"/>
      <c r="Z105" s="4"/>
      <c r="AA105" s="4"/>
      <c r="AB105" s="4"/>
    </row>
    <row r="106" spans="1:28" ht="16.5" customHeight="1">
      <c r="A106" s="31">
        <v>22</v>
      </c>
      <c r="B106" s="31">
        <v>24</v>
      </c>
      <c r="C106" s="31" t="str">
        <f>VLOOKUP($A106,班級清單,6,0)</f>
        <v>一</v>
      </c>
      <c r="D106" s="11" t="str">
        <f>VLOOKUP($A106,班級清單,2,0)</f>
        <v>日校</v>
      </c>
      <c r="E106" s="11" t="str">
        <f>VLOOKUP($A106,班級清單,3,0)</f>
        <v>商一4</v>
      </c>
      <c r="F106" s="5" t="str">
        <f>VLOOKUP($B106,書籍清單,2,0)</f>
        <v>商業概論</v>
      </c>
      <c r="G106" s="11" t="str">
        <f>VLOOKUP($B106,書籍清單,3,0)</f>
        <v>二</v>
      </c>
      <c r="H106" s="11" t="str">
        <f>VLOOKUP($B106,書籍清單,4,0)</f>
        <v>信樺</v>
      </c>
      <c r="I106" s="11" t="str">
        <f>VLOOKUP($B106,書籍清單,5,0)</f>
        <v>徐玉霞.等</v>
      </c>
      <c r="J106" s="11">
        <f>VLOOKUP($B106,書籍清單,6,0)</f>
        <v>211</v>
      </c>
      <c r="K106" s="13">
        <f>VLOOKUP($B106,書籍清單,7,0)</f>
        <v>193</v>
      </c>
      <c r="L106" s="32" t="str">
        <f>VLOOKUP(H106,出版社!$B$2:$D$26,3,0)</f>
        <v>招標議價</v>
      </c>
      <c r="M106" s="11">
        <f>VLOOKUP($A106,班級清單,4,0)</f>
        <v>39</v>
      </c>
      <c r="N106" s="11">
        <f>M106</f>
        <v>39</v>
      </c>
      <c r="O106" s="33">
        <f>J106*N106</f>
        <v>8229</v>
      </c>
      <c r="P106" s="34">
        <f>N106</f>
        <v>39</v>
      </c>
      <c r="Q106" s="35">
        <f>P106*K106</f>
        <v>7527</v>
      </c>
      <c r="R106" s="33">
        <v>37</v>
      </c>
      <c r="S106" s="33">
        <f>K106*R106</f>
        <v>7141</v>
      </c>
      <c r="T106" s="33">
        <f>P106-R106</f>
        <v>2</v>
      </c>
      <c r="U106" s="33">
        <f>T106*K106</f>
        <v>386</v>
      </c>
      <c r="V106" s="5"/>
      <c r="W106" s="4"/>
      <c r="X106" s="4"/>
      <c r="Y106" s="4"/>
      <c r="Z106" s="4"/>
      <c r="AA106" s="4"/>
      <c r="AB106" s="4"/>
    </row>
    <row r="107" spans="1:28" ht="16.5" customHeight="1">
      <c r="A107" s="31">
        <v>22</v>
      </c>
      <c r="B107" s="31">
        <v>33</v>
      </c>
      <c r="C107" s="31" t="str">
        <f>VLOOKUP($A107,班級清單,6,0)</f>
        <v>一</v>
      </c>
      <c r="D107" s="11" t="str">
        <f>VLOOKUP($A107,班級清單,2,0)</f>
        <v>日校</v>
      </c>
      <c r="E107" s="11" t="str">
        <f>VLOOKUP($A107,班級清單,3,0)</f>
        <v>商一4</v>
      </c>
      <c r="F107" s="5" t="str">
        <f>VLOOKUP($B107,書籍清單,2,0)</f>
        <v>會計學</v>
      </c>
      <c r="G107" s="11" t="str">
        <f>VLOOKUP($B107,書籍清單,3,0)</f>
        <v>二</v>
      </c>
      <c r="H107" s="11" t="str">
        <f>VLOOKUP($B107,書籍清單,4,0)</f>
        <v>啟芳</v>
      </c>
      <c r="I107" s="11" t="str">
        <f>VLOOKUP($B107,書籍清單,5,0)</f>
        <v>林若娟等</v>
      </c>
      <c r="J107" s="11">
        <f>VLOOKUP($B107,書籍清單,6,0)</f>
        <v>230</v>
      </c>
      <c r="K107" s="13">
        <f>VLOOKUP($B107,書籍清單,7,0)</f>
        <v>222</v>
      </c>
      <c r="L107" s="32" t="str">
        <f>VLOOKUP(H107,出版社!$B$2:$D$26,3,0)</f>
        <v>招標議價</v>
      </c>
      <c r="M107" s="11">
        <f>VLOOKUP($A107,班級清單,4,0)</f>
        <v>39</v>
      </c>
      <c r="N107" s="11">
        <f>M107</f>
        <v>39</v>
      </c>
      <c r="O107" s="33">
        <f>J107*N107</f>
        <v>8970</v>
      </c>
      <c r="P107" s="34">
        <f>N107</f>
        <v>39</v>
      </c>
      <c r="Q107" s="35">
        <f>P107*K107</f>
        <v>8658</v>
      </c>
      <c r="R107" s="33">
        <v>37</v>
      </c>
      <c r="S107" s="33">
        <f>K107*R107</f>
        <v>8214</v>
      </c>
      <c r="T107" s="33">
        <f>P107-R107</f>
        <v>2</v>
      </c>
      <c r="U107" s="33">
        <f>T107*K107</f>
        <v>444</v>
      </c>
      <c r="V107" s="5"/>
      <c r="W107" s="4"/>
      <c r="X107" s="4"/>
      <c r="Y107" s="4"/>
      <c r="Z107" s="4"/>
      <c r="AA107" s="4"/>
      <c r="AB107" s="4"/>
    </row>
    <row r="108" spans="1:28" ht="16.5" customHeight="1">
      <c r="A108" s="31">
        <v>22</v>
      </c>
      <c r="B108" s="31">
        <v>34</v>
      </c>
      <c r="C108" s="31" t="str">
        <f>VLOOKUP($A108,班級清單,6,0)</f>
        <v>一</v>
      </c>
      <c r="D108" s="11" t="str">
        <f>VLOOKUP($A108,班級清單,2,0)</f>
        <v>日校</v>
      </c>
      <c r="E108" s="11" t="str">
        <f>VLOOKUP($A108,班級清單,3,0)</f>
        <v>商一4</v>
      </c>
      <c r="F108" s="5" t="str">
        <f>VLOOKUP($B108,書籍清單,2,0)</f>
        <v>會計學</v>
      </c>
      <c r="G108" s="11" t="str">
        <f>VLOOKUP($B108,書籍清單,3,0)</f>
        <v>三</v>
      </c>
      <c r="H108" s="11" t="str">
        <f>VLOOKUP($B108,書籍清單,4,0)</f>
        <v>啟芳</v>
      </c>
      <c r="I108" s="11" t="str">
        <f>VLOOKUP($B108,書籍清單,5,0)</f>
        <v>林若娟等</v>
      </c>
      <c r="J108" s="11">
        <f>VLOOKUP($B108,書籍清單,6,0)</f>
        <v>230</v>
      </c>
      <c r="K108" s="13">
        <f>VLOOKUP($B108,書籍清單,7,0)</f>
        <v>222</v>
      </c>
      <c r="L108" s="32" t="str">
        <f>VLOOKUP(H108,出版社!$B$2:$D$26,3,0)</f>
        <v>招標議價</v>
      </c>
      <c r="M108" s="11">
        <f>VLOOKUP($A108,班級清單,4,0)</f>
        <v>39</v>
      </c>
      <c r="N108" s="11">
        <f>M108</f>
        <v>39</v>
      </c>
      <c r="O108" s="33">
        <f>J108*N108</f>
        <v>8970</v>
      </c>
      <c r="P108" s="34">
        <f>N108</f>
        <v>39</v>
      </c>
      <c r="Q108" s="35">
        <f>P108*K108</f>
        <v>8658</v>
      </c>
      <c r="R108" s="33">
        <v>38</v>
      </c>
      <c r="S108" s="33">
        <f>K108*R108</f>
        <v>8436</v>
      </c>
      <c r="T108" s="33">
        <f>P108-R108</f>
        <v>1</v>
      </c>
      <c r="U108" s="33">
        <f>T108*K108</f>
        <v>222</v>
      </c>
      <c r="V108" s="5"/>
      <c r="W108" s="4"/>
      <c r="X108" s="4"/>
      <c r="Y108" s="4"/>
      <c r="Z108" s="4"/>
      <c r="AA108" s="4"/>
      <c r="AB108" s="4"/>
    </row>
    <row r="109" spans="1:28" ht="16.5" customHeight="1">
      <c r="A109" s="31">
        <v>22</v>
      </c>
      <c r="B109" s="31">
        <v>54</v>
      </c>
      <c r="C109" s="31" t="str">
        <f>VLOOKUP($A109,班級清單,6,0)</f>
        <v>一</v>
      </c>
      <c r="D109" s="11" t="str">
        <f>VLOOKUP($A109,班級清單,2,0)</f>
        <v>日校</v>
      </c>
      <c r="E109" s="11" t="str">
        <f>VLOOKUP($A109,班級清單,3,0)</f>
        <v>商一4</v>
      </c>
      <c r="F109" s="5" t="str">
        <f>VLOOKUP($B109,書籍清單,2,0)</f>
        <v>管理學概要</v>
      </c>
      <c r="G109" s="11" t="str">
        <f>VLOOKUP($B109,書籍清單,3,0)</f>
        <v>二</v>
      </c>
      <c r="H109" s="11" t="str">
        <f>VLOOKUP($B109,書籍清單,4,0)</f>
        <v>龍騰</v>
      </c>
      <c r="I109" s="11" t="str">
        <f>VLOOKUP($B109,書籍清單,5,0)</f>
        <v>連清唐</v>
      </c>
      <c r="J109" s="11">
        <f>VLOOKUP($B109,書籍清單,6,0)</f>
        <v>228</v>
      </c>
      <c r="K109" s="13">
        <f>VLOOKUP($B109,書籍清單,7,0)</f>
        <v>220</v>
      </c>
      <c r="L109" s="32" t="str">
        <f>VLOOKUP(H109,出版社!$B$2:$D$26,3,0)</f>
        <v>招標議價</v>
      </c>
      <c r="M109" s="11">
        <f>VLOOKUP($A109,班級清單,4,0)</f>
        <v>39</v>
      </c>
      <c r="N109" s="11">
        <f>M109</f>
        <v>39</v>
      </c>
      <c r="O109" s="33">
        <f>J109*N109</f>
        <v>8892</v>
      </c>
      <c r="P109" s="34">
        <f>N109</f>
        <v>39</v>
      </c>
      <c r="Q109" s="35">
        <f>P109*K109</f>
        <v>8580</v>
      </c>
      <c r="R109" s="33">
        <v>38</v>
      </c>
      <c r="S109" s="33">
        <f>K109*R109</f>
        <v>8360</v>
      </c>
      <c r="T109" s="33">
        <f>P109-R109</f>
        <v>1</v>
      </c>
      <c r="U109" s="33">
        <f>T109*K109</f>
        <v>220</v>
      </c>
      <c r="V109" s="5"/>
      <c r="W109" s="4"/>
      <c r="X109" s="4"/>
      <c r="Y109" s="4"/>
      <c r="Z109" s="4"/>
      <c r="AA109" s="4"/>
      <c r="AB109" s="4"/>
    </row>
    <row r="110" spans="1:28" ht="16.5" customHeight="1">
      <c r="A110" s="31">
        <v>22</v>
      </c>
      <c r="B110" s="31">
        <v>25</v>
      </c>
      <c r="C110" s="31" t="str">
        <f>VLOOKUP($A110,班級清單,6,0)</f>
        <v>一</v>
      </c>
      <c r="D110" s="11" t="str">
        <f>VLOOKUP($A110,班級清單,2,0)</f>
        <v>日校</v>
      </c>
      <c r="E110" s="11" t="str">
        <f>VLOOKUP($A110,班級清單,3,0)</f>
        <v>商一4</v>
      </c>
      <c r="F110" s="5" t="str">
        <f>VLOOKUP($B110,書籍清單,2,0)</f>
        <v>數學B</v>
      </c>
      <c r="G110" s="11" t="str">
        <f>VLOOKUP($B110,書籍清單,3,0)</f>
        <v>二</v>
      </c>
      <c r="H110" s="11" t="str">
        <f>VLOOKUP($B110,書籍清單,4,0)</f>
        <v>信樺</v>
      </c>
      <c r="I110" s="11" t="str">
        <f>VLOOKUP($B110,書籍清單,5,0)</f>
        <v>姚敏庭</v>
      </c>
      <c r="J110" s="11">
        <f>VLOOKUP($B110,書籍清單,6,0)</f>
        <v>180</v>
      </c>
      <c r="K110" s="13">
        <f>VLOOKUP($B110,書籍清單,7,0)</f>
        <v>164</v>
      </c>
      <c r="L110" s="32" t="str">
        <f>VLOOKUP(H110,出版社!$B$2:$D$26,3,0)</f>
        <v>招標議價</v>
      </c>
      <c r="M110" s="11">
        <f>VLOOKUP($A110,班級清單,4,0)</f>
        <v>39</v>
      </c>
      <c r="N110" s="11">
        <f>M110</f>
        <v>39</v>
      </c>
      <c r="O110" s="33">
        <f>J110*N110</f>
        <v>7020</v>
      </c>
      <c r="P110" s="34">
        <f>N110</f>
        <v>39</v>
      </c>
      <c r="Q110" s="35">
        <f>P110*K110</f>
        <v>6396</v>
      </c>
      <c r="R110" s="33">
        <v>38</v>
      </c>
      <c r="S110" s="33">
        <f>K110*R110</f>
        <v>6232</v>
      </c>
      <c r="T110" s="33">
        <f>P110-R110</f>
        <v>1</v>
      </c>
      <c r="U110" s="33">
        <f>T110*K110</f>
        <v>164</v>
      </c>
      <c r="V110" s="5"/>
      <c r="W110" s="4"/>
      <c r="X110" s="4"/>
      <c r="Y110" s="4"/>
      <c r="Z110" s="4"/>
      <c r="AA110" s="4"/>
      <c r="AB110" s="4"/>
    </row>
    <row r="111" spans="1:28" ht="16.5" customHeight="1">
      <c r="A111" s="31">
        <v>22</v>
      </c>
      <c r="B111" s="31">
        <v>16</v>
      </c>
      <c r="C111" s="31" t="str">
        <f>VLOOKUP($A111,班級清單,6,0)</f>
        <v>一</v>
      </c>
      <c r="D111" s="11" t="str">
        <f>VLOOKUP($A111,班級清單,2,0)</f>
        <v>日校</v>
      </c>
      <c r="E111" s="11" t="str">
        <f>VLOOKUP($A111,班級清單,3,0)</f>
        <v>商一4</v>
      </c>
      <c r="F111" s="5" t="str">
        <f>VLOOKUP($B111,書籍清單,2,0)</f>
        <v>體育</v>
      </c>
      <c r="G111" s="11" t="str">
        <f>VLOOKUP($B111,書籍清單,3,0)</f>
        <v>二</v>
      </c>
      <c r="H111" s="11" t="str">
        <f>VLOOKUP($B111,書籍清單,4,0)</f>
        <v>育達</v>
      </c>
      <c r="I111" s="11" t="str">
        <f>VLOOKUP($B111,書籍清單,5,0)</f>
        <v>方建隆</v>
      </c>
      <c r="J111" s="11">
        <f>VLOOKUP($B111,書籍清單,6,0)</f>
        <v>135</v>
      </c>
      <c r="K111" s="13">
        <f>VLOOKUP($B111,書籍清單,7,0)</f>
        <v>130</v>
      </c>
      <c r="L111" s="32" t="str">
        <f>VLOOKUP(H111,出版社!$B$2:$D$26,3,0)</f>
        <v>招標議價</v>
      </c>
      <c r="M111" s="11">
        <f>VLOOKUP($A111,班級清單,4,0)</f>
        <v>39</v>
      </c>
      <c r="N111" s="11">
        <f>M111</f>
        <v>39</v>
      </c>
      <c r="O111" s="33">
        <f>J111*N111</f>
        <v>5265</v>
      </c>
      <c r="P111" s="34">
        <f>N111</f>
        <v>39</v>
      </c>
      <c r="Q111" s="35">
        <f>P111*K111</f>
        <v>5070</v>
      </c>
      <c r="R111" s="33">
        <v>38</v>
      </c>
      <c r="S111" s="33">
        <f>K111*R111</f>
        <v>4940</v>
      </c>
      <c r="T111" s="33">
        <f>P111-R111</f>
        <v>1</v>
      </c>
      <c r="U111" s="33">
        <f>T111*K111</f>
        <v>130</v>
      </c>
      <c r="V111" s="5"/>
      <c r="W111" s="44">
        <f>SUM(S101:S111)</f>
        <v>79294</v>
      </c>
      <c r="X111" s="4"/>
      <c r="Y111" s="44">
        <f>SUM(U101:U111)</f>
        <v>2996</v>
      </c>
      <c r="Z111" s="4"/>
      <c r="AA111" s="4"/>
      <c r="AB111" s="4"/>
    </row>
    <row r="112" spans="1:28" ht="16.5" customHeight="1">
      <c r="A112" s="31">
        <v>31</v>
      </c>
      <c r="B112" s="31">
        <v>14</v>
      </c>
      <c r="C112" s="31" t="str">
        <f>VLOOKUP($A112,班級清單,6,0)</f>
        <v>一</v>
      </c>
      <c r="D112" s="11" t="str">
        <f>VLOOKUP($A112,班級清單,2,0)</f>
        <v>日校</v>
      </c>
      <c r="E112" s="11" t="str">
        <f>VLOOKUP($A112,班級清單,3,0)</f>
        <v>貿一1</v>
      </c>
      <c r="F112" s="5" t="str">
        <f>VLOOKUP($B112,書籍清單,2,0)</f>
        <v>全民國防教育</v>
      </c>
      <c r="G112" s="11" t="str">
        <f>VLOOKUP($B112,書籍清單,3,0)</f>
        <v>Ⅱ</v>
      </c>
      <c r="H112" s="11" t="str">
        <f>VLOOKUP($B112,書籍清單,4,0)</f>
        <v>育達</v>
      </c>
      <c r="I112" s="11" t="str">
        <f>VLOOKUP($B112,書籍清單,5,0)</f>
        <v>高德智</v>
      </c>
      <c r="J112" s="11">
        <f>VLOOKUP($B112,書籍清單,6,0)</f>
        <v>155</v>
      </c>
      <c r="K112" s="13">
        <f>VLOOKUP($B112,書籍清單,7,0)</f>
        <v>150</v>
      </c>
      <c r="L112" s="32" t="str">
        <f>VLOOKUP(H112,出版社!$B$2:$D$26,3,0)</f>
        <v>招標議價</v>
      </c>
      <c r="M112" s="11">
        <f>VLOOKUP($A112,班級清單,4,0)</f>
        <v>39</v>
      </c>
      <c r="N112" s="11">
        <f>M112</f>
        <v>39</v>
      </c>
      <c r="O112" s="33">
        <f>J112*N112</f>
        <v>6045</v>
      </c>
      <c r="P112" s="34">
        <f>N112</f>
        <v>39</v>
      </c>
      <c r="Q112" s="35">
        <f>P112*K112</f>
        <v>5850</v>
      </c>
      <c r="R112" s="33">
        <v>39</v>
      </c>
      <c r="S112" s="33">
        <f>K112*R112</f>
        <v>5850</v>
      </c>
      <c r="T112" s="33">
        <f>P112-R112</f>
        <v>0</v>
      </c>
      <c r="U112" s="33">
        <f>T112*K112</f>
        <v>0</v>
      </c>
      <c r="V112" s="5"/>
      <c r="W112" s="4"/>
      <c r="X112" s="4"/>
      <c r="Y112" s="4"/>
      <c r="Z112" s="4"/>
      <c r="AA112" s="4"/>
      <c r="AB112" s="4"/>
    </row>
    <row r="113" spans="1:28" ht="16.5" customHeight="1">
      <c r="A113" s="31">
        <v>31</v>
      </c>
      <c r="B113" s="31">
        <v>38</v>
      </c>
      <c r="C113" s="31" t="str">
        <f>VLOOKUP($A113,班級清單,6,0)</f>
        <v>一</v>
      </c>
      <c r="D113" s="11" t="str">
        <f>VLOOKUP($A113,班級清單,2,0)</f>
        <v>日校</v>
      </c>
      <c r="E113" s="11" t="str">
        <f>VLOOKUP($A113,班級清單,3,0)</f>
        <v>貿一1</v>
      </c>
      <c r="F113" s="5" t="str">
        <f>VLOOKUP($B113,書籍清單,2,0)</f>
        <v>計算機概論</v>
      </c>
      <c r="G113" s="11" t="str">
        <f>VLOOKUP($B113,書籍清單,3,0)</f>
        <v>Ⅱ</v>
      </c>
      <c r="H113" s="11" t="str">
        <f>VLOOKUP($B113,書籍清單,4,0)</f>
        <v>旗立</v>
      </c>
      <c r="I113" s="11" t="str">
        <f>VLOOKUP($B113,書籍清單,5,0)</f>
        <v>施威銘.等</v>
      </c>
      <c r="J113" s="11">
        <f>VLOOKUP($B113,書籍清單,6,0)</f>
        <v>278</v>
      </c>
      <c r="K113" s="13">
        <f>VLOOKUP($B113,書籍清單,7,0)</f>
        <v>268</v>
      </c>
      <c r="L113" s="32" t="str">
        <f>VLOOKUP(H113,出版社!$B$2:$D$26,3,0)</f>
        <v>招標議價</v>
      </c>
      <c r="M113" s="11">
        <f>VLOOKUP($A113,班級清單,4,0)</f>
        <v>39</v>
      </c>
      <c r="N113" s="11">
        <f>M113</f>
        <v>39</v>
      </c>
      <c r="O113" s="33">
        <f>J113*N113</f>
        <v>10842</v>
      </c>
      <c r="P113" s="34">
        <f>N113</f>
        <v>39</v>
      </c>
      <c r="Q113" s="35">
        <f>P113*K113</f>
        <v>10452</v>
      </c>
      <c r="R113" s="33">
        <v>39</v>
      </c>
      <c r="S113" s="33">
        <f>K113*R113</f>
        <v>10452</v>
      </c>
      <c r="T113" s="33">
        <f>P113-R113</f>
        <v>0</v>
      </c>
      <c r="U113" s="33">
        <f>T113*K113</f>
        <v>0</v>
      </c>
      <c r="V113" s="5"/>
      <c r="W113" s="4"/>
      <c r="X113" s="4"/>
      <c r="Y113" s="4"/>
      <c r="Z113" s="4"/>
      <c r="AA113" s="4"/>
      <c r="AB113" s="4"/>
    </row>
    <row r="114" spans="1:28" ht="16.5" customHeight="1">
      <c r="A114" s="31">
        <v>31</v>
      </c>
      <c r="B114" s="31">
        <v>18</v>
      </c>
      <c r="C114" s="31" t="str">
        <f>VLOOKUP($A114,班級清單,6,0)</f>
        <v>一</v>
      </c>
      <c r="D114" s="11" t="str">
        <f>VLOOKUP($A114,班級清單,2,0)</f>
        <v>日校</v>
      </c>
      <c r="E114" s="11" t="str">
        <f>VLOOKUP($A114,班級清單,3,0)</f>
        <v>貿一1</v>
      </c>
      <c r="F114" s="5" t="str">
        <f>VLOOKUP($B114,書籍清單,2,0)</f>
        <v>高職英文</v>
      </c>
      <c r="G114" s="11" t="str">
        <f>VLOOKUP($B114,書籍清單,3,0)</f>
        <v>二</v>
      </c>
      <c r="H114" s="11" t="str">
        <f>VLOOKUP($B114,書籍清單,4,0)</f>
        <v>東大</v>
      </c>
      <c r="I114" s="11" t="str">
        <f>VLOOKUP($B114,書籍清單,5,0)</f>
        <v>車蓓群</v>
      </c>
      <c r="J114" s="11">
        <f>VLOOKUP($B114,書籍清單,6,0)</f>
        <v>210</v>
      </c>
      <c r="K114" s="13">
        <f>VLOOKUP($B114,書籍清單,7,0)</f>
        <v>203</v>
      </c>
      <c r="L114" s="32" t="str">
        <f>VLOOKUP(H114,出版社!$B$2:$D$26,3,0)</f>
        <v>招標議價</v>
      </c>
      <c r="M114" s="11">
        <f>VLOOKUP($A114,班級清單,4,0)</f>
        <v>39</v>
      </c>
      <c r="N114" s="11">
        <f>M114</f>
        <v>39</v>
      </c>
      <c r="O114" s="33">
        <f>J114*N114</f>
        <v>8190</v>
      </c>
      <c r="P114" s="34">
        <f>N114</f>
        <v>39</v>
      </c>
      <c r="Q114" s="35">
        <f>P114*K114</f>
        <v>7917</v>
      </c>
      <c r="R114" s="33">
        <v>39</v>
      </c>
      <c r="S114" s="33">
        <f>K114*R114</f>
        <v>7917</v>
      </c>
      <c r="T114" s="33">
        <f>P114-R114</f>
        <v>0</v>
      </c>
      <c r="U114" s="33">
        <f>T114*K114</f>
        <v>0</v>
      </c>
      <c r="V114" s="5"/>
      <c r="W114" s="4"/>
      <c r="X114" s="4"/>
      <c r="Y114" s="4"/>
      <c r="Z114" s="4"/>
      <c r="AA114" s="4"/>
      <c r="AB114" s="4"/>
    </row>
    <row r="115" spans="1:28" ht="16.5" customHeight="1">
      <c r="A115" s="31">
        <v>31</v>
      </c>
      <c r="B115" s="31">
        <v>47</v>
      </c>
      <c r="C115" s="31" t="str">
        <f>VLOOKUP($A115,班級清單,6,0)</f>
        <v>一</v>
      </c>
      <c r="D115" s="11" t="str">
        <f>VLOOKUP($A115,班級清單,2,0)</f>
        <v>日校</v>
      </c>
      <c r="E115" s="11" t="str">
        <f>VLOOKUP($A115,班級清單,3,0)</f>
        <v>貿一1</v>
      </c>
      <c r="F115" s="5" t="str">
        <f>VLOOKUP($B115,書籍清單,2,0)</f>
        <v>高職國文</v>
      </c>
      <c r="G115" s="11" t="str">
        <f>VLOOKUP($B115,書籍清單,3,0)</f>
        <v>二</v>
      </c>
      <c r="H115" s="11" t="str">
        <f>VLOOKUP($B115,書籍清單,4,0)</f>
        <v>翰林</v>
      </c>
      <c r="I115" s="11" t="str">
        <f>VLOOKUP($B115,書籍清單,5,0)</f>
        <v>宋隆發.等</v>
      </c>
      <c r="J115" s="11">
        <f>VLOOKUP($B115,書籍清單,6,0)</f>
        <v>201</v>
      </c>
      <c r="K115" s="13">
        <f>VLOOKUP($B115,書籍清單,7,0)</f>
        <v>193</v>
      </c>
      <c r="L115" s="32" t="str">
        <f>VLOOKUP(H115,出版社!$B$2:$D$26,3,0)</f>
        <v>招標議價</v>
      </c>
      <c r="M115" s="11">
        <f>VLOOKUP($A115,班級清單,4,0)</f>
        <v>39</v>
      </c>
      <c r="N115" s="11">
        <f>M115</f>
        <v>39</v>
      </c>
      <c r="O115" s="33">
        <f>J115*N115</f>
        <v>7839</v>
      </c>
      <c r="P115" s="34">
        <f>N115</f>
        <v>39</v>
      </c>
      <c r="Q115" s="35">
        <f>P115*K115</f>
        <v>7527</v>
      </c>
      <c r="R115" s="33">
        <v>39</v>
      </c>
      <c r="S115" s="33">
        <f>K115*R115</f>
        <v>7527</v>
      </c>
      <c r="T115" s="33">
        <f>P115-R115</f>
        <v>0</v>
      </c>
      <c r="U115" s="33">
        <f>T115*K115</f>
        <v>0</v>
      </c>
      <c r="V115" s="5"/>
      <c r="W115" s="4"/>
      <c r="X115" s="4"/>
      <c r="Y115" s="4"/>
      <c r="Z115" s="4"/>
      <c r="AA115" s="4"/>
      <c r="AB115" s="4"/>
    </row>
    <row r="116" spans="1:28" ht="16.5" customHeight="1">
      <c r="A116" s="31">
        <v>31</v>
      </c>
      <c r="B116" s="31">
        <v>15</v>
      </c>
      <c r="C116" s="31" t="str">
        <f>VLOOKUP($A116,班級清單,6,0)</f>
        <v>一</v>
      </c>
      <c r="D116" s="11" t="str">
        <f>VLOOKUP($A116,班級清單,2,0)</f>
        <v>日校</v>
      </c>
      <c r="E116" s="11" t="str">
        <f>VLOOKUP($A116,班級清單,3,0)</f>
        <v>貿一1</v>
      </c>
      <c r="F116" s="5" t="str">
        <f>VLOOKUP($B116,書籍清單,2,0)</f>
        <v>健康與護理</v>
      </c>
      <c r="G116" s="11" t="str">
        <f>VLOOKUP($B116,書籍清單,3,0)</f>
        <v>二</v>
      </c>
      <c r="H116" s="11" t="str">
        <f>VLOOKUP($B116,書籍清單,4,0)</f>
        <v>育達</v>
      </c>
      <c r="I116" s="11" t="str">
        <f>VLOOKUP($B116,書籍清單,5,0)</f>
        <v>鄭美治.等</v>
      </c>
      <c r="J116" s="11">
        <f>VLOOKUP($B116,書籍清單,6,0)</f>
        <v>150</v>
      </c>
      <c r="K116" s="13">
        <f>VLOOKUP($B116,書籍清單,7,0)</f>
        <v>145</v>
      </c>
      <c r="L116" s="32" t="str">
        <f>VLOOKUP(H116,出版社!$B$2:$D$26,3,0)</f>
        <v>招標議價</v>
      </c>
      <c r="M116" s="11">
        <f>VLOOKUP($A116,班級清單,4,0)</f>
        <v>39</v>
      </c>
      <c r="N116" s="11">
        <f>M116</f>
        <v>39</v>
      </c>
      <c r="O116" s="33">
        <f>J116*N116</f>
        <v>5850</v>
      </c>
      <c r="P116" s="34">
        <f>N116</f>
        <v>39</v>
      </c>
      <c r="Q116" s="35">
        <f>P116*K116</f>
        <v>5655</v>
      </c>
      <c r="R116" s="33">
        <v>39</v>
      </c>
      <c r="S116" s="33">
        <f>K116*R116</f>
        <v>5655</v>
      </c>
      <c r="T116" s="33">
        <f>P116-R116</f>
        <v>0</v>
      </c>
      <c r="U116" s="33">
        <f>T116*K116</f>
        <v>0</v>
      </c>
      <c r="V116" s="5"/>
      <c r="W116" s="4"/>
      <c r="X116" s="4"/>
      <c r="Y116" s="4"/>
      <c r="Z116" s="4"/>
      <c r="AA116" s="4"/>
      <c r="AB116" s="4"/>
    </row>
    <row r="117" spans="1:28" ht="16.5" customHeight="1">
      <c r="A117" s="31">
        <v>31</v>
      </c>
      <c r="B117" s="31">
        <v>24</v>
      </c>
      <c r="C117" s="31" t="str">
        <f>VLOOKUP($A117,班級清單,6,0)</f>
        <v>一</v>
      </c>
      <c r="D117" s="11" t="str">
        <f>VLOOKUP($A117,班級清單,2,0)</f>
        <v>日校</v>
      </c>
      <c r="E117" s="11" t="str">
        <f>VLOOKUP($A117,班級清單,3,0)</f>
        <v>貿一1</v>
      </c>
      <c r="F117" s="5" t="str">
        <f>VLOOKUP($B117,書籍清單,2,0)</f>
        <v>商業概論</v>
      </c>
      <c r="G117" s="11" t="str">
        <f>VLOOKUP($B117,書籍清單,3,0)</f>
        <v>二</v>
      </c>
      <c r="H117" s="11" t="str">
        <f>VLOOKUP($B117,書籍清單,4,0)</f>
        <v>信樺</v>
      </c>
      <c r="I117" s="11" t="str">
        <f>VLOOKUP($B117,書籍清單,5,0)</f>
        <v>徐玉霞.等</v>
      </c>
      <c r="J117" s="11">
        <f>VLOOKUP($B117,書籍清單,6,0)</f>
        <v>211</v>
      </c>
      <c r="K117" s="13">
        <f>VLOOKUP($B117,書籍清單,7,0)</f>
        <v>193</v>
      </c>
      <c r="L117" s="32" t="str">
        <f>VLOOKUP(H117,出版社!$B$2:$D$26,3,0)</f>
        <v>招標議價</v>
      </c>
      <c r="M117" s="11">
        <f>VLOOKUP($A117,班級清單,4,0)</f>
        <v>39</v>
      </c>
      <c r="N117" s="11">
        <f>M117</f>
        <v>39</v>
      </c>
      <c r="O117" s="33">
        <f>J117*N117</f>
        <v>8229</v>
      </c>
      <c r="P117" s="34">
        <f>N117</f>
        <v>39</v>
      </c>
      <c r="Q117" s="35">
        <f>P117*K117</f>
        <v>7527</v>
      </c>
      <c r="R117" s="33">
        <v>39</v>
      </c>
      <c r="S117" s="33">
        <f>K117*R117</f>
        <v>7527</v>
      </c>
      <c r="T117" s="33">
        <f>P117-R117</f>
        <v>0</v>
      </c>
      <c r="U117" s="33">
        <f>T117*K117</f>
        <v>0</v>
      </c>
      <c r="V117" s="5"/>
      <c r="W117" s="4"/>
      <c r="X117" s="4"/>
      <c r="Y117" s="4"/>
      <c r="Z117" s="4"/>
      <c r="AA117" s="4"/>
      <c r="AB117" s="4"/>
    </row>
    <row r="118" spans="1:28" ht="16.5" customHeight="1">
      <c r="A118" s="31">
        <v>31</v>
      </c>
      <c r="B118" s="31">
        <v>50</v>
      </c>
      <c r="C118" s="31" t="str">
        <f>VLOOKUP($A118,班級清單,6,0)</f>
        <v>一</v>
      </c>
      <c r="D118" s="11" t="str">
        <f>VLOOKUP($A118,班級清單,2,0)</f>
        <v>日校</v>
      </c>
      <c r="E118" s="11" t="str">
        <f>VLOOKUP($A118,班級清單,3,0)</f>
        <v>貿一1</v>
      </c>
      <c r="F118" s="5" t="str">
        <f>VLOOKUP($B118,書籍清單,2,0)</f>
        <v>國際貿易實務</v>
      </c>
      <c r="G118" s="11" t="str">
        <f>VLOOKUP($B118,書籍清單,3,0)</f>
        <v>三</v>
      </c>
      <c r="H118" s="11" t="str">
        <f>VLOOKUP($B118,書籍清單,4,0)</f>
        <v>龍騰</v>
      </c>
      <c r="I118" s="11" t="str">
        <f>VLOOKUP($B118,書籍清單,5,0)</f>
        <v>王令玲</v>
      </c>
      <c r="J118" s="11">
        <f>VLOOKUP($B118,書籍清單,6,0)</f>
        <v>285</v>
      </c>
      <c r="K118" s="13">
        <f>VLOOKUP($B118,書籍清單,7,0)</f>
        <v>275</v>
      </c>
      <c r="L118" s="32" t="str">
        <f>VLOOKUP(H118,出版社!$B$2:$D$26,3,0)</f>
        <v>招標議價</v>
      </c>
      <c r="M118" s="11">
        <f>VLOOKUP($A118,班級清單,4,0)</f>
        <v>39</v>
      </c>
      <c r="N118" s="11">
        <f>M118</f>
        <v>39</v>
      </c>
      <c r="O118" s="33">
        <f>J118*N118</f>
        <v>11115</v>
      </c>
      <c r="P118" s="34">
        <f>N118</f>
        <v>39</v>
      </c>
      <c r="Q118" s="35">
        <f>P118*K118</f>
        <v>10725</v>
      </c>
      <c r="R118" s="33">
        <v>39</v>
      </c>
      <c r="S118" s="33">
        <f>K118*R118</f>
        <v>10725</v>
      </c>
      <c r="T118" s="33">
        <f>P118-R118</f>
        <v>0</v>
      </c>
      <c r="U118" s="33">
        <f>T118*K118</f>
        <v>0</v>
      </c>
      <c r="V118" s="5"/>
      <c r="W118" s="4"/>
      <c r="X118" s="4"/>
      <c r="Y118" s="4"/>
      <c r="Z118" s="4"/>
      <c r="AA118" s="4"/>
      <c r="AB118" s="4"/>
    </row>
    <row r="119" spans="1:28" ht="16.5" customHeight="1">
      <c r="A119" s="31">
        <v>31</v>
      </c>
      <c r="B119" s="31">
        <v>33</v>
      </c>
      <c r="C119" s="31" t="str">
        <f>VLOOKUP($A119,班級清單,6,0)</f>
        <v>一</v>
      </c>
      <c r="D119" s="11" t="str">
        <f>VLOOKUP($A119,班級清單,2,0)</f>
        <v>日校</v>
      </c>
      <c r="E119" s="11" t="str">
        <f>VLOOKUP($A119,班級清單,3,0)</f>
        <v>貿一1</v>
      </c>
      <c r="F119" s="5" t="str">
        <f>VLOOKUP($B119,書籍清單,2,0)</f>
        <v>會計學</v>
      </c>
      <c r="G119" s="11" t="str">
        <f>VLOOKUP($B119,書籍清單,3,0)</f>
        <v>二</v>
      </c>
      <c r="H119" s="11" t="str">
        <f>VLOOKUP($B119,書籍清單,4,0)</f>
        <v>啟芳</v>
      </c>
      <c r="I119" s="11" t="str">
        <f>VLOOKUP($B119,書籍清單,5,0)</f>
        <v>林若娟等</v>
      </c>
      <c r="J119" s="11">
        <f>VLOOKUP($B119,書籍清單,6,0)</f>
        <v>230</v>
      </c>
      <c r="K119" s="13">
        <f>VLOOKUP($B119,書籍清單,7,0)</f>
        <v>222</v>
      </c>
      <c r="L119" s="32" t="str">
        <f>VLOOKUP(H119,出版社!$B$2:$D$26,3,0)</f>
        <v>招標議價</v>
      </c>
      <c r="M119" s="11">
        <f>VLOOKUP($A119,班級清單,4,0)</f>
        <v>39</v>
      </c>
      <c r="N119" s="11">
        <f>M119</f>
        <v>39</v>
      </c>
      <c r="O119" s="33">
        <f>J119*N119</f>
        <v>8970</v>
      </c>
      <c r="P119" s="34">
        <f>N119</f>
        <v>39</v>
      </c>
      <c r="Q119" s="35">
        <f>P119*K119</f>
        <v>8658</v>
      </c>
      <c r="R119" s="33">
        <v>39</v>
      </c>
      <c r="S119" s="33">
        <f>K119*R119</f>
        <v>8658</v>
      </c>
      <c r="T119" s="33">
        <f>P119-R119</f>
        <v>0</v>
      </c>
      <c r="U119" s="33">
        <f>T119*K119</f>
        <v>0</v>
      </c>
      <c r="V119" s="5"/>
      <c r="W119" s="4"/>
      <c r="X119" s="4"/>
      <c r="Y119" s="4"/>
      <c r="Z119" s="4"/>
      <c r="AA119" s="4"/>
      <c r="AB119" s="4"/>
    </row>
    <row r="120" spans="1:28" ht="16.5" customHeight="1">
      <c r="A120" s="31">
        <v>31</v>
      </c>
      <c r="B120" s="31">
        <v>34</v>
      </c>
      <c r="C120" s="31" t="str">
        <f>VLOOKUP($A120,班級清單,6,0)</f>
        <v>一</v>
      </c>
      <c r="D120" s="11" t="str">
        <f>VLOOKUP($A120,班級清單,2,0)</f>
        <v>日校</v>
      </c>
      <c r="E120" s="11" t="str">
        <f>VLOOKUP($A120,班級清單,3,0)</f>
        <v>貿一1</v>
      </c>
      <c r="F120" s="5" t="str">
        <f>VLOOKUP($B120,書籍清單,2,0)</f>
        <v>會計學</v>
      </c>
      <c r="G120" s="11" t="str">
        <f>VLOOKUP($B120,書籍清單,3,0)</f>
        <v>三</v>
      </c>
      <c r="H120" s="11" t="str">
        <f>VLOOKUP($B120,書籍清單,4,0)</f>
        <v>啟芳</v>
      </c>
      <c r="I120" s="11" t="str">
        <f>VLOOKUP($B120,書籍清單,5,0)</f>
        <v>林若娟等</v>
      </c>
      <c r="J120" s="11">
        <f>VLOOKUP($B120,書籍清單,6,0)</f>
        <v>230</v>
      </c>
      <c r="K120" s="13">
        <f>VLOOKUP($B120,書籍清單,7,0)</f>
        <v>222</v>
      </c>
      <c r="L120" s="32" t="str">
        <f>VLOOKUP(H120,出版社!$B$2:$D$26,3,0)</f>
        <v>招標議價</v>
      </c>
      <c r="M120" s="11">
        <f>VLOOKUP($A120,班級清單,4,0)</f>
        <v>39</v>
      </c>
      <c r="N120" s="11">
        <f>M120</f>
        <v>39</v>
      </c>
      <c r="O120" s="33">
        <f>J120*N120</f>
        <v>8970</v>
      </c>
      <c r="P120" s="34">
        <f>N120</f>
        <v>39</v>
      </c>
      <c r="Q120" s="35">
        <f>P120*K120</f>
        <v>8658</v>
      </c>
      <c r="R120" s="33">
        <v>39</v>
      </c>
      <c r="S120" s="33">
        <f>K120*R120</f>
        <v>8658</v>
      </c>
      <c r="T120" s="33">
        <f>P120-R120</f>
        <v>0</v>
      </c>
      <c r="U120" s="33">
        <f>T120*K120</f>
        <v>0</v>
      </c>
      <c r="V120" s="5"/>
      <c r="W120" s="4"/>
      <c r="X120" s="4"/>
      <c r="Y120" s="4"/>
      <c r="Z120" s="4"/>
      <c r="AA120" s="4"/>
      <c r="AB120" s="4"/>
    </row>
    <row r="121" spans="1:28" ht="16.5" customHeight="1">
      <c r="A121" s="31">
        <v>31</v>
      </c>
      <c r="B121" s="31">
        <v>25</v>
      </c>
      <c r="C121" s="31" t="str">
        <f>VLOOKUP($A121,班級清單,6,0)</f>
        <v>一</v>
      </c>
      <c r="D121" s="11" t="str">
        <f>VLOOKUP($A121,班級清單,2,0)</f>
        <v>日校</v>
      </c>
      <c r="E121" s="11" t="str">
        <f>VLOOKUP($A121,班級清單,3,0)</f>
        <v>貿一1</v>
      </c>
      <c r="F121" s="5" t="str">
        <f>VLOOKUP($B121,書籍清單,2,0)</f>
        <v>數學B</v>
      </c>
      <c r="G121" s="11" t="str">
        <f>VLOOKUP($B121,書籍清單,3,0)</f>
        <v>二</v>
      </c>
      <c r="H121" s="11" t="str">
        <f>VLOOKUP($B121,書籍清單,4,0)</f>
        <v>信樺</v>
      </c>
      <c r="I121" s="11" t="str">
        <f>VLOOKUP($B121,書籍清單,5,0)</f>
        <v>姚敏庭</v>
      </c>
      <c r="J121" s="11">
        <f>VLOOKUP($B121,書籍清單,6,0)</f>
        <v>180</v>
      </c>
      <c r="K121" s="13">
        <f>VLOOKUP($B121,書籍清單,7,0)</f>
        <v>164</v>
      </c>
      <c r="L121" s="32" t="str">
        <f>VLOOKUP(H121,出版社!$B$2:$D$26,3,0)</f>
        <v>招標議價</v>
      </c>
      <c r="M121" s="11">
        <f>VLOOKUP($A121,班級清單,4,0)</f>
        <v>39</v>
      </c>
      <c r="N121" s="11">
        <f>M121</f>
        <v>39</v>
      </c>
      <c r="O121" s="33">
        <f>J121*N121</f>
        <v>7020</v>
      </c>
      <c r="P121" s="34">
        <f>N121</f>
        <v>39</v>
      </c>
      <c r="Q121" s="35">
        <f>P121*K121</f>
        <v>6396</v>
      </c>
      <c r="R121" s="33">
        <v>39</v>
      </c>
      <c r="S121" s="33">
        <f>K121*R121</f>
        <v>6396</v>
      </c>
      <c r="T121" s="33">
        <f>P121-R121</f>
        <v>0</v>
      </c>
      <c r="U121" s="33">
        <f>T121*K121</f>
        <v>0</v>
      </c>
      <c r="V121" s="5"/>
      <c r="W121" s="4"/>
      <c r="X121" s="4"/>
      <c r="Y121" s="4"/>
      <c r="Z121" s="4"/>
      <c r="AA121" s="4"/>
      <c r="AB121" s="4"/>
    </row>
    <row r="122" spans="1:28" ht="16.5" customHeight="1">
      <c r="A122" s="31">
        <v>31</v>
      </c>
      <c r="B122" s="31">
        <v>16</v>
      </c>
      <c r="C122" s="31" t="str">
        <f>VLOOKUP($A122,班級清單,6,0)</f>
        <v>一</v>
      </c>
      <c r="D122" s="11" t="str">
        <f>VLOOKUP($A122,班級清單,2,0)</f>
        <v>日校</v>
      </c>
      <c r="E122" s="11" t="str">
        <f>VLOOKUP($A122,班級清單,3,0)</f>
        <v>貿一1</v>
      </c>
      <c r="F122" s="5" t="str">
        <f>VLOOKUP($B122,書籍清單,2,0)</f>
        <v>體育</v>
      </c>
      <c r="G122" s="11" t="str">
        <f>VLOOKUP($B122,書籍清單,3,0)</f>
        <v>二</v>
      </c>
      <c r="H122" s="11" t="str">
        <f>VLOOKUP($B122,書籍清單,4,0)</f>
        <v>育達</v>
      </c>
      <c r="I122" s="11" t="str">
        <f>VLOOKUP($B122,書籍清單,5,0)</f>
        <v>方建隆</v>
      </c>
      <c r="J122" s="11">
        <f>VLOOKUP($B122,書籍清單,6,0)</f>
        <v>135</v>
      </c>
      <c r="K122" s="13">
        <f>VLOOKUP($B122,書籍清單,7,0)</f>
        <v>130</v>
      </c>
      <c r="L122" s="32" t="str">
        <f>VLOOKUP(H122,出版社!$B$2:$D$26,3,0)</f>
        <v>招標議價</v>
      </c>
      <c r="M122" s="11">
        <f>VLOOKUP($A122,班級清單,4,0)</f>
        <v>39</v>
      </c>
      <c r="N122" s="11">
        <f>M122</f>
        <v>39</v>
      </c>
      <c r="O122" s="33">
        <f>J122*N122</f>
        <v>5265</v>
      </c>
      <c r="P122" s="34">
        <f>N122</f>
        <v>39</v>
      </c>
      <c r="Q122" s="35">
        <f>P122*K122</f>
        <v>5070</v>
      </c>
      <c r="R122" s="33">
        <v>39</v>
      </c>
      <c r="S122" s="33">
        <f>K122*R122</f>
        <v>5070</v>
      </c>
      <c r="T122" s="33">
        <f>P122-R122</f>
        <v>0</v>
      </c>
      <c r="U122" s="33">
        <f>T122*K122</f>
        <v>0</v>
      </c>
      <c r="V122" s="5"/>
      <c r="W122" s="44">
        <f>SUM(S112:S122)</f>
        <v>84435</v>
      </c>
      <c r="X122" s="4"/>
      <c r="Y122" s="44">
        <f>SUM(U112:U122)</f>
        <v>0</v>
      </c>
      <c r="Z122" s="4"/>
      <c r="AA122" s="4"/>
      <c r="AB122" s="4"/>
    </row>
    <row r="123" spans="1:28" ht="16.5" customHeight="1">
      <c r="A123" s="31">
        <v>32</v>
      </c>
      <c r="B123" s="31">
        <v>14</v>
      </c>
      <c r="C123" s="31" t="str">
        <f>VLOOKUP($A123,班級清單,6,0)</f>
        <v>一</v>
      </c>
      <c r="D123" s="11" t="str">
        <f>VLOOKUP($A123,班級清單,2,0)</f>
        <v>日校</v>
      </c>
      <c r="E123" s="11" t="str">
        <f>VLOOKUP($A123,班級清單,3,0)</f>
        <v>貿一2</v>
      </c>
      <c r="F123" s="5" t="str">
        <f>VLOOKUP($B123,書籍清單,2,0)</f>
        <v>全民國防教育</v>
      </c>
      <c r="G123" s="11" t="str">
        <f>VLOOKUP($B123,書籍清單,3,0)</f>
        <v>Ⅱ</v>
      </c>
      <c r="H123" s="11" t="str">
        <f>VLOOKUP($B123,書籍清單,4,0)</f>
        <v>育達</v>
      </c>
      <c r="I123" s="11" t="str">
        <f>VLOOKUP($B123,書籍清單,5,0)</f>
        <v>高德智</v>
      </c>
      <c r="J123" s="11">
        <f>VLOOKUP($B123,書籍清單,6,0)</f>
        <v>155</v>
      </c>
      <c r="K123" s="13">
        <f>VLOOKUP($B123,書籍清單,7,0)</f>
        <v>150</v>
      </c>
      <c r="L123" s="32" t="str">
        <f>VLOOKUP(H123,出版社!$B$2:$D$26,3,0)</f>
        <v>招標議價</v>
      </c>
      <c r="M123" s="11">
        <f>VLOOKUP($A123,班級清單,4,0)</f>
        <v>38</v>
      </c>
      <c r="N123" s="11">
        <f>M123</f>
        <v>38</v>
      </c>
      <c r="O123" s="33">
        <f>J123*N123</f>
        <v>5890</v>
      </c>
      <c r="P123" s="34">
        <f>N123</f>
        <v>38</v>
      </c>
      <c r="Q123" s="35">
        <f>P123*K123</f>
        <v>5700</v>
      </c>
      <c r="R123" s="33">
        <v>39</v>
      </c>
      <c r="S123" s="33">
        <f>K123*R123</f>
        <v>5850</v>
      </c>
      <c r="T123" s="33">
        <f>P123-R123</f>
        <v>-1</v>
      </c>
      <c r="U123" s="33">
        <f>T123*K123</f>
        <v>-150</v>
      </c>
      <c r="V123" s="5"/>
      <c r="W123" s="4"/>
      <c r="X123" s="4"/>
      <c r="Y123" s="4"/>
      <c r="Z123" s="4"/>
      <c r="AA123" s="4"/>
      <c r="AB123" s="4"/>
    </row>
    <row r="124" spans="1:28" ht="16.5" customHeight="1">
      <c r="A124" s="31">
        <v>32</v>
      </c>
      <c r="B124" s="31">
        <v>38</v>
      </c>
      <c r="C124" s="31" t="str">
        <f>VLOOKUP($A124,班級清單,6,0)</f>
        <v>一</v>
      </c>
      <c r="D124" s="11" t="str">
        <f>VLOOKUP($A124,班級清單,2,0)</f>
        <v>日校</v>
      </c>
      <c r="E124" s="11" t="str">
        <f>VLOOKUP($A124,班級清單,3,0)</f>
        <v>貿一2</v>
      </c>
      <c r="F124" s="5" t="str">
        <f>VLOOKUP($B124,書籍清單,2,0)</f>
        <v>計算機概論</v>
      </c>
      <c r="G124" s="11" t="str">
        <f>VLOOKUP($B124,書籍清單,3,0)</f>
        <v>Ⅱ</v>
      </c>
      <c r="H124" s="11" t="str">
        <f>VLOOKUP($B124,書籍清單,4,0)</f>
        <v>旗立</v>
      </c>
      <c r="I124" s="11" t="str">
        <f>VLOOKUP($B124,書籍清單,5,0)</f>
        <v>施威銘.等</v>
      </c>
      <c r="J124" s="11">
        <f>VLOOKUP($B124,書籍清單,6,0)</f>
        <v>278</v>
      </c>
      <c r="K124" s="13">
        <f>VLOOKUP($B124,書籍清單,7,0)</f>
        <v>268</v>
      </c>
      <c r="L124" s="32" t="str">
        <f>VLOOKUP(H124,出版社!$B$2:$D$26,3,0)</f>
        <v>招標議價</v>
      </c>
      <c r="M124" s="11">
        <f>VLOOKUP($A124,班級清單,4,0)</f>
        <v>38</v>
      </c>
      <c r="N124" s="11">
        <f>M124</f>
        <v>38</v>
      </c>
      <c r="O124" s="33">
        <f>J124*N124</f>
        <v>10564</v>
      </c>
      <c r="P124" s="34">
        <f>N124</f>
        <v>38</v>
      </c>
      <c r="Q124" s="35">
        <f>P124*K124</f>
        <v>10184</v>
      </c>
      <c r="R124" s="33">
        <v>39</v>
      </c>
      <c r="S124" s="33">
        <f>K124*R124</f>
        <v>10452</v>
      </c>
      <c r="T124" s="33">
        <f>P124-R124</f>
        <v>-1</v>
      </c>
      <c r="U124" s="33">
        <f>T124*K124</f>
        <v>-268</v>
      </c>
      <c r="V124" s="5"/>
      <c r="W124" s="4"/>
      <c r="X124" s="4"/>
      <c r="Y124" s="4"/>
      <c r="Z124" s="4"/>
      <c r="AA124" s="4"/>
      <c r="AB124" s="4"/>
    </row>
    <row r="125" spans="1:28" ht="16.5" customHeight="1">
      <c r="A125" s="31">
        <v>32</v>
      </c>
      <c r="B125" s="31">
        <v>18</v>
      </c>
      <c r="C125" s="31" t="str">
        <f>VLOOKUP($A125,班級清單,6,0)</f>
        <v>一</v>
      </c>
      <c r="D125" s="11" t="str">
        <f>VLOOKUP($A125,班級清單,2,0)</f>
        <v>日校</v>
      </c>
      <c r="E125" s="11" t="str">
        <f>VLOOKUP($A125,班級清單,3,0)</f>
        <v>貿一2</v>
      </c>
      <c r="F125" s="5" t="str">
        <f>VLOOKUP($B125,書籍清單,2,0)</f>
        <v>高職英文</v>
      </c>
      <c r="G125" s="11" t="str">
        <f>VLOOKUP($B125,書籍清單,3,0)</f>
        <v>二</v>
      </c>
      <c r="H125" s="11" t="str">
        <f>VLOOKUP($B125,書籍清單,4,0)</f>
        <v>東大</v>
      </c>
      <c r="I125" s="11" t="str">
        <f>VLOOKUP($B125,書籍清單,5,0)</f>
        <v>車蓓群</v>
      </c>
      <c r="J125" s="11">
        <f>VLOOKUP($B125,書籍清單,6,0)</f>
        <v>210</v>
      </c>
      <c r="K125" s="13">
        <f>VLOOKUP($B125,書籍清單,7,0)</f>
        <v>203</v>
      </c>
      <c r="L125" s="32" t="str">
        <f>VLOOKUP(H125,出版社!$B$2:$D$26,3,0)</f>
        <v>招標議價</v>
      </c>
      <c r="M125" s="11">
        <f>VLOOKUP($A125,班級清單,4,0)</f>
        <v>38</v>
      </c>
      <c r="N125" s="11">
        <f>M125</f>
        <v>38</v>
      </c>
      <c r="O125" s="33">
        <f>J125*N125</f>
        <v>7980</v>
      </c>
      <c r="P125" s="34">
        <f>N125</f>
        <v>38</v>
      </c>
      <c r="Q125" s="35">
        <f>P125*K125</f>
        <v>7714</v>
      </c>
      <c r="R125" s="33">
        <v>39</v>
      </c>
      <c r="S125" s="33">
        <f>K125*R125</f>
        <v>7917</v>
      </c>
      <c r="T125" s="33">
        <f>P125-R125</f>
        <v>-1</v>
      </c>
      <c r="U125" s="33">
        <f>T125*K125</f>
        <v>-203</v>
      </c>
      <c r="V125" s="5"/>
      <c r="W125" s="4"/>
      <c r="X125" s="4"/>
      <c r="Y125" s="4"/>
      <c r="Z125" s="4"/>
      <c r="AA125" s="4"/>
      <c r="AB125" s="4"/>
    </row>
    <row r="126" spans="1:28" ht="16.5" customHeight="1">
      <c r="A126" s="31">
        <v>32</v>
      </c>
      <c r="B126" s="31">
        <v>47</v>
      </c>
      <c r="C126" s="31" t="str">
        <f>VLOOKUP($A126,班級清單,6,0)</f>
        <v>一</v>
      </c>
      <c r="D126" s="11" t="str">
        <f>VLOOKUP($A126,班級清單,2,0)</f>
        <v>日校</v>
      </c>
      <c r="E126" s="11" t="str">
        <f>VLOOKUP($A126,班級清單,3,0)</f>
        <v>貿一2</v>
      </c>
      <c r="F126" s="5" t="str">
        <f>VLOOKUP($B126,書籍清單,2,0)</f>
        <v>高職國文</v>
      </c>
      <c r="G126" s="11" t="str">
        <f>VLOOKUP($B126,書籍清單,3,0)</f>
        <v>二</v>
      </c>
      <c r="H126" s="11" t="str">
        <f>VLOOKUP($B126,書籍清單,4,0)</f>
        <v>翰林</v>
      </c>
      <c r="I126" s="11" t="str">
        <f>VLOOKUP($B126,書籍清單,5,0)</f>
        <v>宋隆發.等</v>
      </c>
      <c r="J126" s="11">
        <f>VLOOKUP($B126,書籍清單,6,0)</f>
        <v>201</v>
      </c>
      <c r="K126" s="13">
        <f>VLOOKUP($B126,書籍清單,7,0)</f>
        <v>193</v>
      </c>
      <c r="L126" s="32" t="str">
        <f>VLOOKUP(H126,出版社!$B$2:$D$26,3,0)</f>
        <v>招標議價</v>
      </c>
      <c r="M126" s="11">
        <f>VLOOKUP($A126,班級清單,4,0)</f>
        <v>38</v>
      </c>
      <c r="N126" s="11">
        <f>M126</f>
        <v>38</v>
      </c>
      <c r="O126" s="33">
        <f>J126*N126</f>
        <v>7638</v>
      </c>
      <c r="P126" s="34">
        <f>N126</f>
        <v>38</v>
      </c>
      <c r="Q126" s="35">
        <f>P126*K126</f>
        <v>7334</v>
      </c>
      <c r="R126" s="33">
        <v>39</v>
      </c>
      <c r="S126" s="33">
        <f>K126*R126</f>
        <v>7527</v>
      </c>
      <c r="T126" s="33">
        <f>P126-R126</f>
        <v>-1</v>
      </c>
      <c r="U126" s="33">
        <f>T126*K126</f>
        <v>-193</v>
      </c>
      <c r="V126" s="5"/>
      <c r="W126" s="4"/>
      <c r="X126" s="4"/>
      <c r="Y126" s="4"/>
      <c r="Z126" s="4"/>
      <c r="AA126" s="4"/>
      <c r="AB126" s="4"/>
    </row>
    <row r="127" spans="1:28" ht="16.5" customHeight="1">
      <c r="A127" s="31">
        <v>32</v>
      </c>
      <c r="B127" s="31">
        <v>15</v>
      </c>
      <c r="C127" s="31" t="str">
        <f>VLOOKUP($A127,班級清單,6,0)</f>
        <v>一</v>
      </c>
      <c r="D127" s="11" t="str">
        <f>VLOOKUP($A127,班級清單,2,0)</f>
        <v>日校</v>
      </c>
      <c r="E127" s="11" t="str">
        <f>VLOOKUP($A127,班級清單,3,0)</f>
        <v>貿一2</v>
      </c>
      <c r="F127" s="5" t="str">
        <f>VLOOKUP($B127,書籍清單,2,0)</f>
        <v>健康與護理</v>
      </c>
      <c r="G127" s="11" t="str">
        <f>VLOOKUP($B127,書籍清單,3,0)</f>
        <v>二</v>
      </c>
      <c r="H127" s="11" t="str">
        <f>VLOOKUP($B127,書籍清單,4,0)</f>
        <v>育達</v>
      </c>
      <c r="I127" s="11" t="str">
        <f>VLOOKUP($B127,書籍清單,5,0)</f>
        <v>鄭美治.等</v>
      </c>
      <c r="J127" s="11">
        <f>VLOOKUP($B127,書籍清單,6,0)</f>
        <v>150</v>
      </c>
      <c r="K127" s="13">
        <f>VLOOKUP($B127,書籍清單,7,0)</f>
        <v>145</v>
      </c>
      <c r="L127" s="32" t="str">
        <f>VLOOKUP(H127,出版社!$B$2:$D$26,3,0)</f>
        <v>招標議價</v>
      </c>
      <c r="M127" s="11">
        <f>VLOOKUP($A127,班級清單,4,0)</f>
        <v>38</v>
      </c>
      <c r="N127" s="11">
        <f>M127</f>
        <v>38</v>
      </c>
      <c r="O127" s="33">
        <f>J127*N127</f>
        <v>5700</v>
      </c>
      <c r="P127" s="34">
        <f>N127</f>
        <v>38</v>
      </c>
      <c r="Q127" s="35">
        <f>P127*K127</f>
        <v>5510</v>
      </c>
      <c r="R127" s="33">
        <v>39</v>
      </c>
      <c r="S127" s="33">
        <f>K127*R127</f>
        <v>5655</v>
      </c>
      <c r="T127" s="33">
        <f>P127-R127</f>
        <v>-1</v>
      </c>
      <c r="U127" s="33">
        <f>T127*K127</f>
        <v>-145</v>
      </c>
      <c r="V127" s="5"/>
      <c r="W127" s="4"/>
      <c r="X127" s="4"/>
      <c r="Y127" s="4"/>
      <c r="Z127" s="4"/>
      <c r="AA127" s="4"/>
      <c r="AB127" s="4"/>
    </row>
    <row r="128" spans="1:28" ht="16.5" customHeight="1">
      <c r="A128" s="31">
        <v>32</v>
      </c>
      <c r="B128" s="31">
        <v>24</v>
      </c>
      <c r="C128" s="31" t="str">
        <f>VLOOKUP($A128,班級清單,6,0)</f>
        <v>一</v>
      </c>
      <c r="D128" s="11" t="str">
        <f>VLOOKUP($A128,班級清單,2,0)</f>
        <v>日校</v>
      </c>
      <c r="E128" s="11" t="str">
        <f>VLOOKUP($A128,班級清單,3,0)</f>
        <v>貿一2</v>
      </c>
      <c r="F128" s="5" t="str">
        <f>VLOOKUP($B128,書籍清單,2,0)</f>
        <v>商業概論</v>
      </c>
      <c r="G128" s="11" t="str">
        <f>VLOOKUP($B128,書籍清單,3,0)</f>
        <v>二</v>
      </c>
      <c r="H128" s="11" t="str">
        <f>VLOOKUP($B128,書籍清單,4,0)</f>
        <v>信樺</v>
      </c>
      <c r="I128" s="11" t="str">
        <f>VLOOKUP($B128,書籍清單,5,0)</f>
        <v>徐玉霞.等</v>
      </c>
      <c r="J128" s="11">
        <f>VLOOKUP($B128,書籍清單,6,0)</f>
        <v>211</v>
      </c>
      <c r="K128" s="13">
        <f>VLOOKUP($B128,書籍清單,7,0)</f>
        <v>193</v>
      </c>
      <c r="L128" s="32" t="str">
        <f>VLOOKUP(H128,出版社!$B$2:$D$26,3,0)</f>
        <v>招標議價</v>
      </c>
      <c r="M128" s="11">
        <f>VLOOKUP($A128,班級清單,4,0)</f>
        <v>38</v>
      </c>
      <c r="N128" s="11">
        <f>M128</f>
        <v>38</v>
      </c>
      <c r="O128" s="33">
        <f>J128*N128</f>
        <v>8018</v>
      </c>
      <c r="P128" s="34">
        <f>N128</f>
        <v>38</v>
      </c>
      <c r="Q128" s="35">
        <f>P128*K128</f>
        <v>7334</v>
      </c>
      <c r="R128" s="33">
        <v>39</v>
      </c>
      <c r="S128" s="33">
        <f>K128*R128</f>
        <v>7527</v>
      </c>
      <c r="T128" s="33">
        <f>P128-R128</f>
        <v>-1</v>
      </c>
      <c r="U128" s="33">
        <f>T128*K128</f>
        <v>-193</v>
      </c>
      <c r="V128" s="5"/>
      <c r="W128" s="4"/>
      <c r="X128" s="4"/>
      <c r="Y128" s="4"/>
      <c r="Z128" s="4"/>
      <c r="AA128" s="4"/>
      <c r="AB128" s="4"/>
    </row>
    <row r="129" spans="1:28" ht="16.5" customHeight="1">
      <c r="A129" s="31">
        <v>32</v>
      </c>
      <c r="B129" s="31">
        <v>50</v>
      </c>
      <c r="C129" s="31" t="str">
        <f>VLOOKUP($A129,班級清單,6,0)</f>
        <v>一</v>
      </c>
      <c r="D129" s="11" t="str">
        <f>VLOOKUP($A129,班級清單,2,0)</f>
        <v>日校</v>
      </c>
      <c r="E129" s="11" t="str">
        <f>VLOOKUP($A129,班級清單,3,0)</f>
        <v>貿一2</v>
      </c>
      <c r="F129" s="5" t="str">
        <f>VLOOKUP($B129,書籍清單,2,0)</f>
        <v>國際貿易實務</v>
      </c>
      <c r="G129" s="11" t="str">
        <f>VLOOKUP($B129,書籍清單,3,0)</f>
        <v>三</v>
      </c>
      <c r="H129" s="11" t="str">
        <f>VLOOKUP($B129,書籍清單,4,0)</f>
        <v>龍騰</v>
      </c>
      <c r="I129" s="11" t="str">
        <f>VLOOKUP($B129,書籍清單,5,0)</f>
        <v>王令玲</v>
      </c>
      <c r="J129" s="11">
        <f>VLOOKUP($B129,書籍清單,6,0)</f>
        <v>285</v>
      </c>
      <c r="K129" s="13">
        <f>VLOOKUP($B129,書籍清單,7,0)</f>
        <v>275</v>
      </c>
      <c r="L129" s="32" t="str">
        <f>VLOOKUP(H129,出版社!$B$2:$D$26,3,0)</f>
        <v>招標議價</v>
      </c>
      <c r="M129" s="11">
        <f>VLOOKUP($A129,班級清單,4,0)</f>
        <v>38</v>
      </c>
      <c r="N129" s="11">
        <f>M129</f>
        <v>38</v>
      </c>
      <c r="O129" s="33">
        <f>J129*N129</f>
        <v>10830</v>
      </c>
      <c r="P129" s="34">
        <f>N129</f>
        <v>38</v>
      </c>
      <c r="Q129" s="35">
        <f>P129*K129</f>
        <v>10450</v>
      </c>
      <c r="R129" s="33">
        <v>39</v>
      </c>
      <c r="S129" s="33">
        <f>K129*R129</f>
        <v>10725</v>
      </c>
      <c r="T129" s="33">
        <f>P129-R129</f>
        <v>-1</v>
      </c>
      <c r="U129" s="33">
        <f>T129*K129</f>
        <v>-275</v>
      </c>
      <c r="V129" s="5"/>
      <c r="W129" s="4"/>
      <c r="X129" s="4"/>
      <c r="Y129" s="4"/>
      <c r="Z129" s="4"/>
      <c r="AA129" s="4"/>
      <c r="AB129" s="4"/>
    </row>
    <row r="130" spans="1:28" ht="16.5" customHeight="1">
      <c r="A130" s="31">
        <v>32</v>
      </c>
      <c r="B130" s="31">
        <v>33</v>
      </c>
      <c r="C130" s="31" t="str">
        <f>VLOOKUP($A130,班級清單,6,0)</f>
        <v>一</v>
      </c>
      <c r="D130" s="11" t="str">
        <f>VLOOKUP($A130,班級清單,2,0)</f>
        <v>日校</v>
      </c>
      <c r="E130" s="11" t="str">
        <f>VLOOKUP($A130,班級清單,3,0)</f>
        <v>貿一2</v>
      </c>
      <c r="F130" s="5" t="str">
        <f>VLOOKUP($B130,書籍清單,2,0)</f>
        <v>會計學</v>
      </c>
      <c r="G130" s="11" t="str">
        <f>VLOOKUP($B130,書籍清單,3,0)</f>
        <v>二</v>
      </c>
      <c r="H130" s="11" t="str">
        <f>VLOOKUP($B130,書籍清單,4,0)</f>
        <v>啟芳</v>
      </c>
      <c r="I130" s="11" t="str">
        <f>VLOOKUP($B130,書籍清單,5,0)</f>
        <v>林若娟等</v>
      </c>
      <c r="J130" s="11">
        <f>VLOOKUP($B130,書籍清單,6,0)</f>
        <v>230</v>
      </c>
      <c r="K130" s="13">
        <f>VLOOKUP($B130,書籍清單,7,0)</f>
        <v>222</v>
      </c>
      <c r="L130" s="32" t="str">
        <f>VLOOKUP(H130,出版社!$B$2:$D$26,3,0)</f>
        <v>招標議價</v>
      </c>
      <c r="M130" s="11">
        <f>VLOOKUP($A130,班級清單,4,0)</f>
        <v>38</v>
      </c>
      <c r="N130" s="11">
        <f>M130</f>
        <v>38</v>
      </c>
      <c r="O130" s="33">
        <f>J130*N130</f>
        <v>8740</v>
      </c>
      <c r="P130" s="34">
        <f>N130</f>
        <v>38</v>
      </c>
      <c r="Q130" s="35">
        <f>P130*K130</f>
        <v>8436</v>
      </c>
      <c r="R130" s="33">
        <v>39</v>
      </c>
      <c r="S130" s="33">
        <f>K130*R130</f>
        <v>8658</v>
      </c>
      <c r="T130" s="33">
        <f>P130-R130</f>
        <v>-1</v>
      </c>
      <c r="U130" s="33">
        <f>T130*K130</f>
        <v>-222</v>
      </c>
      <c r="V130" s="5"/>
      <c r="W130" s="4"/>
      <c r="X130" s="4"/>
      <c r="Y130" s="4"/>
      <c r="Z130" s="4"/>
      <c r="AA130" s="4"/>
      <c r="AB130" s="4"/>
    </row>
    <row r="131" spans="1:28" ht="16.5" customHeight="1">
      <c r="A131" s="31">
        <v>32</v>
      </c>
      <c r="B131" s="31">
        <v>34</v>
      </c>
      <c r="C131" s="31" t="str">
        <f>VLOOKUP($A131,班級清單,6,0)</f>
        <v>一</v>
      </c>
      <c r="D131" s="11" t="str">
        <f>VLOOKUP($A131,班級清單,2,0)</f>
        <v>日校</v>
      </c>
      <c r="E131" s="11" t="str">
        <f>VLOOKUP($A131,班級清單,3,0)</f>
        <v>貿一2</v>
      </c>
      <c r="F131" s="5" t="str">
        <f>VLOOKUP($B131,書籍清單,2,0)</f>
        <v>會計學</v>
      </c>
      <c r="G131" s="11" t="str">
        <f>VLOOKUP($B131,書籍清單,3,0)</f>
        <v>三</v>
      </c>
      <c r="H131" s="11" t="str">
        <f>VLOOKUP($B131,書籍清單,4,0)</f>
        <v>啟芳</v>
      </c>
      <c r="I131" s="11" t="str">
        <f>VLOOKUP($B131,書籍清單,5,0)</f>
        <v>林若娟等</v>
      </c>
      <c r="J131" s="11">
        <f>VLOOKUP($B131,書籍清單,6,0)</f>
        <v>230</v>
      </c>
      <c r="K131" s="13">
        <f>VLOOKUP($B131,書籍清單,7,0)</f>
        <v>222</v>
      </c>
      <c r="L131" s="32" t="str">
        <f>VLOOKUP(H131,出版社!$B$2:$D$26,3,0)</f>
        <v>招標議價</v>
      </c>
      <c r="M131" s="11">
        <f>VLOOKUP($A131,班級清單,4,0)</f>
        <v>38</v>
      </c>
      <c r="N131" s="11">
        <f>M131</f>
        <v>38</v>
      </c>
      <c r="O131" s="33">
        <f>J131*N131</f>
        <v>8740</v>
      </c>
      <c r="P131" s="34">
        <f>N131</f>
        <v>38</v>
      </c>
      <c r="Q131" s="35">
        <f>P131*K131</f>
        <v>8436</v>
      </c>
      <c r="R131" s="33">
        <v>39</v>
      </c>
      <c r="S131" s="33">
        <f>K131*R131</f>
        <v>8658</v>
      </c>
      <c r="T131" s="33">
        <f>P131-R131</f>
        <v>-1</v>
      </c>
      <c r="U131" s="33">
        <f>T131*K131</f>
        <v>-222</v>
      </c>
      <c r="V131" s="5"/>
      <c r="W131" s="4"/>
      <c r="X131" s="4"/>
      <c r="Y131" s="4"/>
      <c r="Z131" s="4"/>
      <c r="AA131" s="4"/>
      <c r="AB131" s="4"/>
    </row>
    <row r="132" spans="1:28" ht="16.5" customHeight="1">
      <c r="A132" s="31">
        <v>32</v>
      </c>
      <c r="B132" s="31">
        <v>25</v>
      </c>
      <c r="C132" s="31" t="str">
        <f>VLOOKUP($A132,班級清單,6,0)</f>
        <v>一</v>
      </c>
      <c r="D132" s="11" t="str">
        <f>VLOOKUP($A132,班級清單,2,0)</f>
        <v>日校</v>
      </c>
      <c r="E132" s="11" t="str">
        <f>VLOOKUP($A132,班級清單,3,0)</f>
        <v>貿一2</v>
      </c>
      <c r="F132" s="5" t="str">
        <f>VLOOKUP($B132,書籍清單,2,0)</f>
        <v>數學B</v>
      </c>
      <c r="G132" s="11" t="str">
        <f>VLOOKUP($B132,書籍清單,3,0)</f>
        <v>二</v>
      </c>
      <c r="H132" s="11" t="str">
        <f>VLOOKUP($B132,書籍清單,4,0)</f>
        <v>信樺</v>
      </c>
      <c r="I132" s="11" t="str">
        <f>VLOOKUP($B132,書籍清單,5,0)</f>
        <v>姚敏庭</v>
      </c>
      <c r="J132" s="11">
        <f>VLOOKUP($B132,書籍清單,6,0)</f>
        <v>180</v>
      </c>
      <c r="K132" s="13">
        <f>VLOOKUP($B132,書籍清單,7,0)</f>
        <v>164</v>
      </c>
      <c r="L132" s="32" t="str">
        <f>VLOOKUP(H132,出版社!$B$2:$D$26,3,0)</f>
        <v>招標議價</v>
      </c>
      <c r="M132" s="11">
        <f>VLOOKUP($A132,班級清單,4,0)</f>
        <v>38</v>
      </c>
      <c r="N132" s="11">
        <f>M132</f>
        <v>38</v>
      </c>
      <c r="O132" s="33">
        <f>J132*N132</f>
        <v>6840</v>
      </c>
      <c r="P132" s="34">
        <f>N132</f>
        <v>38</v>
      </c>
      <c r="Q132" s="35">
        <f>P132*K132</f>
        <v>6232</v>
      </c>
      <c r="R132" s="33">
        <v>39</v>
      </c>
      <c r="S132" s="33">
        <f>K132*R132</f>
        <v>6396</v>
      </c>
      <c r="T132" s="33">
        <f>P132-R132</f>
        <v>-1</v>
      </c>
      <c r="U132" s="33">
        <f>T132*K132</f>
        <v>-164</v>
      </c>
      <c r="V132" s="5"/>
      <c r="W132" s="4"/>
      <c r="X132" s="4"/>
      <c r="Y132" s="4"/>
      <c r="Z132" s="4"/>
      <c r="AA132" s="4"/>
      <c r="AB132" s="4"/>
    </row>
    <row r="133" spans="1:28" ht="16.5" customHeight="1">
      <c r="A133" s="31">
        <v>32</v>
      </c>
      <c r="B133" s="31">
        <v>16</v>
      </c>
      <c r="C133" s="31" t="str">
        <f>VLOOKUP($A133,班級清單,6,0)</f>
        <v>一</v>
      </c>
      <c r="D133" s="11" t="str">
        <f>VLOOKUP($A133,班級清單,2,0)</f>
        <v>日校</v>
      </c>
      <c r="E133" s="11" t="str">
        <f>VLOOKUP($A133,班級清單,3,0)</f>
        <v>貿一2</v>
      </c>
      <c r="F133" s="5" t="str">
        <f>VLOOKUP($B133,書籍清單,2,0)</f>
        <v>體育</v>
      </c>
      <c r="G133" s="11" t="str">
        <f>VLOOKUP($B133,書籍清單,3,0)</f>
        <v>二</v>
      </c>
      <c r="H133" s="11" t="str">
        <f>VLOOKUP($B133,書籍清單,4,0)</f>
        <v>育達</v>
      </c>
      <c r="I133" s="11" t="str">
        <f>VLOOKUP($B133,書籍清單,5,0)</f>
        <v>方建隆</v>
      </c>
      <c r="J133" s="11">
        <f>VLOOKUP($B133,書籍清單,6,0)</f>
        <v>135</v>
      </c>
      <c r="K133" s="13">
        <f>VLOOKUP($B133,書籍清單,7,0)</f>
        <v>130</v>
      </c>
      <c r="L133" s="32" t="str">
        <f>VLOOKUP(H133,出版社!$B$2:$D$26,3,0)</f>
        <v>招標議價</v>
      </c>
      <c r="M133" s="11">
        <f>VLOOKUP($A133,班級清單,4,0)</f>
        <v>38</v>
      </c>
      <c r="N133" s="11">
        <f>M133</f>
        <v>38</v>
      </c>
      <c r="O133" s="33">
        <f>J133*N133</f>
        <v>5130</v>
      </c>
      <c r="P133" s="34">
        <f>N133</f>
        <v>38</v>
      </c>
      <c r="Q133" s="35">
        <f>P133*K133</f>
        <v>4940</v>
      </c>
      <c r="R133" s="33">
        <v>39</v>
      </c>
      <c r="S133" s="33">
        <f>K133*R133</f>
        <v>5070</v>
      </c>
      <c r="T133" s="33">
        <f>P133-R133</f>
        <v>-1</v>
      </c>
      <c r="U133" s="33">
        <f>T133*K133</f>
        <v>-130</v>
      </c>
      <c r="V133" s="5"/>
      <c r="W133" s="44">
        <f>SUM(S123:S133)</f>
        <v>84435</v>
      </c>
      <c r="X133" s="4"/>
      <c r="Y133" s="44">
        <f>SUM(U123:U133)</f>
        <v>-2165</v>
      </c>
      <c r="Z133" s="4"/>
      <c r="AA133" s="4"/>
      <c r="AB133" s="4"/>
    </row>
    <row r="134" spans="1:28" ht="16.5" customHeight="1">
      <c r="A134" s="31">
        <v>33</v>
      </c>
      <c r="B134" s="31">
        <v>14</v>
      </c>
      <c r="C134" s="31" t="str">
        <f>VLOOKUP($A134,班級清單,6,0)</f>
        <v>一</v>
      </c>
      <c r="D134" s="11" t="str">
        <f>VLOOKUP($A134,班級清單,2,0)</f>
        <v>日校</v>
      </c>
      <c r="E134" s="11" t="str">
        <f>VLOOKUP($A134,班級清單,3,0)</f>
        <v>貿一3</v>
      </c>
      <c r="F134" s="5" t="str">
        <f>VLOOKUP($B134,書籍清單,2,0)</f>
        <v>全民國防教育</v>
      </c>
      <c r="G134" s="11" t="str">
        <f>VLOOKUP($B134,書籍清單,3,0)</f>
        <v>Ⅱ</v>
      </c>
      <c r="H134" s="11" t="str">
        <f>VLOOKUP($B134,書籍清單,4,0)</f>
        <v>育達</v>
      </c>
      <c r="I134" s="11" t="str">
        <f>VLOOKUP($B134,書籍清單,5,0)</f>
        <v>高德智</v>
      </c>
      <c r="J134" s="11">
        <f>VLOOKUP($B134,書籍清單,6,0)</f>
        <v>155</v>
      </c>
      <c r="K134" s="13">
        <f>VLOOKUP($B134,書籍清單,7,0)</f>
        <v>150</v>
      </c>
      <c r="L134" s="32" t="str">
        <f>VLOOKUP(H134,出版社!$B$2:$D$26,3,0)</f>
        <v>招標議價</v>
      </c>
      <c r="M134" s="11">
        <f>VLOOKUP($A134,班級清單,4,0)</f>
        <v>39</v>
      </c>
      <c r="N134" s="11">
        <f>M134</f>
        <v>39</v>
      </c>
      <c r="O134" s="33">
        <f>J134*N134</f>
        <v>6045</v>
      </c>
      <c r="P134" s="34">
        <f>N134</f>
        <v>39</v>
      </c>
      <c r="Q134" s="35">
        <f>P134*K134</f>
        <v>5850</v>
      </c>
      <c r="R134" s="33">
        <v>39</v>
      </c>
      <c r="S134" s="33">
        <f>K134*R134</f>
        <v>5850</v>
      </c>
      <c r="T134" s="33">
        <f>P134-R134</f>
        <v>0</v>
      </c>
      <c r="U134" s="33">
        <f>T134*K134</f>
        <v>0</v>
      </c>
      <c r="V134" s="5"/>
      <c r="W134" s="4"/>
      <c r="X134" s="4"/>
      <c r="Y134" s="4"/>
      <c r="Z134" s="4"/>
      <c r="AA134" s="4"/>
      <c r="AB134" s="4"/>
    </row>
    <row r="135" spans="1:28" ht="16.5" customHeight="1">
      <c r="A135" s="31">
        <v>33</v>
      </c>
      <c r="B135" s="31">
        <v>38</v>
      </c>
      <c r="C135" s="31" t="str">
        <f>VLOOKUP($A135,班級清單,6,0)</f>
        <v>一</v>
      </c>
      <c r="D135" s="11" t="str">
        <f>VLOOKUP($A135,班級清單,2,0)</f>
        <v>日校</v>
      </c>
      <c r="E135" s="11" t="str">
        <f>VLOOKUP($A135,班級清單,3,0)</f>
        <v>貿一3</v>
      </c>
      <c r="F135" s="5" t="str">
        <f>VLOOKUP($B135,書籍清單,2,0)</f>
        <v>計算機概論</v>
      </c>
      <c r="G135" s="11" t="str">
        <f>VLOOKUP($B135,書籍清單,3,0)</f>
        <v>Ⅱ</v>
      </c>
      <c r="H135" s="11" t="str">
        <f>VLOOKUP($B135,書籍清單,4,0)</f>
        <v>旗立</v>
      </c>
      <c r="I135" s="11" t="str">
        <f>VLOOKUP($B135,書籍清單,5,0)</f>
        <v>施威銘.等</v>
      </c>
      <c r="J135" s="11">
        <f>VLOOKUP($B135,書籍清單,6,0)</f>
        <v>278</v>
      </c>
      <c r="K135" s="13">
        <f>VLOOKUP($B135,書籍清單,7,0)</f>
        <v>268</v>
      </c>
      <c r="L135" s="32" t="str">
        <f>VLOOKUP(H135,出版社!$B$2:$D$26,3,0)</f>
        <v>招標議價</v>
      </c>
      <c r="M135" s="11">
        <f>VLOOKUP($A135,班級清單,4,0)</f>
        <v>39</v>
      </c>
      <c r="N135" s="11">
        <f>M135</f>
        <v>39</v>
      </c>
      <c r="O135" s="33">
        <f>J135*N135</f>
        <v>10842</v>
      </c>
      <c r="P135" s="34">
        <f>N135</f>
        <v>39</v>
      </c>
      <c r="Q135" s="35">
        <f>P135*K135</f>
        <v>10452</v>
      </c>
      <c r="R135" s="33">
        <v>39</v>
      </c>
      <c r="S135" s="33">
        <f>K135*R135</f>
        <v>10452</v>
      </c>
      <c r="T135" s="33">
        <f>P135-R135</f>
        <v>0</v>
      </c>
      <c r="U135" s="33">
        <f>T135*K135</f>
        <v>0</v>
      </c>
      <c r="V135" s="5"/>
      <c r="W135" s="4"/>
      <c r="X135" s="4"/>
      <c r="Y135" s="4"/>
      <c r="Z135" s="4"/>
      <c r="AA135" s="4"/>
      <c r="AB135" s="4"/>
    </row>
    <row r="136" spans="1:28" ht="16.5" customHeight="1">
      <c r="A136" s="31">
        <v>33</v>
      </c>
      <c r="B136" s="31">
        <v>18</v>
      </c>
      <c r="C136" s="31" t="str">
        <f>VLOOKUP($A136,班級清單,6,0)</f>
        <v>一</v>
      </c>
      <c r="D136" s="11" t="str">
        <f>VLOOKUP($A136,班級清單,2,0)</f>
        <v>日校</v>
      </c>
      <c r="E136" s="11" t="str">
        <f>VLOOKUP($A136,班級清單,3,0)</f>
        <v>貿一3</v>
      </c>
      <c r="F136" s="5" t="str">
        <f>VLOOKUP($B136,書籍清單,2,0)</f>
        <v>高職英文</v>
      </c>
      <c r="G136" s="11" t="str">
        <f>VLOOKUP($B136,書籍清單,3,0)</f>
        <v>二</v>
      </c>
      <c r="H136" s="11" t="str">
        <f>VLOOKUP($B136,書籍清單,4,0)</f>
        <v>東大</v>
      </c>
      <c r="I136" s="11" t="str">
        <f>VLOOKUP($B136,書籍清單,5,0)</f>
        <v>車蓓群</v>
      </c>
      <c r="J136" s="11">
        <f>VLOOKUP($B136,書籍清單,6,0)</f>
        <v>210</v>
      </c>
      <c r="K136" s="13">
        <f>VLOOKUP($B136,書籍清單,7,0)</f>
        <v>203</v>
      </c>
      <c r="L136" s="32" t="str">
        <f>VLOOKUP(H136,出版社!$B$2:$D$26,3,0)</f>
        <v>招標議價</v>
      </c>
      <c r="M136" s="11">
        <f>VLOOKUP($A136,班級清單,4,0)</f>
        <v>39</v>
      </c>
      <c r="N136" s="11">
        <f>M136</f>
        <v>39</v>
      </c>
      <c r="O136" s="33">
        <f>J136*N136</f>
        <v>8190</v>
      </c>
      <c r="P136" s="34">
        <f>N136</f>
        <v>39</v>
      </c>
      <c r="Q136" s="35">
        <f>P136*K136</f>
        <v>7917</v>
      </c>
      <c r="R136" s="33">
        <v>39</v>
      </c>
      <c r="S136" s="33">
        <f>K136*R136</f>
        <v>7917</v>
      </c>
      <c r="T136" s="33">
        <f>P136-R136</f>
        <v>0</v>
      </c>
      <c r="U136" s="33">
        <f>T136*K136</f>
        <v>0</v>
      </c>
      <c r="V136" s="5"/>
      <c r="W136" s="4"/>
      <c r="X136" s="4"/>
      <c r="Y136" s="4"/>
      <c r="Z136" s="4"/>
      <c r="AA136" s="4"/>
      <c r="AB136" s="4"/>
    </row>
    <row r="137" spans="1:28" ht="16.5" customHeight="1">
      <c r="A137" s="31">
        <v>33</v>
      </c>
      <c r="B137" s="31">
        <v>47</v>
      </c>
      <c r="C137" s="31" t="str">
        <f>VLOOKUP($A137,班級清單,6,0)</f>
        <v>一</v>
      </c>
      <c r="D137" s="11" t="str">
        <f>VLOOKUP($A137,班級清單,2,0)</f>
        <v>日校</v>
      </c>
      <c r="E137" s="11" t="str">
        <f>VLOOKUP($A137,班級清單,3,0)</f>
        <v>貿一3</v>
      </c>
      <c r="F137" s="5" t="str">
        <f>VLOOKUP($B137,書籍清單,2,0)</f>
        <v>高職國文</v>
      </c>
      <c r="G137" s="11" t="str">
        <f>VLOOKUP($B137,書籍清單,3,0)</f>
        <v>二</v>
      </c>
      <c r="H137" s="11" t="str">
        <f>VLOOKUP($B137,書籍清單,4,0)</f>
        <v>翰林</v>
      </c>
      <c r="I137" s="11" t="str">
        <f>VLOOKUP($B137,書籍清單,5,0)</f>
        <v>宋隆發.等</v>
      </c>
      <c r="J137" s="11">
        <f>VLOOKUP($B137,書籍清單,6,0)</f>
        <v>201</v>
      </c>
      <c r="K137" s="13">
        <f>VLOOKUP($B137,書籍清單,7,0)</f>
        <v>193</v>
      </c>
      <c r="L137" s="32" t="str">
        <f>VLOOKUP(H137,出版社!$B$2:$D$26,3,0)</f>
        <v>招標議價</v>
      </c>
      <c r="M137" s="11">
        <f>VLOOKUP($A137,班級清單,4,0)</f>
        <v>39</v>
      </c>
      <c r="N137" s="11">
        <f>M137</f>
        <v>39</v>
      </c>
      <c r="O137" s="33">
        <f>J137*N137</f>
        <v>7839</v>
      </c>
      <c r="P137" s="34">
        <f>N137</f>
        <v>39</v>
      </c>
      <c r="Q137" s="35">
        <f>P137*K137</f>
        <v>7527</v>
      </c>
      <c r="R137" s="33">
        <v>39</v>
      </c>
      <c r="S137" s="33">
        <f>K137*R137</f>
        <v>7527</v>
      </c>
      <c r="T137" s="33">
        <f>P137-R137</f>
        <v>0</v>
      </c>
      <c r="U137" s="33">
        <f>T137*K137</f>
        <v>0</v>
      </c>
      <c r="V137" s="5"/>
      <c r="W137" s="4"/>
      <c r="X137" s="4"/>
      <c r="Y137" s="4"/>
      <c r="Z137" s="4"/>
      <c r="AA137" s="4"/>
      <c r="AB137" s="4"/>
    </row>
    <row r="138" spans="1:28" ht="16.5" customHeight="1">
      <c r="A138" s="31">
        <v>33</v>
      </c>
      <c r="B138" s="31">
        <v>15</v>
      </c>
      <c r="C138" s="31" t="str">
        <f>VLOOKUP($A138,班級清單,6,0)</f>
        <v>一</v>
      </c>
      <c r="D138" s="11" t="str">
        <f>VLOOKUP($A138,班級清單,2,0)</f>
        <v>日校</v>
      </c>
      <c r="E138" s="11" t="str">
        <f>VLOOKUP($A138,班級清單,3,0)</f>
        <v>貿一3</v>
      </c>
      <c r="F138" s="5" t="str">
        <f>VLOOKUP($B138,書籍清單,2,0)</f>
        <v>健康與護理</v>
      </c>
      <c r="G138" s="11" t="str">
        <f>VLOOKUP($B138,書籍清單,3,0)</f>
        <v>二</v>
      </c>
      <c r="H138" s="11" t="str">
        <f>VLOOKUP($B138,書籍清單,4,0)</f>
        <v>育達</v>
      </c>
      <c r="I138" s="11" t="str">
        <f>VLOOKUP($B138,書籍清單,5,0)</f>
        <v>鄭美治.等</v>
      </c>
      <c r="J138" s="11">
        <f>VLOOKUP($B138,書籍清單,6,0)</f>
        <v>150</v>
      </c>
      <c r="K138" s="13">
        <f>VLOOKUP($B138,書籍清單,7,0)</f>
        <v>145</v>
      </c>
      <c r="L138" s="32" t="str">
        <f>VLOOKUP(H138,出版社!$B$2:$D$26,3,0)</f>
        <v>招標議價</v>
      </c>
      <c r="M138" s="11">
        <f>VLOOKUP($A138,班級清單,4,0)</f>
        <v>39</v>
      </c>
      <c r="N138" s="11">
        <f>M138</f>
        <v>39</v>
      </c>
      <c r="O138" s="33">
        <f>J138*N138</f>
        <v>5850</v>
      </c>
      <c r="P138" s="34">
        <f>N138</f>
        <v>39</v>
      </c>
      <c r="Q138" s="35">
        <f>P138*K138</f>
        <v>5655</v>
      </c>
      <c r="R138" s="33">
        <v>39</v>
      </c>
      <c r="S138" s="33">
        <f>K138*R138</f>
        <v>5655</v>
      </c>
      <c r="T138" s="33">
        <f>P138-R138</f>
        <v>0</v>
      </c>
      <c r="U138" s="33">
        <f>T138*K138</f>
        <v>0</v>
      </c>
      <c r="V138" s="5"/>
      <c r="W138" s="4"/>
      <c r="X138" s="4"/>
      <c r="Y138" s="4"/>
      <c r="Z138" s="4"/>
      <c r="AA138" s="4"/>
      <c r="AB138" s="4"/>
    </row>
    <row r="139" spans="1:28" ht="16.5" customHeight="1">
      <c r="A139" s="31">
        <v>33</v>
      </c>
      <c r="B139" s="31">
        <v>24</v>
      </c>
      <c r="C139" s="31" t="str">
        <f>VLOOKUP($A139,班級清單,6,0)</f>
        <v>一</v>
      </c>
      <c r="D139" s="11" t="str">
        <f>VLOOKUP($A139,班級清單,2,0)</f>
        <v>日校</v>
      </c>
      <c r="E139" s="11" t="str">
        <f>VLOOKUP($A139,班級清單,3,0)</f>
        <v>貿一3</v>
      </c>
      <c r="F139" s="5" t="str">
        <f>VLOOKUP($B139,書籍清單,2,0)</f>
        <v>商業概論</v>
      </c>
      <c r="G139" s="11" t="str">
        <f>VLOOKUP($B139,書籍清單,3,0)</f>
        <v>二</v>
      </c>
      <c r="H139" s="11" t="str">
        <f>VLOOKUP($B139,書籍清單,4,0)</f>
        <v>信樺</v>
      </c>
      <c r="I139" s="11" t="str">
        <f>VLOOKUP($B139,書籍清單,5,0)</f>
        <v>徐玉霞.等</v>
      </c>
      <c r="J139" s="11">
        <f>VLOOKUP($B139,書籍清單,6,0)</f>
        <v>211</v>
      </c>
      <c r="K139" s="13">
        <f>VLOOKUP($B139,書籍清單,7,0)</f>
        <v>193</v>
      </c>
      <c r="L139" s="32" t="str">
        <f>VLOOKUP(H139,出版社!$B$2:$D$26,3,0)</f>
        <v>招標議價</v>
      </c>
      <c r="M139" s="11">
        <f>VLOOKUP($A139,班級清單,4,0)</f>
        <v>39</v>
      </c>
      <c r="N139" s="11">
        <f>M139</f>
        <v>39</v>
      </c>
      <c r="O139" s="33">
        <f>J139*N139</f>
        <v>8229</v>
      </c>
      <c r="P139" s="34">
        <f>N139</f>
        <v>39</v>
      </c>
      <c r="Q139" s="35">
        <f>P139*K139</f>
        <v>7527</v>
      </c>
      <c r="R139" s="33">
        <v>39</v>
      </c>
      <c r="S139" s="33">
        <f>K139*R139</f>
        <v>7527</v>
      </c>
      <c r="T139" s="33">
        <f>P139-R139</f>
        <v>0</v>
      </c>
      <c r="U139" s="33">
        <f>T139*K139</f>
        <v>0</v>
      </c>
      <c r="V139" s="5"/>
      <c r="W139" s="4"/>
      <c r="X139" s="4"/>
      <c r="Y139" s="4"/>
      <c r="Z139" s="4"/>
      <c r="AA139" s="4"/>
      <c r="AB139" s="4"/>
    </row>
    <row r="140" spans="1:28" ht="16.5" customHeight="1">
      <c r="A140" s="31">
        <v>33</v>
      </c>
      <c r="B140" s="31">
        <v>50</v>
      </c>
      <c r="C140" s="31" t="str">
        <f>VLOOKUP($A140,班級清單,6,0)</f>
        <v>一</v>
      </c>
      <c r="D140" s="11" t="str">
        <f>VLOOKUP($A140,班級清單,2,0)</f>
        <v>日校</v>
      </c>
      <c r="E140" s="11" t="str">
        <f>VLOOKUP($A140,班級清單,3,0)</f>
        <v>貿一3</v>
      </c>
      <c r="F140" s="5" t="str">
        <f>VLOOKUP($B140,書籍清單,2,0)</f>
        <v>國際貿易實務</v>
      </c>
      <c r="G140" s="11" t="str">
        <f>VLOOKUP($B140,書籍清單,3,0)</f>
        <v>三</v>
      </c>
      <c r="H140" s="11" t="str">
        <f>VLOOKUP($B140,書籍清單,4,0)</f>
        <v>龍騰</v>
      </c>
      <c r="I140" s="11" t="str">
        <f>VLOOKUP($B140,書籍清單,5,0)</f>
        <v>王令玲</v>
      </c>
      <c r="J140" s="11">
        <f>VLOOKUP($B140,書籍清單,6,0)</f>
        <v>285</v>
      </c>
      <c r="K140" s="13">
        <f>VLOOKUP($B140,書籍清單,7,0)</f>
        <v>275</v>
      </c>
      <c r="L140" s="32" t="str">
        <f>VLOOKUP(H140,出版社!$B$2:$D$26,3,0)</f>
        <v>招標議價</v>
      </c>
      <c r="M140" s="11">
        <f>VLOOKUP($A140,班級清單,4,0)</f>
        <v>39</v>
      </c>
      <c r="N140" s="11">
        <f>M140</f>
        <v>39</v>
      </c>
      <c r="O140" s="33">
        <f>J140*N140</f>
        <v>11115</v>
      </c>
      <c r="P140" s="34">
        <f>N140</f>
        <v>39</v>
      </c>
      <c r="Q140" s="35">
        <f>P140*K140</f>
        <v>10725</v>
      </c>
      <c r="R140" s="33">
        <v>39</v>
      </c>
      <c r="S140" s="33">
        <f>K140*R140</f>
        <v>10725</v>
      </c>
      <c r="T140" s="33">
        <f>P140-R140</f>
        <v>0</v>
      </c>
      <c r="U140" s="33">
        <f>T140*K140</f>
        <v>0</v>
      </c>
      <c r="V140" s="5"/>
      <c r="W140" s="4"/>
      <c r="X140" s="4"/>
      <c r="Y140" s="4"/>
      <c r="Z140" s="4"/>
      <c r="AA140" s="4"/>
      <c r="AB140" s="4"/>
    </row>
    <row r="141" spans="1:28" ht="16.5" customHeight="1">
      <c r="A141" s="31">
        <v>33</v>
      </c>
      <c r="B141" s="31">
        <v>33</v>
      </c>
      <c r="C141" s="31" t="str">
        <f>VLOOKUP($A141,班級清單,6,0)</f>
        <v>一</v>
      </c>
      <c r="D141" s="11" t="str">
        <f>VLOOKUP($A141,班級清單,2,0)</f>
        <v>日校</v>
      </c>
      <c r="E141" s="11" t="str">
        <f>VLOOKUP($A141,班級清單,3,0)</f>
        <v>貿一3</v>
      </c>
      <c r="F141" s="5" t="str">
        <f>VLOOKUP($B141,書籍清單,2,0)</f>
        <v>會計學</v>
      </c>
      <c r="G141" s="11" t="str">
        <f>VLOOKUP($B141,書籍清單,3,0)</f>
        <v>二</v>
      </c>
      <c r="H141" s="11" t="str">
        <f>VLOOKUP($B141,書籍清單,4,0)</f>
        <v>啟芳</v>
      </c>
      <c r="I141" s="11" t="str">
        <f>VLOOKUP($B141,書籍清單,5,0)</f>
        <v>林若娟等</v>
      </c>
      <c r="J141" s="11">
        <f>VLOOKUP($B141,書籍清單,6,0)</f>
        <v>230</v>
      </c>
      <c r="K141" s="13">
        <f>VLOOKUP($B141,書籍清單,7,0)</f>
        <v>222</v>
      </c>
      <c r="L141" s="32" t="str">
        <f>VLOOKUP(H141,出版社!$B$2:$D$26,3,0)</f>
        <v>招標議價</v>
      </c>
      <c r="M141" s="11">
        <f>VLOOKUP($A141,班級清單,4,0)</f>
        <v>39</v>
      </c>
      <c r="N141" s="11">
        <f>M141</f>
        <v>39</v>
      </c>
      <c r="O141" s="33">
        <f>J141*N141</f>
        <v>8970</v>
      </c>
      <c r="P141" s="34">
        <f>N141</f>
        <v>39</v>
      </c>
      <c r="Q141" s="35">
        <f>P141*K141</f>
        <v>8658</v>
      </c>
      <c r="R141" s="33">
        <v>39</v>
      </c>
      <c r="S141" s="33">
        <f>K141*R141</f>
        <v>8658</v>
      </c>
      <c r="T141" s="33">
        <f>P141-R141</f>
        <v>0</v>
      </c>
      <c r="U141" s="33">
        <f>T141*K141</f>
        <v>0</v>
      </c>
      <c r="V141" s="5"/>
      <c r="W141" s="4"/>
      <c r="X141" s="4"/>
      <c r="Y141" s="4"/>
      <c r="Z141" s="4"/>
      <c r="AA141" s="4"/>
      <c r="AB141" s="4"/>
    </row>
    <row r="142" spans="1:28" ht="16.5" customHeight="1">
      <c r="A142" s="31">
        <v>33</v>
      </c>
      <c r="B142" s="31">
        <v>34</v>
      </c>
      <c r="C142" s="31" t="str">
        <f>VLOOKUP($A142,班級清單,6,0)</f>
        <v>一</v>
      </c>
      <c r="D142" s="11" t="str">
        <f>VLOOKUP($A142,班級清單,2,0)</f>
        <v>日校</v>
      </c>
      <c r="E142" s="11" t="str">
        <f>VLOOKUP($A142,班級清單,3,0)</f>
        <v>貿一3</v>
      </c>
      <c r="F142" s="5" t="str">
        <f>VLOOKUP($B142,書籍清單,2,0)</f>
        <v>會計學</v>
      </c>
      <c r="G142" s="11" t="str">
        <f>VLOOKUP($B142,書籍清單,3,0)</f>
        <v>三</v>
      </c>
      <c r="H142" s="11" t="str">
        <f>VLOOKUP($B142,書籍清單,4,0)</f>
        <v>啟芳</v>
      </c>
      <c r="I142" s="11" t="str">
        <f>VLOOKUP($B142,書籍清單,5,0)</f>
        <v>林若娟等</v>
      </c>
      <c r="J142" s="11">
        <f>VLOOKUP($B142,書籍清單,6,0)</f>
        <v>230</v>
      </c>
      <c r="K142" s="13">
        <f>VLOOKUP($B142,書籍清單,7,0)</f>
        <v>222</v>
      </c>
      <c r="L142" s="32" t="str">
        <f>VLOOKUP(H142,出版社!$B$2:$D$26,3,0)</f>
        <v>招標議價</v>
      </c>
      <c r="M142" s="11">
        <f>VLOOKUP($A142,班級清單,4,0)</f>
        <v>39</v>
      </c>
      <c r="N142" s="11">
        <f>M142</f>
        <v>39</v>
      </c>
      <c r="O142" s="33">
        <f>J142*N142</f>
        <v>8970</v>
      </c>
      <c r="P142" s="34">
        <f>N142</f>
        <v>39</v>
      </c>
      <c r="Q142" s="35">
        <f>P142*K142</f>
        <v>8658</v>
      </c>
      <c r="R142" s="33">
        <v>39</v>
      </c>
      <c r="S142" s="33">
        <f>K142*R142</f>
        <v>8658</v>
      </c>
      <c r="T142" s="33">
        <f>P142-R142</f>
        <v>0</v>
      </c>
      <c r="U142" s="33">
        <f>T142*K142</f>
        <v>0</v>
      </c>
      <c r="V142" s="5"/>
      <c r="W142" s="4"/>
      <c r="X142" s="4"/>
      <c r="Y142" s="4"/>
      <c r="Z142" s="4"/>
      <c r="AA142" s="4"/>
      <c r="AB142" s="4"/>
    </row>
    <row r="143" spans="1:28" ht="16.5" customHeight="1">
      <c r="A143" s="31">
        <v>33</v>
      </c>
      <c r="B143" s="31">
        <v>25</v>
      </c>
      <c r="C143" s="31" t="str">
        <f>VLOOKUP($A143,班級清單,6,0)</f>
        <v>一</v>
      </c>
      <c r="D143" s="11" t="str">
        <f>VLOOKUP($A143,班級清單,2,0)</f>
        <v>日校</v>
      </c>
      <c r="E143" s="11" t="str">
        <f>VLOOKUP($A143,班級清單,3,0)</f>
        <v>貿一3</v>
      </c>
      <c r="F143" s="5" t="str">
        <f>VLOOKUP($B143,書籍清單,2,0)</f>
        <v>數學B</v>
      </c>
      <c r="G143" s="11" t="str">
        <f>VLOOKUP($B143,書籍清單,3,0)</f>
        <v>二</v>
      </c>
      <c r="H143" s="11" t="str">
        <f>VLOOKUP($B143,書籍清單,4,0)</f>
        <v>信樺</v>
      </c>
      <c r="I143" s="11" t="str">
        <f>VLOOKUP($B143,書籍清單,5,0)</f>
        <v>姚敏庭</v>
      </c>
      <c r="J143" s="11">
        <f>VLOOKUP($B143,書籍清單,6,0)</f>
        <v>180</v>
      </c>
      <c r="K143" s="13">
        <f>VLOOKUP($B143,書籍清單,7,0)</f>
        <v>164</v>
      </c>
      <c r="L143" s="32" t="str">
        <f>VLOOKUP(H143,出版社!$B$2:$D$26,3,0)</f>
        <v>招標議價</v>
      </c>
      <c r="M143" s="11">
        <f>VLOOKUP($A143,班級清單,4,0)</f>
        <v>39</v>
      </c>
      <c r="N143" s="11">
        <f>M143</f>
        <v>39</v>
      </c>
      <c r="O143" s="33">
        <f>J143*N143</f>
        <v>7020</v>
      </c>
      <c r="P143" s="34">
        <f>N143</f>
        <v>39</v>
      </c>
      <c r="Q143" s="35">
        <f>P143*K143</f>
        <v>6396</v>
      </c>
      <c r="R143" s="33">
        <v>39</v>
      </c>
      <c r="S143" s="33">
        <f>K143*R143</f>
        <v>6396</v>
      </c>
      <c r="T143" s="33">
        <f>P143-R143</f>
        <v>0</v>
      </c>
      <c r="U143" s="33">
        <f>T143*K143</f>
        <v>0</v>
      </c>
      <c r="V143" s="5"/>
      <c r="W143" s="4"/>
      <c r="X143" s="4"/>
      <c r="Y143" s="4"/>
      <c r="Z143" s="4"/>
      <c r="AA143" s="4"/>
      <c r="AB143" s="4"/>
    </row>
    <row r="144" spans="1:28" ht="16.5" customHeight="1">
      <c r="A144" s="31">
        <v>33</v>
      </c>
      <c r="B144" s="31">
        <v>16</v>
      </c>
      <c r="C144" s="31" t="str">
        <f>VLOOKUP($A144,班級清單,6,0)</f>
        <v>一</v>
      </c>
      <c r="D144" s="11" t="str">
        <f>VLOOKUP($A144,班級清單,2,0)</f>
        <v>日校</v>
      </c>
      <c r="E144" s="11" t="str">
        <f>VLOOKUP($A144,班級清單,3,0)</f>
        <v>貿一3</v>
      </c>
      <c r="F144" s="5" t="str">
        <f>VLOOKUP($B144,書籍清單,2,0)</f>
        <v>體育</v>
      </c>
      <c r="G144" s="11" t="str">
        <f>VLOOKUP($B144,書籍清單,3,0)</f>
        <v>二</v>
      </c>
      <c r="H144" s="11" t="str">
        <f>VLOOKUP($B144,書籍清單,4,0)</f>
        <v>育達</v>
      </c>
      <c r="I144" s="11" t="str">
        <f>VLOOKUP($B144,書籍清單,5,0)</f>
        <v>方建隆</v>
      </c>
      <c r="J144" s="11">
        <f>VLOOKUP($B144,書籍清單,6,0)</f>
        <v>135</v>
      </c>
      <c r="K144" s="13">
        <f>VLOOKUP($B144,書籍清單,7,0)</f>
        <v>130</v>
      </c>
      <c r="L144" s="32" t="str">
        <f>VLOOKUP(H144,出版社!$B$2:$D$26,3,0)</f>
        <v>招標議價</v>
      </c>
      <c r="M144" s="11">
        <f>VLOOKUP($A144,班級清單,4,0)</f>
        <v>39</v>
      </c>
      <c r="N144" s="11">
        <f>M144</f>
        <v>39</v>
      </c>
      <c r="O144" s="33">
        <f>J144*N144</f>
        <v>5265</v>
      </c>
      <c r="P144" s="34">
        <f>N144</f>
        <v>39</v>
      </c>
      <c r="Q144" s="35">
        <f>P144*K144</f>
        <v>5070</v>
      </c>
      <c r="R144" s="33">
        <v>39</v>
      </c>
      <c r="S144" s="33">
        <f>K144*R144</f>
        <v>5070</v>
      </c>
      <c r="T144" s="33">
        <f>P144-R144</f>
        <v>0</v>
      </c>
      <c r="U144" s="33">
        <f>T144*K144</f>
        <v>0</v>
      </c>
      <c r="V144" s="5"/>
      <c r="W144" s="44">
        <f>SUM(S134:S144)</f>
        <v>84435</v>
      </c>
      <c r="X144" s="4"/>
      <c r="Y144" s="44">
        <f>SUM(U134:U144)</f>
        <v>0</v>
      </c>
      <c r="Z144" s="4"/>
      <c r="AA144" s="4"/>
      <c r="AB144" s="4"/>
    </row>
    <row r="145" spans="1:28" ht="16.5" customHeight="1">
      <c r="A145" s="31">
        <v>34</v>
      </c>
      <c r="B145" s="31">
        <v>14</v>
      </c>
      <c r="C145" s="31" t="str">
        <f>VLOOKUP($A145,班級清單,6,0)</f>
        <v>一</v>
      </c>
      <c r="D145" s="11" t="str">
        <f>VLOOKUP($A145,班級清單,2,0)</f>
        <v>日校</v>
      </c>
      <c r="E145" s="11" t="str">
        <f>VLOOKUP($A145,班級清單,3,0)</f>
        <v>貿一4</v>
      </c>
      <c r="F145" s="5" t="str">
        <f>VLOOKUP($B145,書籍清單,2,0)</f>
        <v>全民國防教育</v>
      </c>
      <c r="G145" s="11" t="str">
        <f>VLOOKUP($B145,書籍清單,3,0)</f>
        <v>Ⅱ</v>
      </c>
      <c r="H145" s="11" t="str">
        <f>VLOOKUP($B145,書籍清單,4,0)</f>
        <v>育達</v>
      </c>
      <c r="I145" s="11" t="str">
        <f>VLOOKUP($B145,書籍清單,5,0)</f>
        <v>高德智</v>
      </c>
      <c r="J145" s="11">
        <f>VLOOKUP($B145,書籍清單,6,0)</f>
        <v>155</v>
      </c>
      <c r="K145" s="13">
        <f>VLOOKUP($B145,書籍清單,7,0)</f>
        <v>150</v>
      </c>
      <c r="L145" s="32" t="str">
        <f>VLOOKUP(H145,出版社!$B$2:$D$26,3,0)</f>
        <v>招標議價</v>
      </c>
      <c r="M145" s="11">
        <f>VLOOKUP($A145,班級清單,4,0)</f>
        <v>38</v>
      </c>
      <c r="N145" s="11">
        <f>M145</f>
        <v>38</v>
      </c>
      <c r="O145" s="33">
        <f>J145*N145</f>
        <v>5890</v>
      </c>
      <c r="P145" s="34">
        <f>N145</f>
        <v>38</v>
      </c>
      <c r="Q145" s="35">
        <f>P145*K145</f>
        <v>5700</v>
      </c>
      <c r="R145" s="33">
        <v>39</v>
      </c>
      <c r="S145" s="33">
        <f>K145*R145</f>
        <v>5850</v>
      </c>
      <c r="T145" s="33">
        <f>P145-R145</f>
        <v>-1</v>
      </c>
      <c r="U145" s="33">
        <f>T145*K145</f>
        <v>-150</v>
      </c>
      <c r="V145" s="5"/>
      <c r="W145" s="4"/>
      <c r="X145" s="4"/>
      <c r="Y145" s="4"/>
      <c r="Z145" s="4"/>
      <c r="AA145" s="4"/>
      <c r="AB145" s="4"/>
    </row>
    <row r="146" spans="1:28" ht="16.5" customHeight="1">
      <c r="A146" s="31">
        <v>34</v>
      </c>
      <c r="B146" s="31">
        <v>38</v>
      </c>
      <c r="C146" s="31" t="str">
        <f>VLOOKUP($A146,班級清單,6,0)</f>
        <v>一</v>
      </c>
      <c r="D146" s="11" t="str">
        <f>VLOOKUP($A146,班級清單,2,0)</f>
        <v>日校</v>
      </c>
      <c r="E146" s="11" t="str">
        <f>VLOOKUP($A146,班級清單,3,0)</f>
        <v>貿一4</v>
      </c>
      <c r="F146" s="5" t="str">
        <f>VLOOKUP($B146,書籍清單,2,0)</f>
        <v>計算機概論</v>
      </c>
      <c r="G146" s="11" t="str">
        <f>VLOOKUP($B146,書籍清單,3,0)</f>
        <v>Ⅱ</v>
      </c>
      <c r="H146" s="11" t="str">
        <f>VLOOKUP($B146,書籍清單,4,0)</f>
        <v>旗立</v>
      </c>
      <c r="I146" s="11" t="str">
        <f>VLOOKUP($B146,書籍清單,5,0)</f>
        <v>施威銘.等</v>
      </c>
      <c r="J146" s="11">
        <f>VLOOKUP($B146,書籍清單,6,0)</f>
        <v>278</v>
      </c>
      <c r="K146" s="13">
        <f>VLOOKUP($B146,書籍清單,7,0)</f>
        <v>268</v>
      </c>
      <c r="L146" s="32" t="str">
        <f>VLOOKUP(H146,出版社!$B$2:$D$26,3,0)</f>
        <v>招標議價</v>
      </c>
      <c r="M146" s="11">
        <f>VLOOKUP($A146,班級清單,4,0)</f>
        <v>38</v>
      </c>
      <c r="N146" s="11">
        <f>M146</f>
        <v>38</v>
      </c>
      <c r="O146" s="33">
        <f>J146*N146</f>
        <v>10564</v>
      </c>
      <c r="P146" s="34">
        <f>N146</f>
        <v>38</v>
      </c>
      <c r="Q146" s="35">
        <f>P146*K146</f>
        <v>10184</v>
      </c>
      <c r="R146" s="33">
        <v>39</v>
      </c>
      <c r="S146" s="33">
        <f>K146*R146</f>
        <v>10452</v>
      </c>
      <c r="T146" s="33">
        <f>P146-R146</f>
        <v>-1</v>
      </c>
      <c r="U146" s="33">
        <f>T146*K146</f>
        <v>-268</v>
      </c>
      <c r="V146" s="5"/>
      <c r="W146" s="4"/>
      <c r="X146" s="4"/>
      <c r="Y146" s="4"/>
      <c r="Z146" s="4"/>
      <c r="AA146" s="4"/>
      <c r="AB146" s="4"/>
    </row>
    <row r="147" spans="1:28" ht="16.5" customHeight="1">
      <c r="A147" s="31">
        <v>34</v>
      </c>
      <c r="B147" s="31">
        <v>18</v>
      </c>
      <c r="C147" s="31" t="str">
        <f>VLOOKUP($A147,班級清單,6,0)</f>
        <v>一</v>
      </c>
      <c r="D147" s="11" t="str">
        <f>VLOOKUP($A147,班級清單,2,0)</f>
        <v>日校</v>
      </c>
      <c r="E147" s="11" t="str">
        <f>VLOOKUP($A147,班級清單,3,0)</f>
        <v>貿一4</v>
      </c>
      <c r="F147" s="5" t="str">
        <f>VLOOKUP($B147,書籍清單,2,0)</f>
        <v>高職英文</v>
      </c>
      <c r="G147" s="11" t="str">
        <f>VLOOKUP($B147,書籍清單,3,0)</f>
        <v>二</v>
      </c>
      <c r="H147" s="11" t="str">
        <f>VLOOKUP($B147,書籍清單,4,0)</f>
        <v>東大</v>
      </c>
      <c r="I147" s="11" t="str">
        <f>VLOOKUP($B147,書籍清單,5,0)</f>
        <v>車蓓群</v>
      </c>
      <c r="J147" s="11">
        <f>VLOOKUP($B147,書籍清單,6,0)</f>
        <v>210</v>
      </c>
      <c r="K147" s="13">
        <f>VLOOKUP($B147,書籍清單,7,0)</f>
        <v>203</v>
      </c>
      <c r="L147" s="32" t="str">
        <f>VLOOKUP(H147,出版社!$B$2:$D$26,3,0)</f>
        <v>招標議價</v>
      </c>
      <c r="M147" s="11">
        <f>VLOOKUP($A147,班級清單,4,0)</f>
        <v>38</v>
      </c>
      <c r="N147" s="11">
        <f>M147</f>
        <v>38</v>
      </c>
      <c r="O147" s="33">
        <f>J147*N147</f>
        <v>7980</v>
      </c>
      <c r="P147" s="34">
        <f>N147</f>
        <v>38</v>
      </c>
      <c r="Q147" s="35">
        <f>P147*K147</f>
        <v>7714</v>
      </c>
      <c r="R147" s="33">
        <v>39</v>
      </c>
      <c r="S147" s="33">
        <f>K147*R147</f>
        <v>7917</v>
      </c>
      <c r="T147" s="33">
        <f>P147-R147</f>
        <v>-1</v>
      </c>
      <c r="U147" s="33">
        <f>T147*K147</f>
        <v>-203</v>
      </c>
      <c r="V147" s="5"/>
      <c r="W147" s="4"/>
      <c r="X147" s="4"/>
      <c r="Y147" s="4"/>
      <c r="Z147" s="4"/>
      <c r="AA147" s="4"/>
      <c r="AB147" s="4"/>
    </row>
    <row r="148" spans="1:28" ht="16.5" customHeight="1">
      <c r="A148" s="31">
        <v>34</v>
      </c>
      <c r="B148" s="31">
        <v>47</v>
      </c>
      <c r="C148" s="31" t="str">
        <f>VLOOKUP($A148,班級清單,6,0)</f>
        <v>一</v>
      </c>
      <c r="D148" s="11" t="str">
        <f>VLOOKUP($A148,班級清單,2,0)</f>
        <v>日校</v>
      </c>
      <c r="E148" s="11" t="str">
        <f>VLOOKUP($A148,班級清單,3,0)</f>
        <v>貿一4</v>
      </c>
      <c r="F148" s="5" t="str">
        <f>VLOOKUP($B148,書籍清單,2,0)</f>
        <v>高職國文</v>
      </c>
      <c r="G148" s="11" t="str">
        <f>VLOOKUP($B148,書籍清單,3,0)</f>
        <v>二</v>
      </c>
      <c r="H148" s="11" t="str">
        <f>VLOOKUP($B148,書籍清單,4,0)</f>
        <v>翰林</v>
      </c>
      <c r="I148" s="11" t="str">
        <f>VLOOKUP($B148,書籍清單,5,0)</f>
        <v>宋隆發.等</v>
      </c>
      <c r="J148" s="11">
        <f>VLOOKUP($B148,書籍清單,6,0)</f>
        <v>201</v>
      </c>
      <c r="K148" s="13">
        <f>VLOOKUP($B148,書籍清單,7,0)</f>
        <v>193</v>
      </c>
      <c r="L148" s="32" t="str">
        <f>VLOOKUP(H148,出版社!$B$2:$D$26,3,0)</f>
        <v>招標議價</v>
      </c>
      <c r="M148" s="11">
        <f>VLOOKUP($A148,班級清單,4,0)</f>
        <v>38</v>
      </c>
      <c r="N148" s="11">
        <f>M148</f>
        <v>38</v>
      </c>
      <c r="O148" s="33">
        <f>J148*N148</f>
        <v>7638</v>
      </c>
      <c r="P148" s="34">
        <f>N148</f>
        <v>38</v>
      </c>
      <c r="Q148" s="35">
        <f>P148*K148</f>
        <v>7334</v>
      </c>
      <c r="R148" s="33">
        <v>39</v>
      </c>
      <c r="S148" s="33">
        <f>K148*R148</f>
        <v>7527</v>
      </c>
      <c r="T148" s="33">
        <f>P148-R148</f>
        <v>-1</v>
      </c>
      <c r="U148" s="33">
        <f>T148*K148</f>
        <v>-193</v>
      </c>
      <c r="V148" s="5"/>
      <c r="W148" s="4"/>
      <c r="X148" s="4"/>
      <c r="Y148" s="4"/>
      <c r="Z148" s="4"/>
      <c r="AA148" s="4"/>
      <c r="AB148" s="4"/>
    </row>
    <row r="149" spans="1:28" ht="16.5" customHeight="1">
      <c r="A149" s="31">
        <v>34</v>
      </c>
      <c r="B149" s="31">
        <v>15</v>
      </c>
      <c r="C149" s="31" t="str">
        <f>VLOOKUP($A149,班級清單,6,0)</f>
        <v>一</v>
      </c>
      <c r="D149" s="11" t="str">
        <f>VLOOKUP($A149,班級清單,2,0)</f>
        <v>日校</v>
      </c>
      <c r="E149" s="11" t="str">
        <f>VLOOKUP($A149,班級清單,3,0)</f>
        <v>貿一4</v>
      </c>
      <c r="F149" s="5" t="str">
        <f>VLOOKUP($B149,書籍清單,2,0)</f>
        <v>健康與護理</v>
      </c>
      <c r="G149" s="11" t="str">
        <f>VLOOKUP($B149,書籍清單,3,0)</f>
        <v>二</v>
      </c>
      <c r="H149" s="11" t="str">
        <f>VLOOKUP($B149,書籍清單,4,0)</f>
        <v>育達</v>
      </c>
      <c r="I149" s="11" t="str">
        <f>VLOOKUP($B149,書籍清單,5,0)</f>
        <v>鄭美治.等</v>
      </c>
      <c r="J149" s="11">
        <f>VLOOKUP($B149,書籍清單,6,0)</f>
        <v>150</v>
      </c>
      <c r="K149" s="13">
        <f>VLOOKUP($B149,書籍清單,7,0)</f>
        <v>145</v>
      </c>
      <c r="L149" s="32" t="str">
        <f>VLOOKUP(H149,出版社!$B$2:$D$26,3,0)</f>
        <v>招標議價</v>
      </c>
      <c r="M149" s="11">
        <f>VLOOKUP($A149,班級清單,4,0)</f>
        <v>38</v>
      </c>
      <c r="N149" s="11">
        <f>M149</f>
        <v>38</v>
      </c>
      <c r="O149" s="33">
        <f>J149*N149</f>
        <v>5700</v>
      </c>
      <c r="P149" s="34">
        <f>N149</f>
        <v>38</v>
      </c>
      <c r="Q149" s="35">
        <f>P149*K149</f>
        <v>5510</v>
      </c>
      <c r="R149" s="33">
        <v>39</v>
      </c>
      <c r="S149" s="33">
        <f>K149*R149</f>
        <v>5655</v>
      </c>
      <c r="T149" s="33">
        <f>P149-R149</f>
        <v>-1</v>
      </c>
      <c r="U149" s="33">
        <f>T149*K149</f>
        <v>-145</v>
      </c>
      <c r="V149" s="5"/>
      <c r="W149" s="4"/>
      <c r="X149" s="4"/>
      <c r="Y149" s="4"/>
      <c r="Z149" s="4"/>
      <c r="AA149" s="4"/>
      <c r="AB149" s="4"/>
    </row>
    <row r="150" spans="1:28" ht="16.5" customHeight="1">
      <c r="A150" s="31">
        <v>34</v>
      </c>
      <c r="B150" s="31">
        <v>24</v>
      </c>
      <c r="C150" s="31" t="str">
        <f>VLOOKUP($A150,班級清單,6,0)</f>
        <v>一</v>
      </c>
      <c r="D150" s="11" t="str">
        <f>VLOOKUP($A150,班級清單,2,0)</f>
        <v>日校</v>
      </c>
      <c r="E150" s="11" t="str">
        <f>VLOOKUP($A150,班級清單,3,0)</f>
        <v>貿一4</v>
      </c>
      <c r="F150" s="5" t="str">
        <f>VLOOKUP($B150,書籍清單,2,0)</f>
        <v>商業概論</v>
      </c>
      <c r="G150" s="11" t="str">
        <f>VLOOKUP($B150,書籍清單,3,0)</f>
        <v>二</v>
      </c>
      <c r="H150" s="11" t="str">
        <f>VLOOKUP($B150,書籍清單,4,0)</f>
        <v>信樺</v>
      </c>
      <c r="I150" s="11" t="str">
        <f>VLOOKUP($B150,書籍清單,5,0)</f>
        <v>徐玉霞.等</v>
      </c>
      <c r="J150" s="11">
        <f>VLOOKUP($B150,書籍清單,6,0)</f>
        <v>211</v>
      </c>
      <c r="K150" s="13">
        <f>VLOOKUP($B150,書籍清單,7,0)</f>
        <v>193</v>
      </c>
      <c r="L150" s="32" t="str">
        <f>VLOOKUP(H150,出版社!$B$2:$D$26,3,0)</f>
        <v>招標議價</v>
      </c>
      <c r="M150" s="11">
        <f>VLOOKUP($A150,班級清單,4,0)</f>
        <v>38</v>
      </c>
      <c r="N150" s="11">
        <f>M150</f>
        <v>38</v>
      </c>
      <c r="O150" s="33">
        <f>J150*N150</f>
        <v>8018</v>
      </c>
      <c r="P150" s="34">
        <f>N150</f>
        <v>38</v>
      </c>
      <c r="Q150" s="35">
        <f>P150*K150</f>
        <v>7334</v>
      </c>
      <c r="R150" s="33">
        <v>39</v>
      </c>
      <c r="S150" s="33">
        <f>K150*R150</f>
        <v>7527</v>
      </c>
      <c r="T150" s="33">
        <f>P150-R150</f>
        <v>-1</v>
      </c>
      <c r="U150" s="33">
        <f>T150*K150</f>
        <v>-193</v>
      </c>
      <c r="V150" s="5"/>
      <c r="W150" s="4"/>
      <c r="X150" s="4"/>
      <c r="Y150" s="4"/>
      <c r="Z150" s="4"/>
      <c r="AA150" s="4"/>
      <c r="AB150" s="4"/>
    </row>
    <row r="151" spans="1:28" ht="16.5" customHeight="1">
      <c r="A151" s="31">
        <v>34</v>
      </c>
      <c r="B151" s="31">
        <v>50</v>
      </c>
      <c r="C151" s="31" t="str">
        <f>VLOOKUP($A151,班級清單,6,0)</f>
        <v>一</v>
      </c>
      <c r="D151" s="11" t="str">
        <f>VLOOKUP($A151,班級清單,2,0)</f>
        <v>日校</v>
      </c>
      <c r="E151" s="11" t="str">
        <f>VLOOKUP($A151,班級清單,3,0)</f>
        <v>貿一4</v>
      </c>
      <c r="F151" s="5" t="str">
        <f>VLOOKUP($B151,書籍清單,2,0)</f>
        <v>國際貿易實務</v>
      </c>
      <c r="G151" s="11" t="str">
        <f>VLOOKUP($B151,書籍清單,3,0)</f>
        <v>三</v>
      </c>
      <c r="H151" s="11" t="str">
        <f>VLOOKUP($B151,書籍清單,4,0)</f>
        <v>龍騰</v>
      </c>
      <c r="I151" s="11" t="str">
        <f>VLOOKUP($B151,書籍清單,5,0)</f>
        <v>王令玲</v>
      </c>
      <c r="J151" s="11">
        <f>VLOOKUP($B151,書籍清單,6,0)</f>
        <v>285</v>
      </c>
      <c r="K151" s="13">
        <f>VLOOKUP($B151,書籍清單,7,0)</f>
        <v>275</v>
      </c>
      <c r="L151" s="32" t="str">
        <f>VLOOKUP(H151,出版社!$B$2:$D$26,3,0)</f>
        <v>招標議價</v>
      </c>
      <c r="M151" s="11">
        <f>VLOOKUP($A151,班級清單,4,0)</f>
        <v>38</v>
      </c>
      <c r="N151" s="11">
        <f>M151</f>
        <v>38</v>
      </c>
      <c r="O151" s="33">
        <f>J151*N151</f>
        <v>10830</v>
      </c>
      <c r="P151" s="34">
        <f>N151</f>
        <v>38</v>
      </c>
      <c r="Q151" s="35">
        <f>P151*K151</f>
        <v>10450</v>
      </c>
      <c r="R151" s="33">
        <v>39</v>
      </c>
      <c r="S151" s="33">
        <f>K151*R151</f>
        <v>10725</v>
      </c>
      <c r="T151" s="33">
        <f>P151-R151</f>
        <v>-1</v>
      </c>
      <c r="U151" s="33">
        <f>T151*K151</f>
        <v>-275</v>
      </c>
      <c r="V151" s="5"/>
      <c r="W151" s="4"/>
      <c r="X151" s="4"/>
      <c r="Y151" s="4"/>
      <c r="Z151" s="4"/>
      <c r="AA151" s="4"/>
      <c r="AB151" s="4"/>
    </row>
    <row r="152" spans="1:28" ht="16.5" customHeight="1">
      <c r="A152" s="31">
        <v>34</v>
      </c>
      <c r="B152" s="31">
        <v>33</v>
      </c>
      <c r="C152" s="31" t="str">
        <f>VLOOKUP($A152,班級清單,6,0)</f>
        <v>一</v>
      </c>
      <c r="D152" s="11" t="str">
        <f>VLOOKUP($A152,班級清單,2,0)</f>
        <v>日校</v>
      </c>
      <c r="E152" s="11" t="str">
        <f>VLOOKUP($A152,班級清單,3,0)</f>
        <v>貿一4</v>
      </c>
      <c r="F152" s="5" t="str">
        <f>VLOOKUP($B152,書籍清單,2,0)</f>
        <v>會計學</v>
      </c>
      <c r="G152" s="11" t="str">
        <f>VLOOKUP($B152,書籍清單,3,0)</f>
        <v>二</v>
      </c>
      <c r="H152" s="11" t="str">
        <f>VLOOKUP($B152,書籍清單,4,0)</f>
        <v>啟芳</v>
      </c>
      <c r="I152" s="11" t="str">
        <f>VLOOKUP($B152,書籍清單,5,0)</f>
        <v>林若娟等</v>
      </c>
      <c r="J152" s="11">
        <f>VLOOKUP($B152,書籍清單,6,0)</f>
        <v>230</v>
      </c>
      <c r="K152" s="13">
        <f>VLOOKUP($B152,書籍清單,7,0)</f>
        <v>222</v>
      </c>
      <c r="L152" s="32" t="str">
        <f>VLOOKUP(H152,出版社!$B$2:$D$26,3,0)</f>
        <v>招標議價</v>
      </c>
      <c r="M152" s="11">
        <f>VLOOKUP($A152,班級清單,4,0)</f>
        <v>38</v>
      </c>
      <c r="N152" s="11">
        <f>M152</f>
        <v>38</v>
      </c>
      <c r="O152" s="33">
        <f>J152*N152</f>
        <v>8740</v>
      </c>
      <c r="P152" s="34">
        <f>N152</f>
        <v>38</v>
      </c>
      <c r="Q152" s="35">
        <f>P152*K152</f>
        <v>8436</v>
      </c>
      <c r="R152" s="33">
        <v>39</v>
      </c>
      <c r="S152" s="33">
        <f>K152*R152</f>
        <v>8658</v>
      </c>
      <c r="T152" s="33">
        <f>P152-R152</f>
        <v>-1</v>
      </c>
      <c r="U152" s="33">
        <f>T152*K152</f>
        <v>-222</v>
      </c>
      <c r="V152" s="5"/>
      <c r="W152" s="4"/>
      <c r="X152" s="4"/>
      <c r="Y152" s="4"/>
      <c r="Z152" s="4"/>
      <c r="AA152" s="4"/>
      <c r="AB152" s="4"/>
    </row>
    <row r="153" spans="1:28" ht="16.5" customHeight="1">
      <c r="A153" s="31">
        <v>34</v>
      </c>
      <c r="B153" s="31">
        <v>34</v>
      </c>
      <c r="C153" s="31" t="str">
        <f>VLOOKUP($A153,班級清單,6,0)</f>
        <v>一</v>
      </c>
      <c r="D153" s="11" t="str">
        <f>VLOOKUP($A153,班級清單,2,0)</f>
        <v>日校</v>
      </c>
      <c r="E153" s="11" t="str">
        <f>VLOOKUP($A153,班級清單,3,0)</f>
        <v>貿一4</v>
      </c>
      <c r="F153" s="5" t="str">
        <f>VLOOKUP($B153,書籍清單,2,0)</f>
        <v>會計學</v>
      </c>
      <c r="G153" s="11" t="str">
        <f>VLOOKUP($B153,書籍清單,3,0)</f>
        <v>三</v>
      </c>
      <c r="H153" s="11" t="str">
        <f>VLOOKUP($B153,書籍清單,4,0)</f>
        <v>啟芳</v>
      </c>
      <c r="I153" s="11" t="str">
        <f>VLOOKUP($B153,書籍清單,5,0)</f>
        <v>林若娟等</v>
      </c>
      <c r="J153" s="11">
        <f>VLOOKUP($B153,書籍清單,6,0)</f>
        <v>230</v>
      </c>
      <c r="K153" s="13">
        <f>VLOOKUP($B153,書籍清單,7,0)</f>
        <v>222</v>
      </c>
      <c r="L153" s="32" t="str">
        <f>VLOOKUP(H153,出版社!$B$2:$D$26,3,0)</f>
        <v>招標議價</v>
      </c>
      <c r="M153" s="11">
        <f>VLOOKUP($A153,班級清單,4,0)</f>
        <v>38</v>
      </c>
      <c r="N153" s="11">
        <f>M153</f>
        <v>38</v>
      </c>
      <c r="O153" s="33">
        <f>J153*N153</f>
        <v>8740</v>
      </c>
      <c r="P153" s="34">
        <f>N153</f>
        <v>38</v>
      </c>
      <c r="Q153" s="35">
        <f>P153*K153</f>
        <v>8436</v>
      </c>
      <c r="R153" s="33">
        <v>39</v>
      </c>
      <c r="S153" s="33">
        <f>K153*R153</f>
        <v>8658</v>
      </c>
      <c r="T153" s="33">
        <f>P153-R153</f>
        <v>-1</v>
      </c>
      <c r="U153" s="33">
        <f>T153*K153</f>
        <v>-222</v>
      </c>
      <c r="V153" s="5"/>
      <c r="W153" s="4"/>
      <c r="X153" s="4"/>
      <c r="Y153" s="4"/>
      <c r="Z153" s="4"/>
      <c r="AA153" s="4"/>
      <c r="AB153" s="4"/>
    </row>
    <row r="154" spans="1:28" ht="16.5" customHeight="1">
      <c r="A154" s="31">
        <v>34</v>
      </c>
      <c r="B154" s="31">
        <v>25</v>
      </c>
      <c r="C154" s="31" t="str">
        <f>VLOOKUP($A154,班級清單,6,0)</f>
        <v>一</v>
      </c>
      <c r="D154" s="11" t="str">
        <f>VLOOKUP($A154,班級清單,2,0)</f>
        <v>日校</v>
      </c>
      <c r="E154" s="11" t="str">
        <f>VLOOKUP($A154,班級清單,3,0)</f>
        <v>貿一4</v>
      </c>
      <c r="F154" s="5" t="str">
        <f>VLOOKUP($B154,書籍清單,2,0)</f>
        <v>數學B</v>
      </c>
      <c r="G154" s="11" t="str">
        <f>VLOOKUP($B154,書籍清單,3,0)</f>
        <v>二</v>
      </c>
      <c r="H154" s="11" t="str">
        <f>VLOOKUP($B154,書籍清單,4,0)</f>
        <v>信樺</v>
      </c>
      <c r="I154" s="11" t="str">
        <f>VLOOKUP($B154,書籍清單,5,0)</f>
        <v>姚敏庭</v>
      </c>
      <c r="J154" s="11">
        <f>VLOOKUP($B154,書籍清單,6,0)</f>
        <v>180</v>
      </c>
      <c r="K154" s="13">
        <f>VLOOKUP($B154,書籍清單,7,0)</f>
        <v>164</v>
      </c>
      <c r="L154" s="32" t="str">
        <f>VLOOKUP(H154,出版社!$B$2:$D$26,3,0)</f>
        <v>招標議價</v>
      </c>
      <c r="M154" s="11">
        <f>VLOOKUP($A154,班級清單,4,0)</f>
        <v>38</v>
      </c>
      <c r="N154" s="11">
        <f>M154</f>
        <v>38</v>
      </c>
      <c r="O154" s="33">
        <f>J154*N154</f>
        <v>6840</v>
      </c>
      <c r="P154" s="34">
        <f>N154</f>
        <v>38</v>
      </c>
      <c r="Q154" s="35">
        <f>P154*K154</f>
        <v>6232</v>
      </c>
      <c r="R154" s="33">
        <v>39</v>
      </c>
      <c r="S154" s="33">
        <f>K154*R154</f>
        <v>6396</v>
      </c>
      <c r="T154" s="33">
        <f>P154-R154</f>
        <v>-1</v>
      </c>
      <c r="U154" s="33">
        <f>T154*K154</f>
        <v>-164</v>
      </c>
      <c r="V154" s="5"/>
      <c r="W154" s="4"/>
      <c r="X154" s="4"/>
      <c r="Y154" s="4"/>
      <c r="Z154" s="4"/>
      <c r="AA154" s="4"/>
      <c r="AB154" s="4"/>
    </row>
    <row r="155" spans="1:28" ht="16.5" customHeight="1">
      <c r="A155" s="31">
        <v>34</v>
      </c>
      <c r="B155" s="31">
        <v>16</v>
      </c>
      <c r="C155" s="31" t="str">
        <f>VLOOKUP($A155,班級清單,6,0)</f>
        <v>一</v>
      </c>
      <c r="D155" s="11" t="str">
        <f>VLOOKUP($A155,班級清單,2,0)</f>
        <v>日校</v>
      </c>
      <c r="E155" s="11" t="str">
        <f>VLOOKUP($A155,班級清單,3,0)</f>
        <v>貿一4</v>
      </c>
      <c r="F155" s="5" t="str">
        <f>VLOOKUP($B155,書籍清單,2,0)</f>
        <v>體育</v>
      </c>
      <c r="G155" s="11" t="str">
        <f>VLOOKUP($B155,書籍清單,3,0)</f>
        <v>二</v>
      </c>
      <c r="H155" s="11" t="str">
        <f>VLOOKUP($B155,書籍清單,4,0)</f>
        <v>育達</v>
      </c>
      <c r="I155" s="11" t="str">
        <f>VLOOKUP($B155,書籍清單,5,0)</f>
        <v>方建隆</v>
      </c>
      <c r="J155" s="11">
        <f>VLOOKUP($B155,書籍清單,6,0)</f>
        <v>135</v>
      </c>
      <c r="K155" s="13">
        <f>VLOOKUP($B155,書籍清單,7,0)</f>
        <v>130</v>
      </c>
      <c r="L155" s="32" t="str">
        <f>VLOOKUP(H155,出版社!$B$2:$D$26,3,0)</f>
        <v>招標議價</v>
      </c>
      <c r="M155" s="11">
        <f>VLOOKUP($A155,班級清單,4,0)</f>
        <v>38</v>
      </c>
      <c r="N155" s="11">
        <f>M155</f>
        <v>38</v>
      </c>
      <c r="O155" s="33">
        <f>J155*N155</f>
        <v>5130</v>
      </c>
      <c r="P155" s="34">
        <f>N155</f>
        <v>38</v>
      </c>
      <c r="Q155" s="35">
        <f>P155*K155</f>
        <v>4940</v>
      </c>
      <c r="R155" s="33">
        <v>39</v>
      </c>
      <c r="S155" s="33">
        <f>K155*R155</f>
        <v>5070</v>
      </c>
      <c r="T155" s="33">
        <f>P155-R155</f>
        <v>-1</v>
      </c>
      <c r="U155" s="33">
        <f>T155*K155</f>
        <v>-130</v>
      </c>
      <c r="V155" s="5"/>
      <c r="W155" s="44">
        <f>SUM(S145:S155)</f>
        <v>84435</v>
      </c>
      <c r="X155" s="4"/>
      <c r="Y155" s="44">
        <f>SUM(U145:U155)</f>
        <v>-2165</v>
      </c>
      <c r="Z155" s="4"/>
      <c r="AA155" s="4"/>
      <c r="AB155" s="4"/>
    </row>
    <row r="156" spans="1:28" ht="16.5" customHeight="1">
      <c r="A156" s="31">
        <v>43</v>
      </c>
      <c r="B156" s="31">
        <v>14</v>
      </c>
      <c r="C156" s="31" t="str">
        <f>VLOOKUP($A156,班級清單,6,0)</f>
        <v>一</v>
      </c>
      <c r="D156" s="11" t="str">
        <f>VLOOKUP($A156,班級清單,2,0)</f>
        <v>日校</v>
      </c>
      <c r="E156" s="11" t="str">
        <f>VLOOKUP($A156,班級清單,3,0)</f>
        <v>資一1</v>
      </c>
      <c r="F156" s="5" t="str">
        <f>VLOOKUP($B156,書籍清單,2,0)</f>
        <v>全民國防教育</v>
      </c>
      <c r="G156" s="11" t="str">
        <f>VLOOKUP($B156,書籍清單,3,0)</f>
        <v>Ⅱ</v>
      </c>
      <c r="H156" s="11" t="str">
        <f>VLOOKUP($B156,書籍清單,4,0)</f>
        <v>育達</v>
      </c>
      <c r="I156" s="11" t="str">
        <f>VLOOKUP($B156,書籍清單,5,0)</f>
        <v>高德智</v>
      </c>
      <c r="J156" s="11">
        <f>VLOOKUP($B156,書籍清單,6,0)</f>
        <v>155</v>
      </c>
      <c r="K156" s="13">
        <f>VLOOKUP($B156,書籍清單,7,0)</f>
        <v>150</v>
      </c>
      <c r="L156" s="32" t="str">
        <f>VLOOKUP(H156,出版社!$B$2:$D$26,3,0)</f>
        <v>招標議價</v>
      </c>
      <c r="M156" s="11">
        <f>VLOOKUP($A156,班級清單,4,0)</f>
        <v>38</v>
      </c>
      <c r="N156" s="11">
        <f>M156</f>
        <v>38</v>
      </c>
      <c r="O156" s="33">
        <f>J156*N156</f>
        <v>5890</v>
      </c>
      <c r="P156" s="34">
        <f>N156</f>
        <v>38</v>
      </c>
      <c r="Q156" s="35">
        <f>P156*K156</f>
        <v>5700</v>
      </c>
      <c r="R156" s="33">
        <v>40</v>
      </c>
      <c r="S156" s="33">
        <f>K156*R156</f>
        <v>6000</v>
      </c>
      <c r="T156" s="33">
        <f>P156-R156</f>
        <v>-2</v>
      </c>
      <c r="U156" s="33">
        <f>T156*K156</f>
        <v>-300</v>
      </c>
      <c r="V156" s="5"/>
      <c r="W156" s="4"/>
      <c r="X156" s="4"/>
      <c r="Y156" s="4"/>
      <c r="Z156" s="4"/>
      <c r="AA156" s="4"/>
      <c r="AB156" s="4"/>
    </row>
    <row r="157" spans="1:28" ht="16.5" customHeight="1">
      <c r="A157" s="31">
        <v>43</v>
      </c>
      <c r="B157" s="31">
        <v>38</v>
      </c>
      <c r="C157" s="31" t="str">
        <f>VLOOKUP($A157,班級清單,6,0)</f>
        <v>一</v>
      </c>
      <c r="D157" s="11" t="str">
        <f>VLOOKUP($A157,班級清單,2,0)</f>
        <v>日校</v>
      </c>
      <c r="E157" s="11" t="str">
        <f>VLOOKUP($A157,班級清單,3,0)</f>
        <v>資一1</v>
      </c>
      <c r="F157" s="5" t="str">
        <f>VLOOKUP($B157,書籍清單,2,0)</f>
        <v>計算機概論</v>
      </c>
      <c r="G157" s="11" t="str">
        <f>VLOOKUP($B157,書籍清單,3,0)</f>
        <v>Ⅱ</v>
      </c>
      <c r="H157" s="11" t="str">
        <f>VLOOKUP($B157,書籍清單,4,0)</f>
        <v>旗立</v>
      </c>
      <c r="I157" s="11" t="str">
        <f>VLOOKUP($B157,書籍清單,5,0)</f>
        <v>施威銘.等</v>
      </c>
      <c r="J157" s="11">
        <f>VLOOKUP($B157,書籍清單,6,0)</f>
        <v>278</v>
      </c>
      <c r="K157" s="13">
        <f>VLOOKUP($B157,書籍清單,7,0)</f>
        <v>268</v>
      </c>
      <c r="L157" s="32" t="str">
        <f>VLOOKUP(H157,出版社!$B$2:$D$26,3,0)</f>
        <v>招標議價</v>
      </c>
      <c r="M157" s="11">
        <f>VLOOKUP($A157,班級清單,4,0)</f>
        <v>38</v>
      </c>
      <c r="N157" s="11">
        <f>M157</f>
        <v>38</v>
      </c>
      <c r="O157" s="33">
        <f>J157*N157</f>
        <v>10564</v>
      </c>
      <c r="P157" s="34">
        <f>N157</f>
        <v>38</v>
      </c>
      <c r="Q157" s="35">
        <f>P157*K157</f>
        <v>10184</v>
      </c>
      <c r="R157" s="33">
        <v>40</v>
      </c>
      <c r="S157" s="33">
        <f>K157*R157</f>
        <v>10720</v>
      </c>
      <c r="T157" s="33">
        <f>P157-R157</f>
        <v>-2</v>
      </c>
      <c r="U157" s="33">
        <f>T157*K157</f>
        <v>-536</v>
      </c>
      <c r="V157" s="5"/>
      <c r="W157" s="4"/>
      <c r="X157" s="4"/>
      <c r="Y157" s="4"/>
      <c r="Z157" s="4"/>
      <c r="AA157" s="4"/>
      <c r="AB157" s="4"/>
    </row>
    <row r="158" spans="1:28" ht="16.5" customHeight="1">
      <c r="A158" s="31">
        <v>43</v>
      </c>
      <c r="B158" s="31">
        <v>18</v>
      </c>
      <c r="C158" s="31" t="str">
        <f>VLOOKUP($A158,班級清單,6,0)</f>
        <v>一</v>
      </c>
      <c r="D158" s="11" t="str">
        <f>VLOOKUP($A158,班級清單,2,0)</f>
        <v>日校</v>
      </c>
      <c r="E158" s="11" t="str">
        <f>VLOOKUP($A158,班級清單,3,0)</f>
        <v>資一1</v>
      </c>
      <c r="F158" s="5" t="str">
        <f>VLOOKUP($B158,書籍清單,2,0)</f>
        <v>高職英文</v>
      </c>
      <c r="G158" s="11" t="str">
        <f>VLOOKUP($B158,書籍清單,3,0)</f>
        <v>二</v>
      </c>
      <c r="H158" s="11" t="str">
        <f>VLOOKUP($B158,書籍清單,4,0)</f>
        <v>東大</v>
      </c>
      <c r="I158" s="11" t="str">
        <f>VLOOKUP($B158,書籍清單,5,0)</f>
        <v>車蓓群</v>
      </c>
      <c r="J158" s="11">
        <f>VLOOKUP($B158,書籍清單,6,0)</f>
        <v>210</v>
      </c>
      <c r="K158" s="13">
        <f>VLOOKUP($B158,書籍清單,7,0)</f>
        <v>203</v>
      </c>
      <c r="L158" s="32" t="str">
        <f>VLOOKUP(H158,出版社!$B$2:$D$26,3,0)</f>
        <v>招標議價</v>
      </c>
      <c r="M158" s="11">
        <f>VLOOKUP($A158,班級清單,4,0)</f>
        <v>38</v>
      </c>
      <c r="N158" s="11">
        <f>M158</f>
        <v>38</v>
      </c>
      <c r="O158" s="33">
        <f>J158*N158</f>
        <v>7980</v>
      </c>
      <c r="P158" s="34">
        <f>N158</f>
        <v>38</v>
      </c>
      <c r="Q158" s="35">
        <f>P158*K158</f>
        <v>7714</v>
      </c>
      <c r="R158" s="33">
        <v>40</v>
      </c>
      <c r="S158" s="33">
        <f>K158*R158</f>
        <v>8120</v>
      </c>
      <c r="T158" s="33">
        <f>P158-R158</f>
        <v>-2</v>
      </c>
      <c r="U158" s="33">
        <f>T158*K158</f>
        <v>-406</v>
      </c>
      <c r="V158" s="5"/>
      <c r="W158" s="4"/>
      <c r="X158" s="4"/>
      <c r="Y158" s="4"/>
      <c r="Z158" s="4"/>
      <c r="AA158" s="4"/>
      <c r="AB158" s="4"/>
    </row>
    <row r="159" spans="1:28" ht="16.5" customHeight="1">
      <c r="A159" s="31">
        <v>43</v>
      </c>
      <c r="B159" s="31">
        <v>47</v>
      </c>
      <c r="C159" s="31" t="str">
        <f>VLOOKUP($A159,班級清單,6,0)</f>
        <v>一</v>
      </c>
      <c r="D159" s="11" t="str">
        <f>VLOOKUP($A159,班級清單,2,0)</f>
        <v>日校</v>
      </c>
      <c r="E159" s="11" t="str">
        <f>VLOOKUP($A159,班級清單,3,0)</f>
        <v>資一1</v>
      </c>
      <c r="F159" s="5" t="str">
        <f>VLOOKUP($B159,書籍清單,2,0)</f>
        <v>高職國文</v>
      </c>
      <c r="G159" s="11" t="str">
        <f>VLOOKUP($B159,書籍清單,3,0)</f>
        <v>二</v>
      </c>
      <c r="H159" s="11" t="str">
        <f>VLOOKUP($B159,書籍清單,4,0)</f>
        <v>翰林</v>
      </c>
      <c r="I159" s="11" t="str">
        <f>VLOOKUP($B159,書籍清單,5,0)</f>
        <v>宋隆發.等</v>
      </c>
      <c r="J159" s="11">
        <f>VLOOKUP($B159,書籍清單,6,0)</f>
        <v>201</v>
      </c>
      <c r="K159" s="13">
        <f>VLOOKUP($B159,書籍清單,7,0)</f>
        <v>193</v>
      </c>
      <c r="L159" s="32" t="str">
        <f>VLOOKUP(H159,出版社!$B$2:$D$26,3,0)</f>
        <v>招標議價</v>
      </c>
      <c r="M159" s="11">
        <f>VLOOKUP($A159,班級清單,4,0)</f>
        <v>38</v>
      </c>
      <c r="N159" s="11">
        <f>M159</f>
        <v>38</v>
      </c>
      <c r="O159" s="33">
        <f>J159*N159</f>
        <v>7638</v>
      </c>
      <c r="P159" s="34">
        <f>N159</f>
        <v>38</v>
      </c>
      <c r="Q159" s="35">
        <f>P159*K159</f>
        <v>7334</v>
      </c>
      <c r="R159" s="33">
        <v>40</v>
      </c>
      <c r="S159" s="33">
        <f>K159*R159</f>
        <v>7720</v>
      </c>
      <c r="T159" s="33">
        <f>P159-R159</f>
        <v>-2</v>
      </c>
      <c r="U159" s="33">
        <f>T159*K159</f>
        <v>-386</v>
      </c>
      <c r="V159" s="5"/>
      <c r="W159" s="4"/>
      <c r="X159" s="4"/>
      <c r="Y159" s="4"/>
      <c r="Z159" s="4"/>
      <c r="AA159" s="4"/>
      <c r="AB159" s="4"/>
    </row>
    <row r="160" spans="1:28" ht="16.5" customHeight="1">
      <c r="A160" s="31">
        <v>43</v>
      </c>
      <c r="B160" s="31">
        <v>15</v>
      </c>
      <c r="C160" s="31" t="str">
        <f>VLOOKUP($A160,班級清單,6,0)</f>
        <v>一</v>
      </c>
      <c r="D160" s="11" t="str">
        <f>VLOOKUP($A160,班級清單,2,0)</f>
        <v>日校</v>
      </c>
      <c r="E160" s="11" t="str">
        <f>VLOOKUP($A160,班級清單,3,0)</f>
        <v>資一1</v>
      </c>
      <c r="F160" s="5" t="str">
        <f>VLOOKUP($B160,書籍清單,2,0)</f>
        <v>健康與護理</v>
      </c>
      <c r="G160" s="11" t="str">
        <f>VLOOKUP($B160,書籍清單,3,0)</f>
        <v>二</v>
      </c>
      <c r="H160" s="11" t="str">
        <f>VLOOKUP($B160,書籍清單,4,0)</f>
        <v>育達</v>
      </c>
      <c r="I160" s="11" t="str">
        <f>VLOOKUP($B160,書籍清單,5,0)</f>
        <v>鄭美治.等</v>
      </c>
      <c r="J160" s="11">
        <f>VLOOKUP($B160,書籍清單,6,0)</f>
        <v>150</v>
      </c>
      <c r="K160" s="13">
        <f>VLOOKUP($B160,書籍清單,7,0)</f>
        <v>145</v>
      </c>
      <c r="L160" s="32" t="str">
        <f>VLOOKUP(H160,出版社!$B$2:$D$26,3,0)</f>
        <v>招標議價</v>
      </c>
      <c r="M160" s="11">
        <f>VLOOKUP($A160,班級清單,4,0)</f>
        <v>38</v>
      </c>
      <c r="N160" s="11">
        <f>M160</f>
        <v>38</v>
      </c>
      <c r="O160" s="33">
        <f>J160*N160</f>
        <v>5700</v>
      </c>
      <c r="P160" s="34">
        <f>N160</f>
        <v>38</v>
      </c>
      <c r="Q160" s="35">
        <f>P160*K160</f>
        <v>5510</v>
      </c>
      <c r="R160" s="33">
        <v>40</v>
      </c>
      <c r="S160" s="33">
        <f>K160*R160</f>
        <v>5800</v>
      </c>
      <c r="T160" s="33">
        <f>P160-R160</f>
        <v>-2</v>
      </c>
      <c r="U160" s="33">
        <f>T160*K160</f>
        <v>-290</v>
      </c>
      <c r="V160" s="5"/>
      <c r="W160" s="4"/>
      <c r="X160" s="4"/>
      <c r="Y160" s="4"/>
      <c r="Z160" s="4"/>
      <c r="AA160" s="4"/>
      <c r="AB160" s="4"/>
    </row>
    <row r="161" spans="1:28" ht="16.5" customHeight="1">
      <c r="A161" s="31">
        <v>43</v>
      </c>
      <c r="B161" s="31">
        <v>24</v>
      </c>
      <c r="C161" s="31" t="str">
        <f>VLOOKUP($A161,班級清單,6,0)</f>
        <v>一</v>
      </c>
      <c r="D161" s="11" t="str">
        <f>VLOOKUP($A161,班級清單,2,0)</f>
        <v>日校</v>
      </c>
      <c r="E161" s="11" t="str">
        <f>VLOOKUP($A161,班級清單,3,0)</f>
        <v>資一1</v>
      </c>
      <c r="F161" s="5" t="str">
        <f>VLOOKUP($B161,書籍清單,2,0)</f>
        <v>商業概論</v>
      </c>
      <c r="G161" s="11" t="str">
        <f>VLOOKUP($B161,書籍清單,3,0)</f>
        <v>二</v>
      </c>
      <c r="H161" s="11" t="str">
        <f>VLOOKUP($B161,書籍清單,4,0)</f>
        <v>信樺</v>
      </c>
      <c r="I161" s="11" t="str">
        <f>VLOOKUP($B161,書籍清單,5,0)</f>
        <v>徐玉霞.等</v>
      </c>
      <c r="J161" s="11">
        <f>VLOOKUP($B161,書籍清單,6,0)</f>
        <v>211</v>
      </c>
      <c r="K161" s="13">
        <f>VLOOKUP($B161,書籍清單,7,0)</f>
        <v>193</v>
      </c>
      <c r="L161" s="32" t="str">
        <f>VLOOKUP(H161,出版社!$B$2:$D$26,3,0)</f>
        <v>招標議價</v>
      </c>
      <c r="M161" s="11">
        <f>VLOOKUP($A161,班級清單,4,0)</f>
        <v>38</v>
      </c>
      <c r="N161" s="11">
        <f>M161</f>
        <v>38</v>
      </c>
      <c r="O161" s="33">
        <f>J161*N161</f>
        <v>8018</v>
      </c>
      <c r="P161" s="34">
        <f>N161</f>
        <v>38</v>
      </c>
      <c r="Q161" s="35">
        <f>P161*K161</f>
        <v>7334</v>
      </c>
      <c r="R161" s="33">
        <v>40</v>
      </c>
      <c r="S161" s="33">
        <f>K161*R161</f>
        <v>7720</v>
      </c>
      <c r="T161" s="33">
        <f>P161-R161</f>
        <v>-2</v>
      </c>
      <c r="U161" s="33">
        <f>T161*K161</f>
        <v>-386</v>
      </c>
      <c r="V161" s="5"/>
      <c r="W161" s="4"/>
      <c r="X161" s="4"/>
      <c r="Y161" s="4"/>
      <c r="Z161" s="4"/>
      <c r="AA161" s="4"/>
      <c r="AB161" s="4"/>
    </row>
    <row r="162" spans="1:28" ht="16.5" customHeight="1">
      <c r="A162" s="31">
        <v>43</v>
      </c>
      <c r="B162" s="31">
        <v>33</v>
      </c>
      <c r="C162" s="31" t="str">
        <f>VLOOKUP($A162,班級清單,6,0)</f>
        <v>一</v>
      </c>
      <c r="D162" s="11" t="str">
        <f>VLOOKUP($A162,班級清單,2,0)</f>
        <v>日校</v>
      </c>
      <c r="E162" s="11" t="str">
        <f>VLOOKUP($A162,班級清單,3,0)</f>
        <v>資一1</v>
      </c>
      <c r="F162" s="5" t="str">
        <f>VLOOKUP($B162,書籍清單,2,0)</f>
        <v>會計學</v>
      </c>
      <c r="G162" s="11" t="str">
        <f>VLOOKUP($B162,書籍清單,3,0)</f>
        <v>二</v>
      </c>
      <c r="H162" s="11" t="str">
        <f>VLOOKUP($B162,書籍清單,4,0)</f>
        <v>啟芳</v>
      </c>
      <c r="I162" s="11" t="str">
        <f>VLOOKUP($B162,書籍清單,5,0)</f>
        <v>林若娟等</v>
      </c>
      <c r="J162" s="11">
        <f>VLOOKUP($B162,書籍清單,6,0)</f>
        <v>230</v>
      </c>
      <c r="K162" s="13">
        <f>VLOOKUP($B162,書籍清單,7,0)</f>
        <v>222</v>
      </c>
      <c r="L162" s="32" t="str">
        <f>VLOOKUP(H162,出版社!$B$2:$D$26,3,0)</f>
        <v>招標議價</v>
      </c>
      <c r="M162" s="11">
        <f>VLOOKUP($A162,班級清單,4,0)</f>
        <v>38</v>
      </c>
      <c r="N162" s="11">
        <f>M162</f>
        <v>38</v>
      </c>
      <c r="O162" s="33">
        <f>J162*N162</f>
        <v>8740</v>
      </c>
      <c r="P162" s="34">
        <f>N162</f>
        <v>38</v>
      </c>
      <c r="Q162" s="35">
        <f>P162*K162</f>
        <v>8436</v>
      </c>
      <c r="R162" s="33">
        <v>40</v>
      </c>
      <c r="S162" s="33">
        <f>K162*R162</f>
        <v>8880</v>
      </c>
      <c r="T162" s="33">
        <f>P162-R162</f>
        <v>-2</v>
      </c>
      <c r="U162" s="33">
        <f>T162*K162</f>
        <v>-444</v>
      </c>
      <c r="V162" s="5"/>
      <c r="W162" s="4"/>
      <c r="X162" s="4"/>
      <c r="Y162" s="4"/>
      <c r="Z162" s="4"/>
      <c r="AA162" s="4"/>
      <c r="AB162" s="4"/>
    </row>
    <row r="163" spans="1:28" ht="16.5" customHeight="1">
      <c r="A163" s="31">
        <v>43</v>
      </c>
      <c r="B163" s="31">
        <v>34</v>
      </c>
      <c r="C163" s="31" t="str">
        <f>VLOOKUP($A163,班級清單,6,0)</f>
        <v>一</v>
      </c>
      <c r="D163" s="11" t="str">
        <f>VLOOKUP($A163,班級清單,2,0)</f>
        <v>日校</v>
      </c>
      <c r="E163" s="11" t="str">
        <f>VLOOKUP($A163,班級清單,3,0)</f>
        <v>資一1</v>
      </c>
      <c r="F163" s="5" t="str">
        <f>VLOOKUP($B163,書籍清單,2,0)</f>
        <v>會計學</v>
      </c>
      <c r="G163" s="11" t="str">
        <f>VLOOKUP($B163,書籍清單,3,0)</f>
        <v>三</v>
      </c>
      <c r="H163" s="11" t="str">
        <f>VLOOKUP($B163,書籍清單,4,0)</f>
        <v>啟芳</v>
      </c>
      <c r="I163" s="11" t="str">
        <f>VLOOKUP($B163,書籍清單,5,0)</f>
        <v>林若娟等</v>
      </c>
      <c r="J163" s="11">
        <f>VLOOKUP($B163,書籍清單,6,0)</f>
        <v>230</v>
      </c>
      <c r="K163" s="13">
        <f>VLOOKUP($B163,書籍清單,7,0)</f>
        <v>222</v>
      </c>
      <c r="L163" s="32" t="str">
        <f>VLOOKUP(H163,出版社!$B$2:$D$26,3,0)</f>
        <v>招標議價</v>
      </c>
      <c r="M163" s="11">
        <f>VLOOKUP($A163,班級清單,4,0)</f>
        <v>38</v>
      </c>
      <c r="N163" s="11">
        <f>M163</f>
        <v>38</v>
      </c>
      <c r="O163" s="33">
        <f>J163*N163</f>
        <v>8740</v>
      </c>
      <c r="P163" s="34">
        <f>N163</f>
        <v>38</v>
      </c>
      <c r="Q163" s="35">
        <f>P163*K163</f>
        <v>8436</v>
      </c>
      <c r="R163" s="33">
        <v>40</v>
      </c>
      <c r="S163" s="33">
        <f>K163*R163</f>
        <v>8880</v>
      </c>
      <c r="T163" s="33">
        <f>P163-R163</f>
        <v>-2</v>
      </c>
      <c r="U163" s="33">
        <f>T163*K163</f>
        <v>-444</v>
      </c>
      <c r="V163" s="5"/>
      <c r="W163" s="4"/>
      <c r="X163" s="4"/>
      <c r="Y163" s="4"/>
      <c r="Z163" s="4"/>
      <c r="AA163" s="4"/>
      <c r="AB163" s="4"/>
    </row>
    <row r="164" spans="1:28" ht="16.5" customHeight="1">
      <c r="A164" s="31">
        <v>43</v>
      </c>
      <c r="B164" s="31">
        <v>25</v>
      </c>
      <c r="C164" s="31" t="str">
        <f>VLOOKUP($A164,班級清單,6,0)</f>
        <v>一</v>
      </c>
      <c r="D164" s="11" t="str">
        <f>VLOOKUP($A164,班級清單,2,0)</f>
        <v>日校</v>
      </c>
      <c r="E164" s="11" t="str">
        <f>VLOOKUP($A164,班級清單,3,0)</f>
        <v>資一1</v>
      </c>
      <c r="F164" s="5" t="str">
        <f>VLOOKUP($B164,書籍清單,2,0)</f>
        <v>數學B</v>
      </c>
      <c r="G164" s="11" t="str">
        <f>VLOOKUP($B164,書籍清單,3,0)</f>
        <v>二</v>
      </c>
      <c r="H164" s="11" t="str">
        <f>VLOOKUP($B164,書籍清單,4,0)</f>
        <v>信樺</v>
      </c>
      <c r="I164" s="11" t="str">
        <f>VLOOKUP($B164,書籍清單,5,0)</f>
        <v>姚敏庭</v>
      </c>
      <c r="J164" s="11">
        <f>VLOOKUP($B164,書籍清單,6,0)</f>
        <v>180</v>
      </c>
      <c r="K164" s="13">
        <f>VLOOKUP($B164,書籍清單,7,0)</f>
        <v>164</v>
      </c>
      <c r="L164" s="32" t="str">
        <f>VLOOKUP(H164,出版社!$B$2:$D$26,3,0)</f>
        <v>招標議價</v>
      </c>
      <c r="M164" s="11">
        <f>VLOOKUP($A164,班級清單,4,0)</f>
        <v>38</v>
      </c>
      <c r="N164" s="11">
        <f>M164</f>
        <v>38</v>
      </c>
      <c r="O164" s="33">
        <f>J164*N164</f>
        <v>6840</v>
      </c>
      <c r="P164" s="34">
        <f>N164</f>
        <v>38</v>
      </c>
      <c r="Q164" s="35">
        <f>P164*K164</f>
        <v>6232</v>
      </c>
      <c r="R164" s="33">
        <v>40</v>
      </c>
      <c r="S164" s="33">
        <f>K164*R164</f>
        <v>6560</v>
      </c>
      <c r="T164" s="33">
        <f>P164-R164</f>
        <v>-2</v>
      </c>
      <c r="U164" s="33">
        <f>T164*K164</f>
        <v>-328</v>
      </c>
      <c r="V164" s="5"/>
      <c r="W164" s="4"/>
      <c r="X164" s="4"/>
      <c r="Y164" s="4"/>
      <c r="Z164" s="4"/>
      <c r="AA164" s="4"/>
      <c r="AB164" s="4"/>
    </row>
    <row r="165" spans="1:28" ht="16.5" customHeight="1">
      <c r="A165" s="31">
        <v>43</v>
      </c>
      <c r="B165" s="31">
        <v>16</v>
      </c>
      <c r="C165" s="31" t="str">
        <f>VLOOKUP($A165,班級清單,6,0)</f>
        <v>一</v>
      </c>
      <c r="D165" s="11" t="str">
        <f>VLOOKUP($A165,班級清單,2,0)</f>
        <v>日校</v>
      </c>
      <c r="E165" s="11" t="str">
        <f>VLOOKUP($A165,班級清單,3,0)</f>
        <v>資一1</v>
      </c>
      <c r="F165" s="5" t="str">
        <f>VLOOKUP($B165,書籍清單,2,0)</f>
        <v>體育</v>
      </c>
      <c r="G165" s="11" t="str">
        <f>VLOOKUP($B165,書籍清單,3,0)</f>
        <v>二</v>
      </c>
      <c r="H165" s="11" t="str">
        <f>VLOOKUP($B165,書籍清單,4,0)</f>
        <v>育達</v>
      </c>
      <c r="I165" s="11" t="str">
        <f>VLOOKUP($B165,書籍清單,5,0)</f>
        <v>方建隆</v>
      </c>
      <c r="J165" s="11">
        <f>VLOOKUP($B165,書籍清單,6,0)</f>
        <v>135</v>
      </c>
      <c r="K165" s="13">
        <f>VLOOKUP($B165,書籍清單,7,0)</f>
        <v>130</v>
      </c>
      <c r="L165" s="32" t="str">
        <f>VLOOKUP(H165,出版社!$B$2:$D$26,3,0)</f>
        <v>招標議價</v>
      </c>
      <c r="M165" s="11">
        <f>VLOOKUP($A165,班級清單,4,0)</f>
        <v>38</v>
      </c>
      <c r="N165" s="11">
        <f>M165</f>
        <v>38</v>
      </c>
      <c r="O165" s="33">
        <f>J165*N165</f>
        <v>5130</v>
      </c>
      <c r="P165" s="34">
        <f>N165</f>
        <v>38</v>
      </c>
      <c r="Q165" s="35">
        <f>P165*K165</f>
        <v>4940</v>
      </c>
      <c r="R165" s="33">
        <v>40</v>
      </c>
      <c r="S165" s="33">
        <f>K165*R165</f>
        <v>5200</v>
      </c>
      <c r="T165" s="33">
        <f>P165-R165</f>
        <v>-2</v>
      </c>
      <c r="U165" s="33">
        <f>T165*K165</f>
        <v>-260</v>
      </c>
      <c r="V165" s="5"/>
      <c r="W165" s="44">
        <f>SUM(S156:S165)</f>
        <v>75600</v>
      </c>
      <c r="X165" s="4"/>
      <c r="Y165" s="44">
        <f>SUM(U156:U165)</f>
        <v>-3780</v>
      </c>
      <c r="Z165" s="4"/>
      <c r="AA165" s="4"/>
      <c r="AB165" s="4"/>
    </row>
    <row r="166" spans="1:28" ht="16.5" customHeight="1">
      <c r="A166" s="31">
        <v>44</v>
      </c>
      <c r="B166" s="31">
        <v>14</v>
      </c>
      <c r="C166" s="31" t="str">
        <f>VLOOKUP($A166,班級清單,6,0)</f>
        <v>一</v>
      </c>
      <c r="D166" s="11" t="str">
        <f>VLOOKUP($A166,班級清單,2,0)</f>
        <v>日校</v>
      </c>
      <c r="E166" s="11" t="str">
        <f>VLOOKUP($A166,班級清單,3,0)</f>
        <v>資一2</v>
      </c>
      <c r="F166" s="5" t="str">
        <f>VLOOKUP($B166,書籍清單,2,0)</f>
        <v>全民國防教育</v>
      </c>
      <c r="G166" s="11" t="str">
        <f>VLOOKUP($B166,書籍清單,3,0)</f>
        <v>Ⅱ</v>
      </c>
      <c r="H166" s="11" t="str">
        <f>VLOOKUP($B166,書籍清單,4,0)</f>
        <v>育達</v>
      </c>
      <c r="I166" s="11" t="str">
        <f>VLOOKUP($B166,書籍清單,5,0)</f>
        <v>高德智</v>
      </c>
      <c r="J166" s="11">
        <f>VLOOKUP($B166,書籍清單,6,0)</f>
        <v>155</v>
      </c>
      <c r="K166" s="13">
        <f>VLOOKUP($B166,書籍清單,7,0)</f>
        <v>150</v>
      </c>
      <c r="L166" s="32" t="str">
        <f>VLOOKUP(H166,出版社!$B$2:$D$26,3,0)</f>
        <v>招標議價</v>
      </c>
      <c r="M166" s="11">
        <f>VLOOKUP($A166,班級清單,4,0)</f>
        <v>40</v>
      </c>
      <c r="N166" s="11">
        <f>M166</f>
        <v>40</v>
      </c>
      <c r="O166" s="33">
        <f>J166*N166</f>
        <v>6200</v>
      </c>
      <c r="P166" s="34">
        <f>N166</f>
        <v>40</v>
      </c>
      <c r="Q166" s="35">
        <f>P166*K166</f>
        <v>6000</v>
      </c>
      <c r="R166" s="33">
        <v>40</v>
      </c>
      <c r="S166" s="33">
        <f>K166*R166</f>
        <v>6000</v>
      </c>
      <c r="T166" s="33">
        <f>P166-R166</f>
        <v>0</v>
      </c>
      <c r="U166" s="33">
        <f>T166*K166</f>
        <v>0</v>
      </c>
      <c r="V166" s="5"/>
      <c r="W166" s="4"/>
      <c r="X166" s="4"/>
      <c r="Y166" s="4"/>
      <c r="Z166" s="4"/>
      <c r="AA166" s="4"/>
      <c r="AB166" s="4"/>
    </row>
    <row r="167" spans="1:28" ht="16.5" customHeight="1">
      <c r="A167" s="31">
        <v>44</v>
      </c>
      <c r="B167" s="31">
        <v>38</v>
      </c>
      <c r="C167" s="31" t="str">
        <f>VLOOKUP($A167,班級清單,6,0)</f>
        <v>一</v>
      </c>
      <c r="D167" s="11" t="str">
        <f>VLOOKUP($A167,班級清單,2,0)</f>
        <v>日校</v>
      </c>
      <c r="E167" s="11" t="str">
        <f>VLOOKUP($A167,班級清單,3,0)</f>
        <v>資一2</v>
      </c>
      <c r="F167" s="5" t="str">
        <f>VLOOKUP($B167,書籍清單,2,0)</f>
        <v>計算機概論</v>
      </c>
      <c r="G167" s="11" t="str">
        <f>VLOOKUP($B167,書籍清單,3,0)</f>
        <v>Ⅱ</v>
      </c>
      <c r="H167" s="11" t="str">
        <f>VLOOKUP($B167,書籍清單,4,0)</f>
        <v>旗立</v>
      </c>
      <c r="I167" s="11" t="str">
        <f>VLOOKUP($B167,書籍清單,5,0)</f>
        <v>施威銘.等</v>
      </c>
      <c r="J167" s="11">
        <f>VLOOKUP($B167,書籍清單,6,0)</f>
        <v>278</v>
      </c>
      <c r="K167" s="13">
        <f>VLOOKUP($B167,書籍清單,7,0)</f>
        <v>268</v>
      </c>
      <c r="L167" s="32" t="str">
        <f>VLOOKUP(H167,出版社!$B$2:$D$26,3,0)</f>
        <v>招標議價</v>
      </c>
      <c r="M167" s="11">
        <f>VLOOKUP($A167,班級清單,4,0)</f>
        <v>40</v>
      </c>
      <c r="N167" s="11">
        <f>M167</f>
        <v>40</v>
      </c>
      <c r="O167" s="33">
        <f>J167*N167</f>
        <v>11120</v>
      </c>
      <c r="P167" s="34">
        <f>N167</f>
        <v>40</v>
      </c>
      <c r="Q167" s="35">
        <f>P167*K167</f>
        <v>10720</v>
      </c>
      <c r="R167" s="33">
        <v>40</v>
      </c>
      <c r="S167" s="33">
        <f>K167*R167</f>
        <v>10720</v>
      </c>
      <c r="T167" s="33">
        <f>P167-R167</f>
        <v>0</v>
      </c>
      <c r="U167" s="33">
        <f>T167*K167</f>
        <v>0</v>
      </c>
      <c r="V167" s="5"/>
      <c r="W167" s="4"/>
      <c r="X167" s="4"/>
      <c r="Y167" s="4"/>
      <c r="Z167" s="4"/>
      <c r="AA167" s="4"/>
      <c r="AB167" s="4"/>
    </row>
    <row r="168" spans="1:28" ht="16.5" customHeight="1">
      <c r="A168" s="31">
        <v>44</v>
      </c>
      <c r="B168" s="31">
        <v>18</v>
      </c>
      <c r="C168" s="31" t="str">
        <f>VLOOKUP($A168,班級清單,6,0)</f>
        <v>一</v>
      </c>
      <c r="D168" s="11" t="str">
        <f>VLOOKUP($A168,班級清單,2,0)</f>
        <v>日校</v>
      </c>
      <c r="E168" s="11" t="str">
        <f>VLOOKUP($A168,班級清單,3,0)</f>
        <v>資一2</v>
      </c>
      <c r="F168" s="5" t="str">
        <f>VLOOKUP($B168,書籍清單,2,0)</f>
        <v>高職英文</v>
      </c>
      <c r="G168" s="11" t="str">
        <f>VLOOKUP($B168,書籍清單,3,0)</f>
        <v>二</v>
      </c>
      <c r="H168" s="11" t="str">
        <f>VLOOKUP($B168,書籍清單,4,0)</f>
        <v>東大</v>
      </c>
      <c r="I168" s="11" t="str">
        <f>VLOOKUP($B168,書籍清單,5,0)</f>
        <v>車蓓群</v>
      </c>
      <c r="J168" s="11">
        <f>VLOOKUP($B168,書籍清單,6,0)</f>
        <v>210</v>
      </c>
      <c r="K168" s="13">
        <f>VLOOKUP($B168,書籍清單,7,0)</f>
        <v>203</v>
      </c>
      <c r="L168" s="32" t="str">
        <f>VLOOKUP(H168,出版社!$B$2:$D$26,3,0)</f>
        <v>招標議價</v>
      </c>
      <c r="M168" s="11">
        <f>VLOOKUP($A168,班級清單,4,0)</f>
        <v>40</v>
      </c>
      <c r="N168" s="11">
        <f>M168</f>
        <v>40</v>
      </c>
      <c r="O168" s="33">
        <f>J168*N168</f>
        <v>8400</v>
      </c>
      <c r="P168" s="34">
        <f>N168</f>
        <v>40</v>
      </c>
      <c r="Q168" s="35">
        <f>P168*K168</f>
        <v>8120</v>
      </c>
      <c r="R168" s="33">
        <v>40</v>
      </c>
      <c r="S168" s="33">
        <f>K168*R168</f>
        <v>8120</v>
      </c>
      <c r="T168" s="33">
        <f>P168-R168</f>
        <v>0</v>
      </c>
      <c r="U168" s="33">
        <f>T168*K168</f>
        <v>0</v>
      </c>
      <c r="V168" s="5"/>
      <c r="W168" s="4"/>
      <c r="X168" s="4"/>
      <c r="Y168" s="4"/>
      <c r="Z168" s="4"/>
      <c r="AA168" s="4"/>
      <c r="AB168" s="4"/>
    </row>
    <row r="169" spans="1:28" ht="16.5" customHeight="1">
      <c r="A169" s="31">
        <v>44</v>
      </c>
      <c r="B169" s="31">
        <v>47</v>
      </c>
      <c r="C169" s="31" t="str">
        <f>VLOOKUP($A169,班級清單,6,0)</f>
        <v>一</v>
      </c>
      <c r="D169" s="11" t="str">
        <f>VLOOKUP($A169,班級清單,2,0)</f>
        <v>日校</v>
      </c>
      <c r="E169" s="11" t="str">
        <f>VLOOKUP($A169,班級清單,3,0)</f>
        <v>資一2</v>
      </c>
      <c r="F169" s="5" t="str">
        <f>VLOOKUP($B169,書籍清單,2,0)</f>
        <v>高職國文</v>
      </c>
      <c r="G169" s="11" t="str">
        <f>VLOOKUP($B169,書籍清單,3,0)</f>
        <v>二</v>
      </c>
      <c r="H169" s="11" t="str">
        <f>VLOOKUP($B169,書籍清單,4,0)</f>
        <v>翰林</v>
      </c>
      <c r="I169" s="11" t="str">
        <f>VLOOKUP($B169,書籍清單,5,0)</f>
        <v>宋隆發.等</v>
      </c>
      <c r="J169" s="11">
        <f>VLOOKUP($B169,書籍清單,6,0)</f>
        <v>201</v>
      </c>
      <c r="K169" s="13">
        <f>VLOOKUP($B169,書籍清單,7,0)</f>
        <v>193</v>
      </c>
      <c r="L169" s="32" t="str">
        <f>VLOOKUP(H169,出版社!$B$2:$D$26,3,0)</f>
        <v>招標議價</v>
      </c>
      <c r="M169" s="11">
        <f>VLOOKUP($A169,班級清單,4,0)</f>
        <v>40</v>
      </c>
      <c r="N169" s="11">
        <f>M169</f>
        <v>40</v>
      </c>
      <c r="O169" s="33">
        <f>J169*N169</f>
        <v>8040</v>
      </c>
      <c r="P169" s="34">
        <f>N169</f>
        <v>40</v>
      </c>
      <c r="Q169" s="35">
        <f>P169*K169</f>
        <v>7720</v>
      </c>
      <c r="R169" s="33">
        <v>40</v>
      </c>
      <c r="S169" s="33">
        <f>K169*R169</f>
        <v>7720</v>
      </c>
      <c r="T169" s="33">
        <f>P169-R169</f>
        <v>0</v>
      </c>
      <c r="U169" s="33">
        <f>T169*K169</f>
        <v>0</v>
      </c>
      <c r="V169" s="5"/>
      <c r="W169" s="4"/>
      <c r="X169" s="4"/>
      <c r="Y169" s="4"/>
      <c r="Z169" s="4"/>
      <c r="AA169" s="4"/>
      <c r="AB169" s="4"/>
    </row>
    <row r="170" spans="1:28" ht="16.5" customHeight="1">
      <c r="A170" s="31">
        <v>44</v>
      </c>
      <c r="B170" s="31">
        <v>15</v>
      </c>
      <c r="C170" s="31" t="str">
        <f>VLOOKUP($A170,班級清單,6,0)</f>
        <v>一</v>
      </c>
      <c r="D170" s="11" t="str">
        <f>VLOOKUP($A170,班級清單,2,0)</f>
        <v>日校</v>
      </c>
      <c r="E170" s="11" t="str">
        <f>VLOOKUP($A170,班級清單,3,0)</f>
        <v>資一2</v>
      </c>
      <c r="F170" s="5" t="str">
        <f>VLOOKUP($B170,書籍清單,2,0)</f>
        <v>健康與護理</v>
      </c>
      <c r="G170" s="11" t="str">
        <f>VLOOKUP($B170,書籍清單,3,0)</f>
        <v>二</v>
      </c>
      <c r="H170" s="11" t="str">
        <f>VLOOKUP($B170,書籍清單,4,0)</f>
        <v>育達</v>
      </c>
      <c r="I170" s="11" t="str">
        <f>VLOOKUP($B170,書籍清單,5,0)</f>
        <v>鄭美治.等</v>
      </c>
      <c r="J170" s="11">
        <f>VLOOKUP($B170,書籍清單,6,0)</f>
        <v>150</v>
      </c>
      <c r="K170" s="13">
        <f>VLOOKUP($B170,書籍清單,7,0)</f>
        <v>145</v>
      </c>
      <c r="L170" s="32" t="str">
        <f>VLOOKUP(H170,出版社!$B$2:$D$26,3,0)</f>
        <v>招標議價</v>
      </c>
      <c r="M170" s="11">
        <f>VLOOKUP($A170,班級清單,4,0)</f>
        <v>40</v>
      </c>
      <c r="N170" s="11">
        <f>M170</f>
        <v>40</v>
      </c>
      <c r="O170" s="33">
        <f>J170*N170</f>
        <v>6000</v>
      </c>
      <c r="P170" s="34">
        <f>N170</f>
        <v>40</v>
      </c>
      <c r="Q170" s="35">
        <f>P170*K170</f>
        <v>5800</v>
      </c>
      <c r="R170" s="33">
        <v>40</v>
      </c>
      <c r="S170" s="33">
        <f>K170*R170</f>
        <v>5800</v>
      </c>
      <c r="T170" s="33">
        <f>P170-R170</f>
        <v>0</v>
      </c>
      <c r="U170" s="33">
        <f>T170*K170</f>
        <v>0</v>
      </c>
      <c r="V170" s="5"/>
      <c r="W170" s="4"/>
      <c r="X170" s="4"/>
      <c r="Y170" s="4"/>
      <c r="Z170" s="4"/>
      <c r="AA170" s="4"/>
      <c r="AB170" s="4"/>
    </row>
    <row r="171" spans="1:28" ht="16.5" customHeight="1">
      <c r="A171" s="31">
        <v>44</v>
      </c>
      <c r="B171" s="31">
        <v>24</v>
      </c>
      <c r="C171" s="31" t="str">
        <f>VLOOKUP($A171,班級清單,6,0)</f>
        <v>一</v>
      </c>
      <c r="D171" s="11" t="str">
        <f>VLOOKUP($A171,班級清單,2,0)</f>
        <v>日校</v>
      </c>
      <c r="E171" s="11" t="str">
        <f>VLOOKUP($A171,班級清單,3,0)</f>
        <v>資一2</v>
      </c>
      <c r="F171" s="5" t="str">
        <f>VLOOKUP($B171,書籍清單,2,0)</f>
        <v>商業概論</v>
      </c>
      <c r="G171" s="11" t="str">
        <f>VLOOKUP($B171,書籍清單,3,0)</f>
        <v>二</v>
      </c>
      <c r="H171" s="11" t="str">
        <f>VLOOKUP($B171,書籍清單,4,0)</f>
        <v>信樺</v>
      </c>
      <c r="I171" s="11" t="str">
        <f>VLOOKUP($B171,書籍清單,5,0)</f>
        <v>徐玉霞.等</v>
      </c>
      <c r="J171" s="11">
        <f>VLOOKUP($B171,書籍清單,6,0)</f>
        <v>211</v>
      </c>
      <c r="K171" s="13">
        <f>VLOOKUP($B171,書籍清單,7,0)</f>
        <v>193</v>
      </c>
      <c r="L171" s="32" t="str">
        <f>VLOOKUP(H171,出版社!$B$2:$D$26,3,0)</f>
        <v>招標議價</v>
      </c>
      <c r="M171" s="11">
        <f>VLOOKUP($A171,班級清單,4,0)</f>
        <v>40</v>
      </c>
      <c r="N171" s="11">
        <f>M171</f>
        <v>40</v>
      </c>
      <c r="O171" s="33">
        <f>J171*N171</f>
        <v>8440</v>
      </c>
      <c r="P171" s="34">
        <f>N171</f>
        <v>40</v>
      </c>
      <c r="Q171" s="35">
        <f>P171*K171</f>
        <v>7720</v>
      </c>
      <c r="R171" s="33">
        <v>40</v>
      </c>
      <c r="S171" s="33">
        <f>K171*R171</f>
        <v>7720</v>
      </c>
      <c r="T171" s="33">
        <f>P171-R171</f>
        <v>0</v>
      </c>
      <c r="U171" s="33">
        <f>T171*K171</f>
        <v>0</v>
      </c>
      <c r="V171" s="5"/>
      <c r="W171" s="4"/>
      <c r="X171" s="4"/>
      <c r="Y171" s="4"/>
      <c r="Z171" s="4"/>
      <c r="AA171" s="4"/>
      <c r="AB171" s="4"/>
    </row>
    <row r="172" spans="1:28" ht="16.5" customHeight="1">
      <c r="A172" s="31">
        <v>44</v>
      </c>
      <c r="B172" s="31">
        <v>33</v>
      </c>
      <c r="C172" s="31" t="str">
        <f>VLOOKUP($A172,班級清單,6,0)</f>
        <v>一</v>
      </c>
      <c r="D172" s="11" t="str">
        <f>VLOOKUP($A172,班級清單,2,0)</f>
        <v>日校</v>
      </c>
      <c r="E172" s="11" t="str">
        <f>VLOOKUP($A172,班級清單,3,0)</f>
        <v>資一2</v>
      </c>
      <c r="F172" s="5" t="str">
        <f>VLOOKUP($B172,書籍清單,2,0)</f>
        <v>會計學</v>
      </c>
      <c r="G172" s="11" t="str">
        <f>VLOOKUP($B172,書籍清單,3,0)</f>
        <v>二</v>
      </c>
      <c r="H172" s="11" t="str">
        <f>VLOOKUP($B172,書籍清單,4,0)</f>
        <v>啟芳</v>
      </c>
      <c r="I172" s="11" t="str">
        <f>VLOOKUP($B172,書籍清單,5,0)</f>
        <v>林若娟等</v>
      </c>
      <c r="J172" s="11">
        <f>VLOOKUP($B172,書籍清單,6,0)</f>
        <v>230</v>
      </c>
      <c r="K172" s="13">
        <f>VLOOKUP($B172,書籍清單,7,0)</f>
        <v>222</v>
      </c>
      <c r="L172" s="32" t="str">
        <f>VLOOKUP(H172,出版社!$B$2:$D$26,3,0)</f>
        <v>招標議價</v>
      </c>
      <c r="M172" s="11">
        <f>VLOOKUP($A172,班級清單,4,0)</f>
        <v>40</v>
      </c>
      <c r="N172" s="11">
        <f>M172</f>
        <v>40</v>
      </c>
      <c r="O172" s="33">
        <f>J172*N172</f>
        <v>9200</v>
      </c>
      <c r="P172" s="34">
        <f>N172</f>
        <v>40</v>
      </c>
      <c r="Q172" s="35">
        <f>P172*K172</f>
        <v>8880</v>
      </c>
      <c r="R172" s="33">
        <v>40</v>
      </c>
      <c r="S172" s="33">
        <f>K172*R172</f>
        <v>8880</v>
      </c>
      <c r="T172" s="33">
        <f>P172-R172</f>
        <v>0</v>
      </c>
      <c r="U172" s="33">
        <f>T172*K172</f>
        <v>0</v>
      </c>
      <c r="V172" s="5"/>
      <c r="W172" s="4"/>
      <c r="X172" s="4"/>
      <c r="Y172" s="4"/>
      <c r="Z172" s="4"/>
      <c r="AA172" s="4"/>
      <c r="AB172" s="4"/>
    </row>
    <row r="173" spans="1:28" ht="16.5" customHeight="1">
      <c r="A173" s="31">
        <v>44</v>
      </c>
      <c r="B173" s="31">
        <v>34</v>
      </c>
      <c r="C173" s="31" t="str">
        <f>VLOOKUP($A173,班級清單,6,0)</f>
        <v>一</v>
      </c>
      <c r="D173" s="11" t="str">
        <f>VLOOKUP($A173,班級清單,2,0)</f>
        <v>日校</v>
      </c>
      <c r="E173" s="11" t="str">
        <f>VLOOKUP($A173,班級清單,3,0)</f>
        <v>資一2</v>
      </c>
      <c r="F173" s="5" t="str">
        <f>VLOOKUP($B173,書籍清單,2,0)</f>
        <v>會計學</v>
      </c>
      <c r="G173" s="11" t="str">
        <f>VLOOKUP($B173,書籍清單,3,0)</f>
        <v>三</v>
      </c>
      <c r="H173" s="11" t="str">
        <f>VLOOKUP($B173,書籍清單,4,0)</f>
        <v>啟芳</v>
      </c>
      <c r="I173" s="11" t="str">
        <f>VLOOKUP($B173,書籍清單,5,0)</f>
        <v>林若娟等</v>
      </c>
      <c r="J173" s="11">
        <f>VLOOKUP($B173,書籍清單,6,0)</f>
        <v>230</v>
      </c>
      <c r="K173" s="13">
        <f>VLOOKUP($B173,書籍清單,7,0)</f>
        <v>222</v>
      </c>
      <c r="L173" s="32" t="str">
        <f>VLOOKUP(H173,出版社!$B$2:$D$26,3,0)</f>
        <v>招標議價</v>
      </c>
      <c r="M173" s="11">
        <f>VLOOKUP($A173,班級清單,4,0)</f>
        <v>40</v>
      </c>
      <c r="N173" s="11">
        <f>M173</f>
        <v>40</v>
      </c>
      <c r="O173" s="33">
        <f>J173*N173</f>
        <v>9200</v>
      </c>
      <c r="P173" s="34">
        <f>N173</f>
        <v>40</v>
      </c>
      <c r="Q173" s="35">
        <f>P173*K173</f>
        <v>8880</v>
      </c>
      <c r="R173" s="33">
        <v>40</v>
      </c>
      <c r="S173" s="33">
        <f>K173*R173</f>
        <v>8880</v>
      </c>
      <c r="T173" s="33">
        <f>P173-R173</f>
        <v>0</v>
      </c>
      <c r="U173" s="33">
        <f>T173*K173</f>
        <v>0</v>
      </c>
      <c r="V173" s="5"/>
      <c r="W173" s="4"/>
      <c r="X173" s="4"/>
      <c r="Y173" s="4"/>
      <c r="Z173" s="4"/>
      <c r="AA173" s="4"/>
      <c r="AB173" s="4"/>
    </row>
    <row r="174" spans="1:28" ht="16.5" customHeight="1">
      <c r="A174" s="31">
        <v>44</v>
      </c>
      <c r="B174" s="31">
        <v>25</v>
      </c>
      <c r="C174" s="31" t="str">
        <f>VLOOKUP($A174,班級清單,6,0)</f>
        <v>一</v>
      </c>
      <c r="D174" s="11" t="str">
        <f>VLOOKUP($A174,班級清單,2,0)</f>
        <v>日校</v>
      </c>
      <c r="E174" s="11" t="str">
        <f>VLOOKUP($A174,班級清單,3,0)</f>
        <v>資一2</v>
      </c>
      <c r="F174" s="5" t="str">
        <f>VLOOKUP($B174,書籍清單,2,0)</f>
        <v>數學B</v>
      </c>
      <c r="G174" s="11" t="str">
        <f>VLOOKUP($B174,書籍清單,3,0)</f>
        <v>二</v>
      </c>
      <c r="H174" s="11" t="str">
        <f>VLOOKUP($B174,書籍清單,4,0)</f>
        <v>信樺</v>
      </c>
      <c r="I174" s="11" t="str">
        <f>VLOOKUP($B174,書籍清單,5,0)</f>
        <v>姚敏庭</v>
      </c>
      <c r="J174" s="11">
        <f>VLOOKUP($B174,書籍清單,6,0)</f>
        <v>180</v>
      </c>
      <c r="K174" s="13">
        <f>VLOOKUP($B174,書籍清單,7,0)</f>
        <v>164</v>
      </c>
      <c r="L174" s="32" t="str">
        <f>VLOOKUP(H174,出版社!$B$2:$D$26,3,0)</f>
        <v>招標議價</v>
      </c>
      <c r="M174" s="11">
        <f>VLOOKUP($A174,班級清單,4,0)</f>
        <v>40</v>
      </c>
      <c r="N174" s="11">
        <f>M174</f>
        <v>40</v>
      </c>
      <c r="O174" s="33">
        <f>J174*N174</f>
        <v>7200</v>
      </c>
      <c r="P174" s="34">
        <f>N174</f>
        <v>40</v>
      </c>
      <c r="Q174" s="35">
        <f>P174*K174</f>
        <v>6560</v>
      </c>
      <c r="R174" s="33">
        <v>40</v>
      </c>
      <c r="S174" s="33">
        <f>K174*R174</f>
        <v>6560</v>
      </c>
      <c r="T174" s="33">
        <f>P174-R174</f>
        <v>0</v>
      </c>
      <c r="U174" s="33">
        <f>T174*K174</f>
        <v>0</v>
      </c>
      <c r="V174" s="5"/>
      <c r="W174" s="4"/>
      <c r="X174" s="4"/>
      <c r="Y174" s="4"/>
      <c r="Z174" s="4"/>
      <c r="AA174" s="4"/>
      <c r="AB174" s="4"/>
    </row>
    <row r="175" spans="1:28" ht="16.5" customHeight="1">
      <c r="A175" s="31">
        <v>44</v>
      </c>
      <c r="B175" s="31">
        <v>16</v>
      </c>
      <c r="C175" s="31" t="str">
        <f>VLOOKUP($A175,班級清單,6,0)</f>
        <v>一</v>
      </c>
      <c r="D175" s="11" t="str">
        <f>VLOOKUP($A175,班級清單,2,0)</f>
        <v>日校</v>
      </c>
      <c r="E175" s="11" t="str">
        <f>VLOOKUP($A175,班級清單,3,0)</f>
        <v>資一2</v>
      </c>
      <c r="F175" s="5" t="str">
        <f>VLOOKUP($B175,書籍清單,2,0)</f>
        <v>體育</v>
      </c>
      <c r="G175" s="11" t="str">
        <f>VLOOKUP($B175,書籍清單,3,0)</f>
        <v>二</v>
      </c>
      <c r="H175" s="11" t="str">
        <f>VLOOKUP($B175,書籍清單,4,0)</f>
        <v>育達</v>
      </c>
      <c r="I175" s="11" t="str">
        <f>VLOOKUP($B175,書籍清單,5,0)</f>
        <v>方建隆</v>
      </c>
      <c r="J175" s="11">
        <f>VLOOKUP($B175,書籍清單,6,0)</f>
        <v>135</v>
      </c>
      <c r="K175" s="13">
        <f>VLOOKUP($B175,書籍清單,7,0)</f>
        <v>130</v>
      </c>
      <c r="L175" s="32" t="str">
        <f>VLOOKUP(H175,出版社!$B$2:$D$26,3,0)</f>
        <v>招標議價</v>
      </c>
      <c r="M175" s="11">
        <f>VLOOKUP($A175,班級清單,4,0)</f>
        <v>40</v>
      </c>
      <c r="N175" s="11">
        <f>M175</f>
        <v>40</v>
      </c>
      <c r="O175" s="33">
        <f>J175*N175</f>
        <v>5400</v>
      </c>
      <c r="P175" s="34">
        <f>N175</f>
        <v>40</v>
      </c>
      <c r="Q175" s="35">
        <f>P175*K175</f>
        <v>5200</v>
      </c>
      <c r="R175" s="33">
        <v>40</v>
      </c>
      <c r="S175" s="33">
        <f>K175*R175</f>
        <v>5200</v>
      </c>
      <c r="T175" s="33">
        <f>P175-R175</f>
        <v>0</v>
      </c>
      <c r="U175" s="33">
        <f>T175*K175</f>
        <v>0</v>
      </c>
      <c r="V175" s="5"/>
      <c r="W175" s="44">
        <f>SUM(S166:S175)</f>
        <v>75600</v>
      </c>
      <c r="X175" s="4"/>
      <c r="Y175" s="44">
        <f>SUM(U166:U175)</f>
        <v>0</v>
      </c>
      <c r="Z175" s="4"/>
      <c r="AA175" s="4"/>
      <c r="AB175" s="4"/>
    </row>
    <row r="176" spans="1:28" ht="16.5" customHeight="1">
      <c r="A176" s="31">
        <v>52</v>
      </c>
      <c r="B176" s="31">
        <v>14</v>
      </c>
      <c r="C176" s="31" t="str">
        <f>VLOOKUP($A176,班級清單,6,0)</f>
        <v>一</v>
      </c>
      <c r="D176" s="11" t="str">
        <f>VLOOKUP($A176,班級清單,2,0)</f>
        <v>日校</v>
      </c>
      <c r="E176" s="11" t="str">
        <f>VLOOKUP($A176,班級清單,3,0)</f>
        <v>廣一1</v>
      </c>
      <c r="F176" s="5" t="str">
        <f>VLOOKUP($B176,書籍清單,2,0)</f>
        <v>全民國防教育</v>
      </c>
      <c r="G176" s="11" t="str">
        <f>VLOOKUP($B176,書籍清單,3,0)</f>
        <v>Ⅱ</v>
      </c>
      <c r="H176" s="11" t="str">
        <f>VLOOKUP($B176,書籍清單,4,0)</f>
        <v>育達</v>
      </c>
      <c r="I176" s="11" t="str">
        <f>VLOOKUP($B176,書籍清單,5,0)</f>
        <v>高德智</v>
      </c>
      <c r="J176" s="11">
        <f>VLOOKUP($B176,書籍清單,6,0)</f>
        <v>155</v>
      </c>
      <c r="K176" s="13">
        <f>VLOOKUP($B176,書籍清單,7,0)</f>
        <v>150</v>
      </c>
      <c r="L176" s="32" t="str">
        <f>VLOOKUP(H176,出版社!$B$2:$D$26,3,0)</f>
        <v>招標議價</v>
      </c>
      <c r="M176" s="11">
        <f>VLOOKUP($A176,班級清單,4,0)</f>
        <v>41</v>
      </c>
      <c r="N176" s="11">
        <f>M176</f>
        <v>41</v>
      </c>
      <c r="O176" s="33">
        <f>J176*N176</f>
        <v>6355</v>
      </c>
      <c r="P176" s="34">
        <f>N176</f>
        <v>41</v>
      </c>
      <c r="Q176" s="35">
        <f>P176*K176</f>
        <v>6150</v>
      </c>
      <c r="R176" s="33">
        <v>39</v>
      </c>
      <c r="S176" s="33">
        <f>K176*R176</f>
        <v>5850</v>
      </c>
      <c r="T176" s="33">
        <f>P176-R176</f>
        <v>2</v>
      </c>
      <c r="U176" s="33">
        <f>T176*K176</f>
        <v>300</v>
      </c>
      <c r="V176" s="5"/>
      <c r="W176" s="4"/>
      <c r="X176" s="4"/>
      <c r="Y176" s="4"/>
      <c r="Z176" s="4"/>
      <c r="AA176" s="4"/>
      <c r="AB176" s="4"/>
    </row>
    <row r="177" spans="1:28" ht="16.5" customHeight="1">
      <c r="A177" s="31">
        <v>52</v>
      </c>
      <c r="B177" s="31">
        <v>18</v>
      </c>
      <c r="C177" s="31" t="str">
        <f>VLOOKUP($A177,班級清單,6,0)</f>
        <v>一</v>
      </c>
      <c r="D177" s="11" t="str">
        <f>VLOOKUP($A177,班級清單,2,0)</f>
        <v>日校</v>
      </c>
      <c r="E177" s="11" t="str">
        <f>VLOOKUP($A177,班級清單,3,0)</f>
        <v>廣一1</v>
      </c>
      <c r="F177" s="5" t="str">
        <f>VLOOKUP($B177,書籍清單,2,0)</f>
        <v>高職英文</v>
      </c>
      <c r="G177" s="11" t="str">
        <f>VLOOKUP($B177,書籍清單,3,0)</f>
        <v>二</v>
      </c>
      <c r="H177" s="11" t="str">
        <f>VLOOKUP($B177,書籍清單,4,0)</f>
        <v>東大</v>
      </c>
      <c r="I177" s="11" t="str">
        <f>VLOOKUP($B177,書籍清單,5,0)</f>
        <v>車蓓群</v>
      </c>
      <c r="J177" s="11">
        <f>VLOOKUP($B177,書籍清單,6,0)</f>
        <v>210</v>
      </c>
      <c r="K177" s="13">
        <f>VLOOKUP($B177,書籍清單,7,0)</f>
        <v>203</v>
      </c>
      <c r="L177" s="32" t="str">
        <f>VLOOKUP(H177,出版社!$B$2:$D$26,3,0)</f>
        <v>招標議價</v>
      </c>
      <c r="M177" s="11">
        <f>VLOOKUP($A177,班級清單,4,0)</f>
        <v>41</v>
      </c>
      <c r="N177" s="11">
        <f>M177</f>
        <v>41</v>
      </c>
      <c r="O177" s="33">
        <f>J177*N177</f>
        <v>8610</v>
      </c>
      <c r="P177" s="34">
        <f>N177</f>
        <v>41</v>
      </c>
      <c r="Q177" s="35">
        <f>P177*K177</f>
        <v>8323</v>
      </c>
      <c r="R177" s="33">
        <v>39</v>
      </c>
      <c r="S177" s="33">
        <f>K177*R177</f>
        <v>7917</v>
      </c>
      <c r="T177" s="33">
        <f>P177-R177</f>
        <v>2</v>
      </c>
      <c r="U177" s="33">
        <f>T177*K177</f>
        <v>406</v>
      </c>
      <c r="V177" s="5"/>
      <c r="W177" s="4"/>
      <c r="X177" s="4"/>
      <c r="Y177" s="4"/>
      <c r="Z177" s="4"/>
      <c r="AA177" s="4"/>
      <c r="AB177" s="4"/>
    </row>
    <row r="178" spans="1:28" ht="16.5" customHeight="1">
      <c r="A178" s="31">
        <v>52</v>
      </c>
      <c r="B178" s="31">
        <v>47</v>
      </c>
      <c r="C178" s="31" t="str">
        <f>VLOOKUP($A178,班級清單,6,0)</f>
        <v>一</v>
      </c>
      <c r="D178" s="11" t="str">
        <f>VLOOKUP($A178,班級清單,2,0)</f>
        <v>日校</v>
      </c>
      <c r="E178" s="11" t="str">
        <f>VLOOKUP($A178,班級清單,3,0)</f>
        <v>廣一1</v>
      </c>
      <c r="F178" s="5" t="str">
        <f>VLOOKUP($B178,書籍清單,2,0)</f>
        <v>高職國文</v>
      </c>
      <c r="G178" s="11" t="str">
        <f>VLOOKUP($B178,書籍清單,3,0)</f>
        <v>二</v>
      </c>
      <c r="H178" s="11" t="str">
        <f>VLOOKUP($B178,書籍清單,4,0)</f>
        <v>翰林</v>
      </c>
      <c r="I178" s="11" t="str">
        <f>VLOOKUP($B178,書籍清單,5,0)</f>
        <v>宋隆發.等</v>
      </c>
      <c r="J178" s="11">
        <f>VLOOKUP($B178,書籍清單,6,0)</f>
        <v>201</v>
      </c>
      <c r="K178" s="13">
        <f>VLOOKUP($B178,書籍清單,7,0)</f>
        <v>193</v>
      </c>
      <c r="L178" s="32" t="str">
        <f>VLOOKUP(H178,出版社!$B$2:$D$26,3,0)</f>
        <v>招標議價</v>
      </c>
      <c r="M178" s="11">
        <f>VLOOKUP($A178,班級清單,4,0)</f>
        <v>41</v>
      </c>
      <c r="N178" s="11">
        <f>M178</f>
        <v>41</v>
      </c>
      <c r="O178" s="33">
        <f>J178*N178</f>
        <v>8241</v>
      </c>
      <c r="P178" s="34">
        <f>N178</f>
        <v>41</v>
      </c>
      <c r="Q178" s="35">
        <f>P178*K178</f>
        <v>7913</v>
      </c>
      <c r="R178" s="33">
        <v>39</v>
      </c>
      <c r="S178" s="33">
        <f>K178*R178</f>
        <v>7527</v>
      </c>
      <c r="T178" s="33">
        <f>P178-R178</f>
        <v>2</v>
      </c>
      <c r="U178" s="33">
        <f>T178*K178</f>
        <v>386</v>
      </c>
      <c r="V178" s="5"/>
      <c r="W178" s="4"/>
      <c r="X178" s="4"/>
      <c r="Y178" s="4"/>
      <c r="Z178" s="4"/>
      <c r="AA178" s="4"/>
      <c r="AB178" s="4"/>
    </row>
    <row r="179" spans="1:28" ht="16.5" customHeight="1">
      <c r="A179" s="31">
        <v>52</v>
      </c>
      <c r="B179" s="31">
        <v>15</v>
      </c>
      <c r="C179" s="31" t="str">
        <f>VLOOKUP($A179,班級清單,6,0)</f>
        <v>一</v>
      </c>
      <c r="D179" s="11" t="str">
        <f>VLOOKUP($A179,班級清單,2,0)</f>
        <v>日校</v>
      </c>
      <c r="E179" s="11" t="str">
        <f>VLOOKUP($A179,班級清單,3,0)</f>
        <v>廣一1</v>
      </c>
      <c r="F179" s="5" t="str">
        <f>VLOOKUP($B179,書籍清單,2,0)</f>
        <v>健康與護理</v>
      </c>
      <c r="G179" s="11" t="str">
        <f>VLOOKUP($B179,書籍清單,3,0)</f>
        <v>二</v>
      </c>
      <c r="H179" s="11" t="str">
        <f>VLOOKUP($B179,書籍清單,4,0)</f>
        <v>育達</v>
      </c>
      <c r="I179" s="11" t="str">
        <f>VLOOKUP($B179,書籍清單,5,0)</f>
        <v>鄭美治.等</v>
      </c>
      <c r="J179" s="11">
        <f>VLOOKUP($B179,書籍清單,6,0)</f>
        <v>150</v>
      </c>
      <c r="K179" s="13">
        <f>VLOOKUP($B179,書籍清單,7,0)</f>
        <v>145</v>
      </c>
      <c r="L179" s="32" t="str">
        <f>VLOOKUP(H179,出版社!$B$2:$D$26,3,0)</f>
        <v>招標議價</v>
      </c>
      <c r="M179" s="11">
        <f>VLOOKUP($A179,班級清單,4,0)</f>
        <v>41</v>
      </c>
      <c r="N179" s="11">
        <f>M179</f>
        <v>41</v>
      </c>
      <c r="O179" s="33">
        <f>J179*N179</f>
        <v>6150</v>
      </c>
      <c r="P179" s="34">
        <f>N179</f>
        <v>41</v>
      </c>
      <c r="Q179" s="35">
        <f>P179*K179</f>
        <v>5945</v>
      </c>
      <c r="R179" s="33">
        <v>39</v>
      </c>
      <c r="S179" s="33">
        <f>K179*R179</f>
        <v>5655</v>
      </c>
      <c r="T179" s="33">
        <f>P179-R179</f>
        <v>2</v>
      </c>
      <c r="U179" s="33">
        <f>T179*K179</f>
        <v>290</v>
      </c>
      <c r="V179" s="5"/>
      <c r="W179" s="4"/>
      <c r="X179" s="4"/>
      <c r="Y179" s="4"/>
      <c r="Z179" s="4"/>
      <c r="AA179" s="4"/>
      <c r="AB179" s="4"/>
    </row>
    <row r="180" spans="1:28" ht="16.5" customHeight="1">
      <c r="A180" s="31">
        <v>52</v>
      </c>
      <c r="B180" s="31">
        <v>11</v>
      </c>
      <c r="C180" s="31" t="str">
        <f>VLOOKUP($A180,班級清單,6,0)</f>
        <v>一</v>
      </c>
      <c r="D180" s="11" t="str">
        <f>VLOOKUP($A180,班級清單,2,0)</f>
        <v>日校</v>
      </c>
      <c r="E180" s="11" t="str">
        <f>VLOOKUP($A180,班級清單,3,0)</f>
        <v>廣一1</v>
      </c>
      <c r="F180" s="5" t="str">
        <f>VLOOKUP($B180,書籍清單,2,0)</f>
        <v>基本設計</v>
      </c>
      <c r="G180" s="11" t="str">
        <f>VLOOKUP($B180,書籍清單,3,0)</f>
        <v>Ⅱ</v>
      </c>
      <c r="H180" s="11" t="str">
        <f>VLOOKUP($B180,書籍清單,4,0)</f>
        <v>台科大</v>
      </c>
      <c r="I180" s="11" t="str">
        <f>VLOOKUP($B180,書籍清單,5,0)</f>
        <v>陳美燕.等</v>
      </c>
      <c r="J180" s="11">
        <f>VLOOKUP($B180,書籍清單,6,0)</f>
        <v>336</v>
      </c>
      <c r="K180" s="13">
        <f>VLOOKUP($B180,書籍清單,7,0)</f>
        <v>324</v>
      </c>
      <c r="L180" s="32" t="str">
        <f>VLOOKUP(H180,出版社!$B$2:$D$26,3,0)</f>
        <v>小額採購</v>
      </c>
      <c r="M180" s="11">
        <f>VLOOKUP($A180,班級清單,4,0)</f>
        <v>41</v>
      </c>
      <c r="N180" s="11">
        <f>M180</f>
        <v>41</v>
      </c>
      <c r="O180" s="33">
        <f>J180*N180</f>
        <v>13776</v>
      </c>
      <c r="P180" s="34">
        <f>N180</f>
        <v>41</v>
      </c>
      <c r="Q180" s="35">
        <f>P180*K180</f>
        <v>13284</v>
      </c>
      <c r="R180" s="33">
        <v>39</v>
      </c>
      <c r="S180" s="33">
        <f>K180*R180</f>
        <v>12636</v>
      </c>
      <c r="T180" s="33">
        <f>P180-R180</f>
        <v>2</v>
      </c>
      <c r="U180" s="33">
        <f>T180*K180</f>
        <v>648</v>
      </c>
      <c r="V180" s="5"/>
      <c r="W180" s="4"/>
      <c r="X180" s="4"/>
      <c r="Y180" s="4"/>
      <c r="Z180" s="4"/>
      <c r="AA180" s="4"/>
      <c r="AB180" s="4"/>
    </row>
    <row r="181" spans="1:28" ht="16.5" customHeight="1">
      <c r="A181" s="31">
        <v>52</v>
      </c>
      <c r="B181" s="31">
        <v>53</v>
      </c>
      <c r="C181" s="31" t="str">
        <f>VLOOKUP($A181,班級清單,6,0)</f>
        <v>一</v>
      </c>
      <c r="D181" s="11" t="str">
        <f>VLOOKUP($A181,班級清單,2,0)</f>
        <v>日校</v>
      </c>
      <c r="E181" s="11" t="str">
        <f>VLOOKUP($A181,班級清單,3,0)</f>
        <v>廣一1</v>
      </c>
      <c r="F181" s="5" t="str">
        <f>VLOOKUP($B181,書籍清單,2,0)</f>
        <v>基礎圖學</v>
      </c>
      <c r="G181" s="11" t="str">
        <f>VLOOKUP($B181,書籍清單,3,0)</f>
        <v>Ⅱ</v>
      </c>
      <c r="H181" s="11" t="str">
        <f>VLOOKUP($B181,書籍清單,4,0)</f>
        <v>龍騰</v>
      </c>
      <c r="I181" s="11" t="str">
        <f>VLOOKUP($B181,書籍清單,5,0)</f>
        <v>謝啟駿</v>
      </c>
      <c r="J181" s="11">
        <f>VLOOKUP($B181,書籍清單,6,0)</f>
        <v>332</v>
      </c>
      <c r="K181" s="13">
        <f>VLOOKUP($B181,書籍清單,7,0)</f>
        <v>320</v>
      </c>
      <c r="L181" s="32" t="str">
        <f>VLOOKUP(H181,出版社!$B$2:$D$26,3,0)</f>
        <v>招標議價</v>
      </c>
      <c r="M181" s="11">
        <f>VLOOKUP($A181,班級清單,4,0)</f>
        <v>41</v>
      </c>
      <c r="N181" s="11">
        <f>M181</f>
        <v>41</v>
      </c>
      <c r="O181" s="33">
        <f>J181*N181</f>
        <v>13612</v>
      </c>
      <c r="P181" s="34">
        <f>N181</f>
        <v>41</v>
      </c>
      <c r="Q181" s="35">
        <f>P181*K181</f>
        <v>13120</v>
      </c>
      <c r="R181" s="33">
        <v>39</v>
      </c>
      <c r="S181" s="33">
        <f>K181*R181</f>
        <v>12480</v>
      </c>
      <c r="T181" s="33">
        <f>P181-R181</f>
        <v>2</v>
      </c>
      <c r="U181" s="33">
        <f>T181*K181</f>
        <v>640</v>
      </c>
      <c r="V181" s="5"/>
      <c r="W181" s="4"/>
      <c r="X181" s="4"/>
      <c r="Y181" s="4"/>
      <c r="Z181" s="4"/>
      <c r="AA181" s="4"/>
      <c r="AB181" s="4"/>
    </row>
    <row r="182" spans="1:28" ht="16.5" customHeight="1">
      <c r="A182" s="31">
        <v>52</v>
      </c>
      <c r="B182" s="31">
        <v>25</v>
      </c>
      <c r="C182" s="31" t="str">
        <f>VLOOKUP($A182,班級清單,6,0)</f>
        <v>一</v>
      </c>
      <c r="D182" s="11" t="str">
        <f>VLOOKUP($A182,班級清單,2,0)</f>
        <v>日校</v>
      </c>
      <c r="E182" s="11" t="str">
        <f>VLOOKUP($A182,班級清單,3,0)</f>
        <v>廣一1</v>
      </c>
      <c r="F182" s="5" t="str">
        <f>VLOOKUP($B182,書籍清單,2,0)</f>
        <v>數學B</v>
      </c>
      <c r="G182" s="11" t="str">
        <f>VLOOKUP($B182,書籍清單,3,0)</f>
        <v>二</v>
      </c>
      <c r="H182" s="11" t="str">
        <f>VLOOKUP($B182,書籍清單,4,0)</f>
        <v>信樺</v>
      </c>
      <c r="I182" s="11" t="str">
        <f>VLOOKUP($B182,書籍清單,5,0)</f>
        <v>姚敏庭</v>
      </c>
      <c r="J182" s="11">
        <f>VLOOKUP($B182,書籍清單,6,0)</f>
        <v>180</v>
      </c>
      <c r="K182" s="13">
        <f>VLOOKUP($B182,書籍清單,7,0)</f>
        <v>164</v>
      </c>
      <c r="L182" s="32" t="str">
        <f>VLOOKUP(H182,出版社!$B$2:$D$26,3,0)</f>
        <v>招標議價</v>
      </c>
      <c r="M182" s="11">
        <f>VLOOKUP($A182,班級清單,4,0)</f>
        <v>41</v>
      </c>
      <c r="N182" s="11">
        <f>M182</f>
        <v>41</v>
      </c>
      <c r="O182" s="33">
        <f>J182*N182</f>
        <v>7380</v>
      </c>
      <c r="P182" s="34">
        <f>N182</f>
        <v>41</v>
      </c>
      <c r="Q182" s="35">
        <f>P182*K182</f>
        <v>6724</v>
      </c>
      <c r="R182" s="33">
        <v>39</v>
      </c>
      <c r="S182" s="33">
        <f>K182*R182</f>
        <v>6396</v>
      </c>
      <c r="T182" s="33">
        <f>P182-R182</f>
        <v>2</v>
      </c>
      <c r="U182" s="33">
        <f>T182*K182</f>
        <v>328</v>
      </c>
      <c r="V182" s="5"/>
      <c r="W182" s="4"/>
      <c r="X182" s="4"/>
      <c r="Y182" s="4"/>
      <c r="Z182" s="4"/>
      <c r="AA182" s="4"/>
      <c r="AB182" s="4"/>
    </row>
    <row r="183" spans="1:28" ht="16.5" customHeight="1">
      <c r="A183" s="31">
        <v>52</v>
      </c>
      <c r="B183" s="31">
        <v>16</v>
      </c>
      <c r="C183" s="31" t="str">
        <f>VLOOKUP($A183,班級清單,6,0)</f>
        <v>一</v>
      </c>
      <c r="D183" s="11" t="str">
        <f>VLOOKUP($A183,班級清單,2,0)</f>
        <v>日校</v>
      </c>
      <c r="E183" s="11" t="str">
        <f>VLOOKUP($A183,班級清單,3,0)</f>
        <v>廣一1</v>
      </c>
      <c r="F183" s="5" t="str">
        <f>VLOOKUP($B183,書籍清單,2,0)</f>
        <v>體育</v>
      </c>
      <c r="G183" s="11" t="str">
        <f>VLOOKUP($B183,書籍清單,3,0)</f>
        <v>二</v>
      </c>
      <c r="H183" s="11" t="str">
        <f>VLOOKUP($B183,書籍清單,4,0)</f>
        <v>育達</v>
      </c>
      <c r="I183" s="11" t="str">
        <f>VLOOKUP($B183,書籍清單,5,0)</f>
        <v>方建隆</v>
      </c>
      <c r="J183" s="11">
        <f>VLOOKUP($B183,書籍清單,6,0)</f>
        <v>135</v>
      </c>
      <c r="K183" s="13">
        <f>VLOOKUP($B183,書籍清單,7,0)</f>
        <v>130</v>
      </c>
      <c r="L183" s="32" t="str">
        <f>VLOOKUP(H183,出版社!$B$2:$D$26,3,0)</f>
        <v>招標議價</v>
      </c>
      <c r="M183" s="11">
        <f>VLOOKUP($A183,班級清單,4,0)</f>
        <v>41</v>
      </c>
      <c r="N183" s="11">
        <f>M183</f>
        <v>41</v>
      </c>
      <c r="O183" s="33">
        <f>J183*N183</f>
        <v>5535</v>
      </c>
      <c r="P183" s="34">
        <f>N183</f>
        <v>41</v>
      </c>
      <c r="Q183" s="35">
        <f>P183*K183</f>
        <v>5330</v>
      </c>
      <c r="R183" s="33">
        <v>39</v>
      </c>
      <c r="S183" s="33">
        <f>K183*R183</f>
        <v>5070</v>
      </c>
      <c r="T183" s="33">
        <f>P183-R183</f>
        <v>2</v>
      </c>
      <c r="U183" s="33">
        <f>T183*K183</f>
        <v>260</v>
      </c>
      <c r="V183" s="5"/>
      <c r="W183" s="44">
        <f>SUM(S176:S183)</f>
        <v>63531</v>
      </c>
      <c r="X183" s="4"/>
      <c r="Y183" s="44">
        <f>SUM(U176:U183)</f>
        <v>3258</v>
      </c>
      <c r="Z183" s="4"/>
      <c r="AA183" s="4"/>
      <c r="AB183" s="4"/>
    </row>
    <row r="184" spans="1:28" ht="16.5" customHeight="1">
      <c r="A184" s="31">
        <v>53</v>
      </c>
      <c r="B184" s="31">
        <v>14</v>
      </c>
      <c r="C184" s="31" t="str">
        <f>VLOOKUP($A184,班級清單,6,0)</f>
        <v>一</v>
      </c>
      <c r="D184" s="11" t="str">
        <f>VLOOKUP($A184,班級清單,2,0)</f>
        <v>日校</v>
      </c>
      <c r="E184" s="11" t="str">
        <f>VLOOKUP($A184,班級清單,3,0)</f>
        <v>廣一2</v>
      </c>
      <c r="F184" s="5" t="str">
        <f>VLOOKUP($B184,書籍清單,2,0)</f>
        <v>全民國防教育</v>
      </c>
      <c r="G184" s="11" t="str">
        <f>VLOOKUP($B184,書籍清單,3,0)</f>
        <v>Ⅱ</v>
      </c>
      <c r="H184" s="11" t="str">
        <f>VLOOKUP($B184,書籍清單,4,0)</f>
        <v>育達</v>
      </c>
      <c r="I184" s="11" t="str">
        <f>VLOOKUP($B184,書籍清單,5,0)</f>
        <v>高德智</v>
      </c>
      <c r="J184" s="11">
        <f>VLOOKUP($B184,書籍清單,6,0)</f>
        <v>155</v>
      </c>
      <c r="K184" s="13">
        <f>VLOOKUP($B184,書籍清單,7,0)</f>
        <v>150</v>
      </c>
      <c r="L184" s="32" t="str">
        <f>VLOOKUP(H184,出版社!$B$2:$D$26,3,0)</f>
        <v>招標議價</v>
      </c>
      <c r="M184" s="11">
        <f>VLOOKUP($A184,班級清單,4,0)</f>
        <v>40</v>
      </c>
      <c r="N184" s="11">
        <f>M184</f>
        <v>40</v>
      </c>
      <c r="O184" s="33">
        <f>J184*N184</f>
        <v>6200</v>
      </c>
      <c r="P184" s="34">
        <f>N184</f>
        <v>40</v>
      </c>
      <c r="Q184" s="35">
        <f>P184*K184</f>
        <v>6000</v>
      </c>
      <c r="R184" s="33">
        <v>39</v>
      </c>
      <c r="S184" s="33">
        <f>K184*R184</f>
        <v>5850</v>
      </c>
      <c r="T184" s="33">
        <f>P184-R184</f>
        <v>1</v>
      </c>
      <c r="U184" s="33">
        <f>T184*K184</f>
        <v>150</v>
      </c>
      <c r="V184" s="5"/>
      <c r="W184" s="4"/>
      <c r="X184" s="4"/>
      <c r="Y184" s="4"/>
      <c r="Z184" s="4"/>
      <c r="AA184" s="4"/>
      <c r="AB184" s="4"/>
    </row>
    <row r="185" spans="1:28" ht="16.5" customHeight="1">
      <c r="A185" s="31">
        <v>53</v>
      </c>
      <c r="B185" s="31">
        <v>18</v>
      </c>
      <c r="C185" s="31" t="str">
        <f>VLOOKUP($A185,班級清單,6,0)</f>
        <v>一</v>
      </c>
      <c r="D185" s="11" t="str">
        <f>VLOOKUP($A185,班級清單,2,0)</f>
        <v>日校</v>
      </c>
      <c r="E185" s="11" t="str">
        <f>VLOOKUP($A185,班級清單,3,0)</f>
        <v>廣一2</v>
      </c>
      <c r="F185" s="5" t="str">
        <f>VLOOKUP($B185,書籍清單,2,0)</f>
        <v>高職英文</v>
      </c>
      <c r="G185" s="11" t="str">
        <f>VLOOKUP($B185,書籍清單,3,0)</f>
        <v>二</v>
      </c>
      <c r="H185" s="11" t="str">
        <f>VLOOKUP($B185,書籍清單,4,0)</f>
        <v>東大</v>
      </c>
      <c r="I185" s="11" t="str">
        <f>VLOOKUP($B185,書籍清單,5,0)</f>
        <v>車蓓群</v>
      </c>
      <c r="J185" s="11">
        <f>VLOOKUP($B185,書籍清單,6,0)</f>
        <v>210</v>
      </c>
      <c r="K185" s="13">
        <f>VLOOKUP($B185,書籍清單,7,0)</f>
        <v>203</v>
      </c>
      <c r="L185" s="32" t="str">
        <f>VLOOKUP(H185,出版社!$B$2:$D$26,3,0)</f>
        <v>招標議價</v>
      </c>
      <c r="M185" s="11">
        <f>VLOOKUP($A185,班級清單,4,0)</f>
        <v>40</v>
      </c>
      <c r="N185" s="11">
        <f>M185</f>
        <v>40</v>
      </c>
      <c r="O185" s="33">
        <f>J185*N185</f>
        <v>8400</v>
      </c>
      <c r="P185" s="34">
        <f>N185</f>
        <v>40</v>
      </c>
      <c r="Q185" s="35">
        <f>P185*K185</f>
        <v>8120</v>
      </c>
      <c r="R185" s="33">
        <v>39</v>
      </c>
      <c r="S185" s="33">
        <f>K185*R185</f>
        <v>7917</v>
      </c>
      <c r="T185" s="33">
        <f>P185-R185</f>
        <v>1</v>
      </c>
      <c r="U185" s="33">
        <f>T185*K185</f>
        <v>203</v>
      </c>
      <c r="V185" s="5"/>
      <c r="W185" s="4"/>
      <c r="X185" s="4"/>
      <c r="Y185" s="4"/>
      <c r="Z185" s="4"/>
      <c r="AA185" s="4"/>
      <c r="AB185" s="4"/>
    </row>
    <row r="186" spans="1:28" ht="16.5" customHeight="1">
      <c r="A186" s="31">
        <v>53</v>
      </c>
      <c r="B186" s="31">
        <v>47</v>
      </c>
      <c r="C186" s="31" t="str">
        <f>VLOOKUP($A186,班級清單,6,0)</f>
        <v>一</v>
      </c>
      <c r="D186" s="11" t="str">
        <f>VLOOKUP($A186,班級清單,2,0)</f>
        <v>日校</v>
      </c>
      <c r="E186" s="11" t="str">
        <f>VLOOKUP($A186,班級清單,3,0)</f>
        <v>廣一2</v>
      </c>
      <c r="F186" s="5" t="str">
        <f>VLOOKUP($B186,書籍清單,2,0)</f>
        <v>高職國文</v>
      </c>
      <c r="G186" s="11" t="str">
        <f>VLOOKUP($B186,書籍清單,3,0)</f>
        <v>二</v>
      </c>
      <c r="H186" s="11" t="str">
        <f>VLOOKUP($B186,書籍清單,4,0)</f>
        <v>翰林</v>
      </c>
      <c r="I186" s="11" t="str">
        <f>VLOOKUP($B186,書籍清單,5,0)</f>
        <v>宋隆發.等</v>
      </c>
      <c r="J186" s="11">
        <f>VLOOKUP($B186,書籍清單,6,0)</f>
        <v>201</v>
      </c>
      <c r="K186" s="13">
        <f>VLOOKUP($B186,書籍清單,7,0)</f>
        <v>193</v>
      </c>
      <c r="L186" s="32" t="str">
        <f>VLOOKUP(H186,出版社!$B$2:$D$26,3,0)</f>
        <v>招標議價</v>
      </c>
      <c r="M186" s="11">
        <f>VLOOKUP($A186,班級清單,4,0)</f>
        <v>40</v>
      </c>
      <c r="N186" s="11">
        <f>M186</f>
        <v>40</v>
      </c>
      <c r="O186" s="33">
        <f>J186*N186</f>
        <v>8040</v>
      </c>
      <c r="P186" s="34">
        <f>N186</f>
        <v>40</v>
      </c>
      <c r="Q186" s="35">
        <f>P186*K186</f>
        <v>7720</v>
      </c>
      <c r="R186" s="33">
        <v>39</v>
      </c>
      <c r="S186" s="33">
        <f>K186*R186</f>
        <v>7527</v>
      </c>
      <c r="T186" s="33">
        <f>P186-R186</f>
        <v>1</v>
      </c>
      <c r="U186" s="33">
        <f>T186*K186</f>
        <v>193</v>
      </c>
      <c r="V186" s="5"/>
      <c r="W186" s="4"/>
      <c r="X186" s="4"/>
      <c r="Y186" s="4"/>
      <c r="Z186" s="4"/>
      <c r="AA186" s="4"/>
      <c r="AB186" s="4"/>
    </row>
    <row r="187" spans="1:28" ht="16.5" customHeight="1">
      <c r="A187" s="31">
        <v>53</v>
      </c>
      <c r="B187" s="31">
        <v>15</v>
      </c>
      <c r="C187" s="31" t="str">
        <f>VLOOKUP($A187,班級清單,6,0)</f>
        <v>一</v>
      </c>
      <c r="D187" s="11" t="str">
        <f>VLOOKUP($A187,班級清單,2,0)</f>
        <v>日校</v>
      </c>
      <c r="E187" s="11" t="str">
        <f>VLOOKUP($A187,班級清單,3,0)</f>
        <v>廣一2</v>
      </c>
      <c r="F187" s="5" t="str">
        <f>VLOOKUP($B187,書籍清單,2,0)</f>
        <v>健康與護理</v>
      </c>
      <c r="G187" s="11" t="str">
        <f>VLOOKUP($B187,書籍清單,3,0)</f>
        <v>二</v>
      </c>
      <c r="H187" s="11" t="str">
        <f>VLOOKUP($B187,書籍清單,4,0)</f>
        <v>育達</v>
      </c>
      <c r="I187" s="11" t="str">
        <f>VLOOKUP($B187,書籍清單,5,0)</f>
        <v>鄭美治.等</v>
      </c>
      <c r="J187" s="11">
        <f>VLOOKUP($B187,書籍清單,6,0)</f>
        <v>150</v>
      </c>
      <c r="K187" s="13">
        <f>VLOOKUP($B187,書籍清單,7,0)</f>
        <v>145</v>
      </c>
      <c r="L187" s="32" t="str">
        <f>VLOOKUP(H187,出版社!$B$2:$D$26,3,0)</f>
        <v>招標議價</v>
      </c>
      <c r="M187" s="11">
        <f>VLOOKUP($A187,班級清單,4,0)</f>
        <v>40</v>
      </c>
      <c r="N187" s="11">
        <f>M187</f>
        <v>40</v>
      </c>
      <c r="O187" s="33">
        <f>J187*N187</f>
        <v>6000</v>
      </c>
      <c r="P187" s="34">
        <f>N187</f>
        <v>40</v>
      </c>
      <c r="Q187" s="35">
        <f>P187*K187</f>
        <v>5800</v>
      </c>
      <c r="R187" s="33">
        <v>39</v>
      </c>
      <c r="S187" s="33">
        <f>K187*R187</f>
        <v>5655</v>
      </c>
      <c r="T187" s="33">
        <f>P187-R187</f>
        <v>1</v>
      </c>
      <c r="U187" s="33">
        <f>T187*K187</f>
        <v>145</v>
      </c>
      <c r="V187" s="5"/>
      <c r="W187" s="4"/>
      <c r="X187" s="4"/>
      <c r="Y187" s="4"/>
      <c r="Z187" s="4"/>
      <c r="AA187" s="4"/>
      <c r="AB187" s="4"/>
    </row>
    <row r="188" spans="1:28" ht="16.5" customHeight="1">
      <c r="A188" s="31">
        <v>53</v>
      </c>
      <c r="B188" s="31">
        <v>11</v>
      </c>
      <c r="C188" s="31" t="str">
        <f>VLOOKUP($A188,班級清單,6,0)</f>
        <v>一</v>
      </c>
      <c r="D188" s="11" t="str">
        <f>VLOOKUP($A188,班級清單,2,0)</f>
        <v>日校</v>
      </c>
      <c r="E188" s="11" t="str">
        <f>VLOOKUP($A188,班級清單,3,0)</f>
        <v>廣一2</v>
      </c>
      <c r="F188" s="5" t="str">
        <f>VLOOKUP($B188,書籍清單,2,0)</f>
        <v>基本設計</v>
      </c>
      <c r="G188" s="11" t="str">
        <f>VLOOKUP($B188,書籍清單,3,0)</f>
        <v>Ⅱ</v>
      </c>
      <c r="H188" s="11" t="str">
        <f>VLOOKUP($B188,書籍清單,4,0)</f>
        <v>台科大</v>
      </c>
      <c r="I188" s="11" t="str">
        <f>VLOOKUP($B188,書籍清單,5,0)</f>
        <v>陳美燕.等</v>
      </c>
      <c r="J188" s="11">
        <f>VLOOKUP($B188,書籍清單,6,0)</f>
        <v>336</v>
      </c>
      <c r="K188" s="13">
        <f>VLOOKUP($B188,書籍清單,7,0)</f>
        <v>324</v>
      </c>
      <c r="L188" s="32" t="str">
        <f>VLOOKUP(H188,出版社!$B$2:$D$26,3,0)</f>
        <v>小額採購</v>
      </c>
      <c r="M188" s="11">
        <f>VLOOKUP($A188,班級清單,4,0)</f>
        <v>40</v>
      </c>
      <c r="N188" s="11">
        <f>M188</f>
        <v>40</v>
      </c>
      <c r="O188" s="33">
        <f>J188*N188</f>
        <v>13440</v>
      </c>
      <c r="P188" s="34">
        <f>N188</f>
        <v>40</v>
      </c>
      <c r="Q188" s="35">
        <f>P188*K188</f>
        <v>12960</v>
      </c>
      <c r="R188" s="33">
        <v>39</v>
      </c>
      <c r="S188" s="33">
        <f>K188*R188</f>
        <v>12636</v>
      </c>
      <c r="T188" s="33">
        <f>P188-R188</f>
        <v>1</v>
      </c>
      <c r="U188" s="33">
        <f>T188*K188</f>
        <v>324</v>
      </c>
      <c r="V188" s="5"/>
      <c r="W188" s="4"/>
      <c r="X188" s="4"/>
      <c r="Y188" s="4"/>
      <c r="Z188" s="4"/>
      <c r="AA188" s="4"/>
      <c r="AB188" s="4"/>
    </row>
    <row r="189" spans="1:28" ht="16.5" customHeight="1">
      <c r="A189" s="31">
        <v>53</v>
      </c>
      <c r="B189" s="31">
        <v>53</v>
      </c>
      <c r="C189" s="31" t="str">
        <f>VLOOKUP($A189,班級清單,6,0)</f>
        <v>一</v>
      </c>
      <c r="D189" s="11" t="str">
        <f>VLOOKUP($A189,班級清單,2,0)</f>
        <v>日校</v>
      </c>
      <c r="E189" s="11" t="str">
        <f>VLOOKUP($A189,班級清單,3,0)</f>
        <v>廣一2</v>
      </c>
      <c r="F189" s="5" t="str">
        <f>VLOOKUP($B189,書籍清單,2,0)</f>
        <v>基礎圖學</v>
      </c>
      <c r="G189" s="11" t="str">
        <f>VLOOKUP($B189,書籍清單,3,0)</f>
        <v>Ⅱ</v>
      </c>
      <c r="H189" s="11" t="str">
        <f>VLOOKUP($B189,書籍清單,4,0)</f>
        <v>龍騰</v>
      </c>
      <c r="I189" s="11" t="str">
        <f>VLOOKUP($B189,書籍清單,5,0)</f>
        <v>謝啟駿</v>
      </c>
      <c r="J189" s="11">
        <f>VLOOKUP($B189,書籍清單,6,0)</f>
        <v>332</v>
      </c>
      <c r="K189" s="13">
        <f>VLOOKUP($B189,書籍清單,7,0)</f>
        <v>320</v>
      </c>
      <c r="L189" s="32" t="str">
        <f>VLOOKUP(H189,出版社!$B$2:$D$26,3,0)</f>
        <v>招標議價</v>
      </c>
      <c r="M189" s="11">
        <f>VLOOKUP($A189,班級清單,4,0)</f>
        <v>40</v>
      </c>
      <c r="N189" s="11">
        <f>M189</f>
        <v>40</v>
      </c>
      <c r="O189" s="33">
        <f>J189*N189</f>
        <v>13280</v>
      </c>
      <c r="P189" s="34">
        <f>N189</f>
        <v>40</v>
      </c>
      <c r="Q189" s="35">
        <f>P189*K189</f>
        <v>12800</v>
      </c>
      <c r="R189" s="33">
        <v>39</v>
      </c>
      <c r="S189" s="33">
        <f>K189*R189</f>
        <v>12480</v>
      </c>
      <c r="T189" s="33">
        <f>P189-R189</f>
        <v>1</v>
      </c>
      <c r="U189" s="33">
        <f>T189*K189</f>
        <v>320</v>
      </c>
      <c r="V189" s="5"/>
      <c r="W189" s="4"/>
      <c r="X189" s="4"/>
      <c r="Y189" s="4"/>
      <c r="Z189" s="4"/>
      <c r="AA189" s="4"/>
      <c r="AB189" s="4"/>
    </row>
    <row r="190" spans="1:28" ht="16.5" customHeight="1">
      <c r="A190" s="31">
        <v>53</v>
      </c>
      <c r="B190" s="31">
        <v>25</v>
      </c>
      <c r="C190" s="31" t="str">
        <f>VLOOKUP($A190,班級清單,6,0)</f>
        <v>一</v>
      </c>
      <c r="D190" s="11" t="str">
        <f>VLOOKUP($A190,班級清單,2,0)</f>
        <v>日校</v>
      </c>
      <c r="E190" s="11" t="str">
        <f>VLOOKUP($A190,班級清單,3,0)</f>
        <v>廣一2</v>
      </c>
      <c r="F190" s="5" t="str">
        <f>VLOOKUP($B190,書籍清單,2,0)</f>
        <v>數學B</v>
      </c>
      <c r="G190" s="11" t="str">
        <f>VLOOKUP($B190,書籍清單,3,0)</f>
        <v>二</v>
      </c>
      <c r="H190" s="11" t="str">
        <f>VLOOKUP($B190,書籍清單,4,0)</f>
        <v>信樺</v>
      </c>
      <c r="I190" s="11" t="str">
        <f>VLOOKUP($B190,書籍清單,5,0)</f>
        <v>姚敏庭</v>
      </c>
      <c r="J190" s="11">
        <f>VLOOKUP($B190,書籍清單,6,0)</f>
        <v>180</v>
      </c>
      <c r="K190" s="13">
        <f>VLOOKUP($B190,書籍清單,7,0)</f>
        <v>164</v>
      </c>
      <c r="L190" s="32" t="str">
        <f>VLOOKUP(H190,出版社!$B$2:$D$26,3,0)</f>
        <v>招標議價</v>
      </c>
      <c r="M190" s="11">
        <f>VLOOKUP($A190,班級清單,4,0)</f>
        <v>40</v>
      </c>
      <c r="N190" s="11">
        <f>M190</f>
        <v>40</v>
      </c>
      <c r="O190" s="33">
        <f>J190*N190</f>
        <v>7200</v>
      </c>
      <c r="P190" s="34">
        <f>N190</f>
        <v>40</v>
      </c>
      <c r="Q190" s="35">
        <f>P190*K190</f>
        <v>6560</v>
      </c>
      <c r="R190" s="33">
        <v>39</v>
      </c>
      <c r="S190" s="33">
        <f>K190*R190</f>
        <v>6396</v>
      </c>
      <c r="T190" s="33">
        <f>P190-R190</f>
        <v>1</v>
      </c>
      <c r="U190" s="33">
        <f>T190*K190</f>
        <v>164</v>
      </c>
      <c r="V190" s="5"/>
      <c r="W190" s="4"/>
      <c r="X190" s="4"/>
      <c r="Y190" s="4"/>
      <c r="Z190" s="4"/>
      <c r="AA190" s="4"/>
      <c r="AB190" s="4"/>
    </row>
    <row r="191" spans="1:28" ht="16.5" customHeight="1">
      <c r="A191" s="31">
        <v>53</v>
      </c>
      <c r="B191" s="31">
        <v>16</v>
      </c>
      <c r="C191" s="31" t="str">
        <f>VLOOKUP($A191,班級清單,6,0)</f>
        <v>一</v>
      </c>
      <c r="D191" s="11" t="str">
        <f>VLOOKUP($A191,班級清單,2,0)</f>
        <v>日校</v>
      </c>
      <c r="E191" s="11" t="str">
        <f>VLOOKUP($A191,班級清單,3,0)</f>
        <v>廣一2</v>
      </c>
      <c r="F191" s="5" t="str">
        <f>VLOOKUP($B191,書籍清單,2,0)</f>
        <v>體育</v>
      </c>
      <c r="G191" s="11" t="str">
        <f>VLOOKUP($B191,書籍清單,3,0)</f>
        <v>二</v>
      </c>
      <c r="H191" s="11" t="str">
        <f>VLOOKUP($B191,書籍清單,4,0)</f>
        <v>育達</v>
      </c>
      <c r="I191" s="11" t="str">
        <f>VLOOKUP($B191,書籍清單,5,0)</f>
        <v>方建隆</v>
      </c>
      <c r="J191" s="11">
        <f>VLOOKUP($B191,書籍清單,6,0)</f>
        <v>135</v>
      </c>
      <c r="K191" s="13">
        <f>VLOOKUP($B191,書籍清單,7,0)</f>
        <v>130</v>
      </c>
      <c r="L191" s="32" t="str">
        <f>VLOOKUP(H191,出版社!$B$2:$D$26,3,0)</f>
        <v>招標議價</v>
      </c>
      <c r="M191" s="11">
        <f>VLOOKUP($A191,班級清單,4,0)</f>
        <v>40</v>
      </c>
      <c r="N191" s="11">
        <f>M191</f>
        <v>40</v>
      </c>
      <c r="O191" s="33">
        <f>J191*N191</f>
        <v>5400</v>
      </c>
      <c r="P191" s="34">
        <f>N191</f>
        <v>40</v>
      </c>
      <c r="Q191" s="35">
        <f>P191*K191</f>
        <v>5200</v>
      </c>
      <c r="R191" s="33">
        <v>39</v>
      </c>
      <c r="S191" s="33">
        <f>K191*R191</f>
        <v>5070</v>
      </c>
      <c r="T191" s="33">
        <f>P191-R191</f>
        <v>1</v>
      </c>
      <c r="U191" s="33">
        <f>T191*K191</f>
        <v>130</v>
      </c>
      <c r="V191" s="5"/>
      <c r="W191" s="44">
        <f>SUM(S184:S191)</f>
        <v>63531</v>
      </c>
      <c r="X191" s="4"/>
      <c r="Y191" s="44">
        <f>SUM(U184:U191)</f>
        <v>1629</v>
      </c>
      <c r="Z191" s="4"/>
      <c r="AA191" s="4"/>
      <c r="AB191" s="4"/>
    </row>
    <row r="192" spans="1:28" ht="16.5" customHeight="1">
      <c r="A192" s="31">
        <v>3</v>
      </c>
      <c r="B192" s="31">
        <v>39</v>
      </c>
      <c r="C192" s="31" t="str">
        <f>VLOOKUP($A192,班級清單,6,0)</f>
        <v>二</v>
      </c>
      <c r="D192" s="11" t="str">
        <f>VLOOKUP($A192,班級清單,2,0)</f>
        <v>日校</v>
      </c>
      <c r="E192" s="11" t="str">
        <f>VLOOKUP($A192,班級清單,3,0)</f>
        <v>外二1</v>
      </c>
      <c r="F192" s="5" t="str">
        <f>VLOOKUP($B192,書籍清單,2,0)</f>
        <v>計算機概論</v>
      </c>
      <c r="G192" s="11" t="str">
        <f>VLOOKUP($B192,書籍清單,3,0)</f>
        <v>Ⅳ</v>
      </c>
      <c r="H192" s="11" t="str">
        <f>VLOOKUP($B192,書籍清單,4,0)</f>
        <v>旗立</v>
      </c>
      <c r="I192" s="11" t="str">
        <f>VLOOKUP($B192,書籍清單,5,0)</f>
        <v>施威銘.等</v>
      </c>
      <c r="J192" s="11">
        <f>VLOOKUP($B192,書籍清單,6,0)</f>
        <v>278</v>
      </c>
      <c r="K192" s="13">
        <f>VLOOKUP($B192,書籍清單,7,0)</f>
        <v>268</v>
      </c>
      <c r="L192" s="32" t="str">
        <f>VLOOKUP(H192,出版社!$B$2:$D$26,3,0)</f>
        <v>招標議價</v>
      </c>
      <c r="M192" s="11">
        <f>VLOOKUP($A192,班級清單,4,0)</f>
        <v>38</v>
      </c>
      <c r="N192" s="11">
        <f>M192</f>
        <v>38</v>
      </c>
      <c r="O192" s="33">
        <f>J192*N192</f>
        <v>10564</v>
      </c>
      <c r="P192" s="34">
        <f>N192</f>
        <v>38</v>
      </c>
      <c r="Q192" s="35">
        <f>P192*K192</f>
        <v>10184</v>
      </c>
      <c r="R192" s="33">
        <v>38</v>
      </c>
      <c r="S192" s="33">
        <f>K192*R192</f>
        <v>10184</v>
      </c>
      <c r="T192" s="33">
        <f>P192-R192</f>
        <v>0</v>
      </c>
      <c r="U192" s="33">
        <f>T192*K192</f>
        <v>0</v>
      </c>
      <c r="V192" s="5"/>
      <c r="W192" s="4"/>
      <c r="X192" s="4"/>
      <c r="Y192" s="4"/>
      <c r="Z192" s="4"/>
      <c r="AA192" s="4"/>
      <c r="AB192" s="4"/>
    </row>
    <row r="193" spans="1:28" ht="16.5" customHeight="1">
      <c r="A193" s="31">
        <v>3</v>
      </c>
      <c r="B193" s="31">
        <v>5</v>
      </c>
      <c r="C193" s="31" t="str">
        <f>VLOOKUP($A193,班級清單,6,0)</f>
        <v>二</v>
      </c>
      <c r="D193" s="11" t="str">
        <f>VLOOKUP($A193,班級清單,2,0)</f>
        <v>日校</v>
      </c>
      <c r="E193" s="11" t="str">
        <f>VLOOKUP($A193,班級清單,3,0)</f>
        <v>外二1</v>
      </c>
      <c r="F193" s="5" t="str">
        <f>VLOOKUP($B193,書籍清單,2,0)</f>
        <v>高中英文</v>
      </c>
      <c r="G193" s="11" t="str">
        <f>VLOOKUP($B193,書籍清單,3,0)</f>
        <v>五</v>
      </c>
      <c r="H193" s="11" t="str">
        <f>VLOOKUP($B193,書籍清單,4,0)</f>
        <v>三民</v>
      </c>
      <c r="I193" s="11" t="str">
        <f>VLOOKUP($B193,書籍清單,5,0)</f>
        <v>車蓓群</v>
      </c>
      <c r="J193" s="11">
        <f>VLOOKUP($B193,書籍清單,6,0)</f>
        <v>248</v>
      </c>
      <c r="K193" s="13">
        <f>VLOOKUP($B193,書籍清單,7,0)</f>
        <v>239</v>
      </c>
      <c r="L193" s="32" t="str">
        <f>VLOOKUP(H193,出版社!$B$2:$D$26,3,0)</f>
        <v>招標議價</v>
      </c>
      <c r="M193" s="11">
        <f>VLOOKUP($A193,班級清單,4,0)</f>
        <v>38</v>
      </c>
      <c r="N193" s="11">
        <f>M193</f>
        <v>38</v>
      </c>
      <c r="O193" s="33">
        <f>J193*N193</f>
        <v>9424</v>
      </c>
      <c r="P193" s="34">
        <f>N193</f>
        <v>38</v>
      </c>
      <c r="Q193" s="35">
        <f>P193*K193</f>
        <v>9082</v>
      </c>
      <c r="R193" s="33">
        <v>38</v>
      </c>
      <c r="S193" s="33">
        <f>K193*R193</f>
        <v>9082</v>
      </c>
      <c r="T193" s="33">
        <f>P193-R193</f>
        <v>0</v>
      </c>
      <c r="U193" s="33">
        <f>T193*K193</f>
        <v>0</v>
      </c>
      <c r="V193" s="5"/>
      <c r="W193" s="4"/>
      <c r="X193" s="4"/>
      <c r="Y193" s="4"/>
      <c r="Z193" s="4"/>
      <c r="AA193" s="4"/>
      <c r="AB193" s="4"/>
    </row>
    <row r="194" spans="1:28" ht="16.5" customHeight="1">
      <c r="A194" s="31">
        <v>3</v>
      </c>
      <c r="B194" s="31">
        <v>4</v>
      </c>
      <c r="C194" s="31" t="str">
        <f>VLOOKUP($A194,班級清單,6,0)</f>
        <v>二</v>
      </c>
      <c r="D194" s="11" t="str">
        <f>VLOOKUP($A194,班級清單,2,0)</f>
        <v>日校</v>
      </c>
      <c r="E194" s="11" t="str">
        <f>VLOOKUP($A194,班級清單,3,0)</f>
        <v>外二1</v>
      </c>
      <c r="F194" s="5" t="str">
        <f>VLOOKUP($B194,書籍清單,2,0)</f>
        <v>高中英文</v>
      </c>
      <c r="G194" s="11" t="str">
        <f>VLOOKUP($B194,書籍清單,3,0)</f>
        <v>四</v>
      </c>
      <c r="H194" s="11" t="str">
        <f>VLOOKUP($B194,書籍清單,4,0)</f>
        <v>三民</v>
      </c>
      <c r="I194" s="11" t="str">
        <f>VLOOKUP($B194,書籍清單,5,0)</f>
        <v>車蓓群</v>
      </c>
      <c r="J194" s="11">
        <f>VLOOKUP($B194,書籍清單,6,0)</f>
        <v>248</v>
      </c>
      <c r="K194" s="13">
        <f>VLOOKUP($B194,書籍清單,7,0)</f>
        <v>239</v>
      </c>
      <c r="L194" s="32" t="str">
        <f>VLOOKUP(H194,出版社!$B$2:$D$26,3,0)</f>
        <v>招標議價</v>
      </c>
      <c r="M194" s="11">
        <f>VLOOKUP($A194,班級清單,4,0)</f>
        <v>38</v>
      </c>
      <c r="N194" s="11">
        <f>M194</f>
        <v>38</v>
      </c>
      <c r="O194" s="33">
        <f>J194*N194</f>
        <v>9424</v>
      </c>
      <c r="P194" s="34">
        <f>N194</f>
        <v>38</v>
      </c>
      <c r="Q194" s="35">
        <f>P194*K194</f>
        <v>9082</v>
      </c>
      <c r="R194" s="33">
        <v>38</v>
      </c>
      <c r="S194" s="33">
        <f>K194*R194</f>
        <v>9082</v>
      </c>
      <c r="T194" s="33">
        <f>P194-R194</f>
        <v>0</v>
      </c>
      <c r="U194" s="33">
        <f>T194*K194</f>
        <v>0</v>
      </c>
      <c r="V194" s="5"/>
      <c r="W194" s="4"/>
      <c r="X194" s="4"/>
      <c r="Y194" s="4"/>
      <c r="Z194" s="4"/>
      <c r="AA194" s="4"/>
      <c r="AB194" s="4"/>
    </row>
    <row r="195" spans="1:28" ht="16.5" customHeight="1">
      <c r="A195" s="31">
        <v>3</v>
      </c>
      <c r="B195" s="31">
        <v>22</v>
      </c>
      <c r="C195" s="31" t="str">
        <f>VLOOKUP($A195,班級清單,6,0)</f>
        <v>二</v>
      </c>
      <c r="D195" s="11" t="str">
        <f>VLOOKUP($A195,班級清單,2,0)</f>
        <v>日校</v>
      </c>
      <c r="E195" s="11" t="str">
        <f>VLOOKUP($A195,班級清單,3,0)</f>
        <v>外二1</v>
      </c>
      <c r="F195" s="5" t="str">
        <f>VLOOKUP($B195,書籍清單,2,0)</f>
        <v>高職國文</v>
      </c>
      <c r="G195" s="11" t="str">
        <f>VLOOKUP($B195,書籍清單,3,0)</f>
        <v>四</v>
      </c>
      <c r="H195" s="11" t="str">
        <f>VLOOKUP($B195,書籍清單,4,0)</f>
        <v>東大</v>
      </c>
      <c r="I195" s="11" t="str">
        <f>VLOOKUP($B195,書籍清單,5,0)</f>
        <v>王基倫.等</v>
      </c>
      <c r="J195" s="11">
        <f>VLOOKUP($B195,書籍清單,6,0)</f>
        <v>230</v>
      </c>
      <c r="K195" s="13">
        <f>VLOOKUP($B195,書籍清單,7,0)</f>
        <v>222</v>
      </c>
      <c r="L195" s="32" t="str">
        <f>VLOOKUP(H195,出版社!$B$2:$D$26,3,0)</f>
        <v>招標議價</v>
      </c>
      <c r="M195" s="11">
        <f>VLOOKUP($A195,班級清單,4,0)</f>
        <v>38</v>
      </c>
      <c r="N195" s="11">
        <f>M195</f>
        <v>38</v>
      </c>
      <c r="O195" s="33">
        <f>J195*N195</f>
        <v>8740</v>
      </c>
      <c r="P195" s="34">
        <f>N195</f>
        <v>38</v>
      </c>
      <c r="Q195" s="35">
        <f>P195*K195</f>
        <v>8436</v>
      </c>
      <c r="R195" s="33">
        <v>38</v>
      </c>
      <c r="S195" s="33">
        <f>K195*R195</f>
        <v>8436</v>
      </c>
      <c r="T195" s="33">
        <f>P195-R195</f>
        <v>0</v>
      </c>
      <c r="U195" s="33">
        <f>T195*K195</f>
        <v>0</v>
      </c>
      <c r="V195" s="5"/>
      <c r="W195" s="4"/>
      <c r="X195" s="4"/>
      <c r="Y195" s="4"/>
      <c r="Z195" s="4"/>
      <c r="AA195" s="4"/>
      <c r="AB195" s="4"/>
    </row>
    <row r="196" spans="1:28" ht="16.5" customHeight="1">
      <c r="A196" s="31">
        <v>3</v>
      </c>
      <c r="B196" s="31">
        <v>12</v>
      </c>
      <c r="C196" s="31" t="str">
        <f>VLOOKUP($A196,班級清單,6,0)</f>
        <v>二</v>
      </c>
      <c r="D196" s="11" t="str">
        <f>VLOOKUP($A196,班級清單,2,0)</f>
        <v>日校</v>
      </c>
      <c r="E196" s="11" t="str">
        <f>VLOOKUP($A196,班級清單,3,0)</f>
        <v>外二1</v>
      </c>
      <c r="F196" s="5" t="str">
        <f>VLOOKUP($B196,書籍清單,2,0)</f>
        <v>當代軍事科技</v>
      </c>
      <c r="G196" s="11" t="str">
        <f>VLOOKUP($B196,書籍清單,3,0)</f>
        <v>全</v>
      </c>
      <c r="H196" s="11" t="str">
        <f>VLOOKUP($B196,書籍清單,4,0)</f>
        <v>幼獅</v>
      </c>
      <c r="I196" s="11" t="str">
        <f>VLOOKUP($B196,書籍清單,5,0)</f>
        <v>編輯部</v>
      </c>
      <c r="J196" s="11">
        <f>VLOOKUP($B196,書籍清單,6,0)</f>
        <v>150</v>
      </c>
      <c r="K196" s="13">
        <f>VLOOKUP($B196,書籍清單,7,0)</f>
        <v>145</v>
      </c>
      <c r="L196" s="32" t="str">
        <f>VLOOKUP(H196,出版社!$B$2:$D$26,3,0)</f>
        <v>招標議價</v>
      </c>
      <c r="M196" s="11">
        <f>VLOOKUP($A196,班級清單,4,0)</f>
        <v>38</v>
      </c>
      <c r="N196" s="11">
        <f>M196</f>
        <v>38</v>
      </c>
      <c r="O196" s="33">
        <f>J196*N196</f>
        <v>5700</v>
      </c>
      <c r="P196" s="34">
        <f>N196</f>
        <v>38</v>
      </c>
      <c r="Q196" s="35">
        <f>P196*K196</f>
        <v>5510</v>
      </c>
      <c r="R196" s="33">
        <v>38</v>
      </c>
      <c r="S196" s="33">
        <f>K196*R196</f>
        <v>5510</v>
      </c>
      <c r="T196" s="33">
        <f>P196-R196</f>
        <v>0</v>
      </c>
      <c r="U196" s="33">
        <f>T196*K196</f>
        <v>0</v>
      </c>
      <c r="V196" s="5"/>
      <c r="W196" s="4"/>
      <c r="X196" s="4"/>
      <c r="Y196" s="4"/>
      <c r="Z196" s="4"/>
      <c r="AA196" s="4"/>
      <c r="AB196" s="4"/>
    </row>
    <row r="197" spans="1:28" ht="16.5" customHeight="1">
      <c r="A197" s="31">
        <v>3</v>
      </c>
      <c r="B197" s="31">
        <v>55</v>
      </c>
      <c r="C197" s="31" t="str">
        <f>VLOOKUP($A197,班級清單,6,0)</f>
        <v>二</v>
      </c>
      <c r="D197" s="11" t="str">
        <f>VLOOKUP($A197,班級清單,2,0)</f>
        <v>日校</v>
      </c>
      <c r="E197" s="11" t="str">
        <f>VLOOKUP($A197,班級清單,3,0)</f>
        <v>外二1</v>
      </c>
      <c r="F197" s="5" t="str">
        <f>VLOOKUP($B197,書籍清單,2,0)</f>
        <v>數學B</v>
      </c>
      <c r="G197" s="11" t="str">
        <f>VLOOKUP($B197,書籍清單,3,0)</f>
        <v>四</v>
      </c>
      <c r="H197" s="11" t="str">
        <f>VLOOKUP($B197,書籍清單,4,0)</f>
        <v>龍騰</v>
      </c>
      <c r="I197" s="11" t="str">
        <f>VLOOKUP($B197,書籍清單,5,0)</f>
        <v>高宏輝</v>
      </c>
      <c r="J197" s="11">
        <f>VLOOKUP($B197,書籍清單,6,0)</f>
        <v>187</v>
      </c>
      <c r="K197" s="13">
        <f>VLOOKUP($B197,書籍清單,7,0)</f>
        <v>180</v>
      </c>
      <c r="L197" s="32" t="str">
        <f>VLOOKUP(H197,出版社!$B$2:$D$26,3,0)</f>
        <v>招標議價</v>
      </c>
      <c r="M197" s="11">
        <f>VLOOKUP($A197,班級清單,4,0)</f>
        <v>38</v>
      </c>
      <c r="N197" s="11">
        <f>M197</f>
        <v>38</v>
      </c>
      <c r="O197" s="33">
        <f>J197*N197</f>
        <v>7106</v>
      </c>
      <c r="P197" s="34">
        <f>N197</f>
        <v>38</v>
      </c>
      <c r="Q197" s="35">
        <f>P197*K197</f>
        <v>6840</v>
      </c>
      <c r="R197" s="33">
        <v>38</v>
      </c>
      <c r="S197" s="33">
        <f>K197*R197</f>
        <v>6840</v>
      </c>
      <c r="T197" s="33">
        <f>P197-R197</f>
        <v>0</v>
      </c>
      <c r="U197" s="33">
        <f>T197*K197</f>
        <v>0</v>
      </c>
      <c r="V197" s="5"/>
      <c r="W197" s="4"/>
      <c r="X197" s="4"/>
      <c r="Y197" s="4"/>
      <c r="Z197" s="4"/>
      <c r="AA197" s="4"/>
      <c r="AB197" s="4"/>
    </row>
    <row r="198" spans="1:28" ht="16.5" customHeight="1">
      <c r="A198" s="31">
        <v>3</v>
      </c>
      <c r="B198" s="31">
        <v>17</v>
      </c>
      <c r="C198" s="31" t="str">
        <f>VLOOKUP($A198,班級清單,6,0)</f>
        <v>二</v>
      </c>
      <c r="D198" s="11" t="str">
        <f>VLOOKUP($A198,班級清單,2,0)</f>
        <v>日校</v>
      </c>
      <c r="E198" s="11" t="str">
        <f>VLOOKUP($A198,班級清單,3,0)</f>
        <v>外二1</v>
      </c>
      <c r="F198" s="5" t="str">
        <f>VLOOKUP($B198,書籍清單,2,0)</f>
        <v>體育</v>
      </c>
      <c r="G198" s="11" t="str">
        <f>VLOOKUP($B198,書籍清單,3,0)</f>
        <v>四</v>
      </c>
      <c r="H198" s="11" t="str">
        <f>VLOOKUP($B198,書籍清單,4,0)</f>
        <v>育達</v>
      </c>
      <c r="I198" s="11" t="str">
        <f>VLOOKUP($B198,書籍清單,5,0)</f>
        <v>方建隆</v>
      </c>
      <c r="J198" s="11">
        <f>VLOOKUP($B198,書籍清單,6,0)</f>
        <v>125</v>
      </c>
      <c r="K198" s="13">
        <f>VLOOKUP($B198,書籍清單,7,0)</f>
        <v>120</v>
      </c>
      <c r="L198" s="32" t="str">
        <f>VLOOKUP(H198,出版社!$B$2:$D$26,3,0)</f>
        <v>招標議價</v>
      </c>
      <c r="M198" s="11">
        <f>VLOOKUP($A198,班級清單,4,0)</f>
        <v>38</v>
      </c>
      <c r="N198" s="11">
        <f>M198</f>
        <v>38</v>
      </c>
      <c r="O198" s="33">
        <f>J198*N198</f>
        <v>4750</v>
      </c>
      <c r="P198" s="34">
        <f>N198</f>
        <v>38</v>
      </c>
      <c r="Q198" s="35">
        <f>P198*K198</f>
        <v>4560</v>
      </c>
      <c r="R198" s="33">
        <v>38</v>
      </c>
      <c r="S198" s="33">
        <f>K198*R198</f>
        <v>4560</v>
      </c>
      <c r="T198" s="33">
        <f>P198-R198</f>
        <v>0</v>
      </c>
      <c r="U198" s="33">
        <f>T198*K198</f>
        <v>0</v>
      </c>
      <c r="V198" s="5"/>
      <c r="W198" s="44">
        <f>SUM(S192:S198)</f>
        <v>53694</v>
      </c>
      <c r="X198" s="4"/>
      <c r="Y198" s="44">
        <f>SUM(U192:U198)</f>
        <v>0</v>
      </c>
      <c r="Z198" s="4"/>
      <c r="AA198" s="4"/>
      <c r="AB198" s="4"/>
    </row>
    <row r="199" spans="1:28" ht="16.5" customHeight="1">
      <c r="A199" s="31">
        <v>4</v>
      </c>
      <c r="B199" s="31">
        <v>39</v>
      </c>
      <c r="C199" s="31" t="str">
        <f>VLOOKUP($A199,班級清單,6,0)</f>
        <v>二</v>
      </c>
      <c r="D199" s="11" t="str">
        <f>VLOOKUP($A199,班級清單,2,0)</f>
        <v>日校</v>
      </c>
      <c r="E199" s="11" t="str">
        <f>VLOOKUP($A199,班級清單,3,0)</f>
        <v>外二2</v>
      </c>
      <c r="F199" s="5" t="str">
        <f>VLOOKUP($B199,書籍清單,2,0)</f>
        <v>計算機概論</v>
      </c>
      <c r="G199" s="11" t="str">
        <f>VLOOKUP($B199,書籍清單,3,0)</f>
        <v>Ⅳ</v>
      </c>
      <c r="H199" s="11" t="str">
        <f>VLOOKUP($B199,書籍清單,4,0)</f>
        <v>旗立</v>
      </c>
      <c r="I199" s="11" t="str">
        <f>VLOOKUP($B199,書籍清單,5,0)</f>
        <v>施威銘.等</v>
      </c>
      <c r="J199" s="11">
        <f>VLOOKUP($B199,書籍清單,6,0)</f>
        <v>278</v>
      </c>
      <c r="K199" s="13">
        <f>VLOOKUP($B199,書籍清單,7,0)</f>
        <v>268</v>
      </c>
      <c r="L199" s="32" t="str">
        <f>VLOOKUP(H199,出版社!$B$2:$D$26,3,0)</f>
        <v>招標議價</v>
      </c>
      <c r="M199" s="11">
        <f>VLOOKUP($A199,班級清單,4,0)</f>
        <v>37</v>
      </c>
      <c r="N199" s="11">
        <f>M199</f>
        <v>37</v>
      </c>
      <c r="O199" s="33">
        <f>J199*N199</f>
        <v>10286</v>
      </c>
      <c r="P199" s="34">
        <f>N199</f>
        <v>37</v>
      </c>
      <c r="Q199" s="35">
        <f>P199*K199</f>
        <v>9916</v>
      </c>
      <c r="R199" s="33">
        <v>38</v>
      </c>
      <c r="S199" s="33">
        <f>K199*R199</f>
        <v>10184</v>
      </c>
      <c r="T199" s="33">
        <f>P199-R199</f>
        <v>-1</v>
      </c>
      <c r="U199" s="33">
        <f>T199*K199</f>
        <v>-268</v>
      </c>
      <c r="V199" s="5"/>
      <c r="W199" s="4"/>
      <c r="X199" s="4"/>
      <c r="Y199" s="4"/>
      <c r="Z199" s="4"/>
      <c r="AA199" s="4"/>
      <c r="AB199" s="4"/>
    </row>
    <row r="200" spans="1:28" ht="16.5" customHeight="1">
      <c r="A200" s="31">
        <v>4</v>
      </c>
      <c r="B200" s="31">
        <v>5</v>
      </c>
      <c r="C200" s="31" t="str">
        <f>VLOOKUP($A200,班級清單,6,0)</f>
        <v>二</v>
      </c>
      <c r="D200" s="11" t="str">
        <f>VLOOKUP($A200,班級清單,2,0)</f>
        <v>日校</v>
      </c>
      <c r="E200" s="11" t="str">
        <f>VLOOKUP($A200,班級清單,3,0)</f>
        <v>外二2</v>
      </c>
      <c r="F200" s="5" t="str">
        <f>VLOOKUP($B200,書籍清單,2,0)</f>
        <v>高中英文</v>
      </c>
      <c r="G200" s="11" t="str">
        <f>VLOOKUP($B200,書籍清單,3,0)</f>
        <v>五</v>
      </c>
      <c r="H200" s="11" t="str">
        <f>VLOOKUP($B200,書籍清單,4,0)</f>
        <v>三民</v>
      </c>
      <c r="I200" s="11" t="str">
        <f>VLOOKUP($B200,書籍清單,5,0)</f>
        <v>車蓓群</v>
      </c>
      <c r="J200" s="11">
        <f>VLOOKUP($B200,書籍清單,6,0)</f>
        <v>248</v>
      </c>
      <c r="K200" s="13">
        <f>VLOOKUP($B200,書籍清單,7,0)</f>
        <v>239</v>
      </c>
      <c r="L200" s="32" t="str">
        <f>VLOOKUP(H200,出版社!$B$2:$D$26,3,0)</f>
        <v>招標議價</v>
      </c>
      <c r="M200" s="11">
        <f>VLOOKUP($A200,班級清單,4,0)</f>
        <v>37</v>
      </c>
      <c r="N200" s="11">
        <f>M200</f>
        <v>37</v>
      </c>
      <c r="O200" s="33">
        <f>J200*N200</f>
        <v>9176</v>
      </c>
      <c r="P200" s="34">
        <f>N200</f>
        <v>37</v>
      </c>
      <c r="Q200" s="35">
        <f>P200*K200</f>
        <v>8843</v>
      </c>
      <c r="R200" s="33">
        <v>38</v>
      </c>
      <c r="S200" s="33">
        <f>K200*R200</f>
        <v>9082</v>
      </c>
      <c r="T200" s="33">
        <f>P200-R200</f>
        <v>-1</v>
      </c>
      <c r="U200" s="33">
        <f>T200*K200</f>
        <v>-239</v>
      </c>
      <c r="V200" s="5"/>
      <c r="W200" s="4"/>
      <c r="X200" s="4"/>
      <c r="Y200" s="4"/>
      <c r="Z200" s="4"/>
      <c r="AA200" s="4"/>
      <c r="AB200" s="4"/>
    </row>
    <row r="201" spans="1:28" ht="16.5" customHeight="1">
      <c r="A201" s="31">
        <v>4</v>
      </c>
      <c r="B201" s="31">
        <v>4</v>
      </c>
      <c r="C201" s="31" t="str">
        <f>VLOOKUP($A201,班級清單,6,0)</f>
        <v>二</v>
      </c>
      <c r="D201" s="11" t="str">
        <f>VLOOKUP($A201,班級清單,2,0)</f>
        <v>日校</v>
      </c>
      <c r="E201" s="11" t="str">
        <f>VLOOKUP($A201,班級清單,3,0)</f>
        <v>外二2</v>
      </c>
      <c r="F201" s="5" t="str">
        <f>VLOOKUP($B201,書籍清單,2,0)</f>
        <v>高中英文</v>
      </c>
      <c r="G201" s="11" t="str">
        <f>VLOOKUP($B201,書籍清單,3,0)</f>
        <v>四</v>
      </c>
      <c r="H201" s="11" t="str">
        <f>VLOOKUP($B201,書籍清單,4,0)</f>
        <v>三民</v>
      </c>
      <c r="I201" s="11" t="str">
        <f>VLOOKUP($B201,書籍清單,5,0)</f>
        <v>車蓓群</v>
      </c>
      <c r="J201" s="11">
        <f>VLOOKUP($B201,書籍清單,6,0)</f>
        <v>248</v>
      </c>
      <c r="K201" s="13">
        <f>VLOOKUP($B201,書籍清單,7,0)</f>
        <v>239</v>
      </c>
      <c r="L201" s="32" t="str">
        <f>VLOOKUP(H201,出版社!$B$2:$D$26,3,0)</f>
        <v>招標議價</v>
      </c>
      <c r="M201" s="11">
        <f>VLOOKUP($A201,班級清單,4,0)</f>
        <v>37</v>
      </c>
      <c r="N201" s="11">
        <f>M201</f>
        <v>37</v>
      </c>
      <c r="O201" s="33">
        <f>J201*N201</f>
        <v>9176</v>
      </c>
      <c r="P201" s="34">
        <f>N201</f>
        <v>37</v>
      </c>
      <c r="Q201" s="35">
        <f>P201*K201</f>
        <v>8843</v>
      </c>
      <c r="R201" s="33">
        <v>38</v>
      </c>
      <c r="S201" s="33">
        <f>K201*R201</f>
        <v>9082</v>
      </c>
      <c r="T201" s="33">
        <f>P201-R201</f>
        <v>-1</v>
      </c>
      <c r="U201" s="33">
        <f>T201*K201</f>
        <v>-239</v>
      </c>
      <c r="V201" s="5"/>
      <c r="W201" s="4"/>
      <c r="X201" s="4"/>
      <c r="Y201" s="4"/>
      <c r="Z201" s="4"/>
      <c r="AA201" s="4"/>
      <c r="AB201" s="4"/>
    </row>
    <row r="202" spans="1:28" ht="16.5" customHeight="1">
      <c r="A202" s="31">
        <v>4</v>
      </c>
      <c r="B202" s="31">
        <v>22</v>
      </c>
      <c r="C202" s="31" t="str">
        <f>VLOOKUP($A202,班級清單,6,0)</f>
        <v>二</v>
      </c>
      <c r="D202" s="11" t="str">
        <f>VLOOKUP($A202,班級清單,2,0)</f>
        <v>日校</v>
      </c>
      <c r="E202" s="11" t="str">
        <f>VLOOKUP($A202,班級清單,3,0)</f>
        <v>外二2</v>
      </c>
      <c r="F202" s="5" t="str">
        <f>VLOOKUP($B202,書籍清單,2,0)</f>
        <v>高職國文</v>
      </c>
      <c r="G202" s="11" t="str">
        <f>VLOOKUP($B202,書籍清單,3,0)</f>
        <v>四</v>
      </c>
      <c r="H202" s="11" t="str">
        <f>VLOOKUP($B202,書籍清單,4,0)</f>
        <v>東大</v>
      </c>
      <c r="I202" s="11" t="str">
        <f>VLOOKUP($B202,書籍清單,5,0)</f>
        <v>王基倫.等</v>
      </c>
      <c r="J202" s="11">
        <f>VLOOKUP($B202,書籍清單,6,0)</f>
        <v>230</v>
      </c>
      <c r="K202" s="13">
        <f>VLOOKUP($B202,書籍清單,7,0)</f>
        <v>222</v>
      </c>
      <c r="L202" s="32" t="str">
        <f>VLOOKUP(H202,出版社!$B$2:$D$26,3,0)</f>
        <v>招標議價</v>
      </c>
      <c r="M202" s="11">
        <f>VLOOKUP($A202,班級清單,4,0)</f>
        <v>37</v>
      </c>
      <c r="N202" s="11">
        <f>M202</f>
        <v>37</v>
      </c>
      <c r="O202" s="33">
        <f>J202*N202</f>
        <v>8510</v>
      </c>
      <c r="P202" s="34">
        <f>N202</f>
        <v>37</v>
      </c>
      <c r="Q202" s="35">
        <f>P202*K202</f>
        <v>8214</v>
      </c>
      <c r="R202" s="33">
        <v>38</v>
      </c>
      <c r="S202" s="33">
        <f>K202*R202</f>
        <v>8436</v>
      </c>
      <c r="T202" s="33">
        <f>P202-R202</f>
        <v>-1</v>
      </c>
      <c r="U202" s="33">
        <f>T202*K202</f>
        <v>-222</v>
      </c>
      <c r="V202" s="5"/>
      <c r="W202" s="4"/>
      <c r="X202" s="4"/>
      <c r="Y202" s="4"/>
      <c r="Z202" s="4"/>
      <c r="AA202" s="4"/>
      <c r="AB202" s="4"/>
    </row>
    <row r="203" spans="1:28" ht="16.5" customHeight="1">
      <c r="A203" s="31">
        <v>4</v>
      </c>
      <c r="B203" s="31">
        <v>12</v>
      </c>
      <c r="C203" s="31" t="str">
        <f>VLOOKUP($A203,班級清單,6,0)</f>
        <v>二</v>
      </c>
      <c r="D203" s="11" t="str">
        <f>VLOOKUP($A203,班級清單,2,0)</f>
        <v>日校</v>
      </c>
      <c r="E203" s="11" t="str">
        <f>VLOOKUP($A203,班級清單,3,0)</f>
        <v>外二2</v>
      </c>
      <c r="F203" s="5" t="str">
        <f>VLOOKUP($B203,書籍清單,2,0)</f>
        <v>當代軍事科技</v>
      </c>
      <c r="G203" s="11" t="str">
        <f>VLOOKUP($B203,書籍清單,3,0)</f>
        <v>全</v>
      </c>
      <c r="H203" s="11" t="str">
        <f>VLOOKUP($B203,書籍清單,4,0)</f>
        <v>幼獅</v>
      </c>
      <c r="I203" s="11" t="str">
        <f>VLOOKUP($B203,書籍清單,5,0)</f>
        <v>編輯部</v>
      </c>
      <c r="J203" s="11">
        <f>VLOOKUP($B203,書籍清單,6,0)</f>
        <v>150</v>
      </c>
      <c r="K203" s="13">
        <f>VLOOKUP($B203,書籍清單,7,0)</f>
        <v>145</v>
      </c>
      <c r="L203" s="32" t="str">
        <f>VLOOKUP(H203,出版社!$B$2:$D$26,3,0)</f>
        <v>招標議價</v>
      </c>
      <c r="M203" s="11">
        <f>VLOOKUP($A203,班級清單,4,0)</f>
        <v>37</v>
      </c>
      <c r="N203" s="11">
        <f>M203</f>
        <v>37</v>
      </c>
      <c r="O203" s="33">
        <f>J203*N203</f>
        <v>5550</v>
      </c>
      <c r="P203" s="34">
        <f>N203</f>
        <v>37</v>
      </c>
      <c r="Q203" s="35">
        <f>P203*K203</f>
        <v>5365</v>
      </c>
      <c r="R203" s="33">
        <v>38</v>
      </c>
      <c r="S203" s="33">
        <f>K203*R203</f>
        <v>5510</v>
      </c>
      <c r="T203" s="33">
        <f>P203-R203</f>
        <v>-1</v>
      </c>
      <c r="U203" s="33">
        <f>T203*K203</f>
        <v>-145</v>
      </c>
      <c r="V203" s="5"/>
      <c r="W203" s="4"/>
      <c r="X203" s="4"/>
      <c r="Y203" s="4"/>
      <c r="Z203" s="4"/>
      <c r="AA203" s="4"/>
      <c r="AB203" s="4"/>
    </row>
    <row r="204" spans="1:28" ht="16.5" customHeight="1">
      <c r="A204" s="31">
        <v>4</v>
      </c>
      <c r="B204" s="31">
        <v>55</v>
      </c>
      <c r="C204" s="31" t="str">
        <f>VLOOKUP($A204,班級清單,6,0)</f>
        <v>二</v>
      </c>
      <c r="D204" s="11" t="str">
        <f>VLOOKUP($A204,班級清單,2,0)</f>
        <v>日校</v>
      </c>
      <c r="E204" s="11" t="str">
        <f>VLOOKUP($A204,班級清單,3,0)</f>
        <v>外二2</v>
      </c>
      <c r="F204" s="5" t="str">
        <f>VLOOKUP($B204,書籍清單,2,0)</f>
        <v>數學B</v>
      </c>
      <c r="G204" s="11" t="str">
        <f>VLOOKUP($B204,書籍清單,3,0)</f>
        <v>四</v>
      </c>
      <c r="H204" s="11" t="str">
        <f>VLOOKUP($B204,書籍清單,4,0)</f>
        <v>龍騰</v>
      </c>
      <c r="I204" s="11" t="str">
        <f>VLOOKUP($B204,書籍清單,5,0)</f>
        <v>高宏輝</v>
      </c>
      <c r="J204" s="11">
        <f>VLOOKUP($B204,書籍清單,6,0)</f>
        <v>187</v>
      </c>
      <c r="K204" s="13">
        <f>VLOOKUP($B204,書籍清單,7,0)</f>
        <v>180</v>
      </c>
      <c r="L204" s="32" t="str">
        <f>VLOOKUP(H204,出版社!$B$2:$D$26,3,0)</f>
        <v>招標議價</v>
      </c>
      <c r="M204" s="11">
        <f>VLOOKUP($A204,班級清單,4,0)</f>
        <v>37</v>
      </c>
      <c r="N204" s="11">
        <f>M204</f>
        <v>37</v>
      </c>
      <c r="O204" s="33">
        <f>J204*N204</f>
        <v>6919</v>
      </c>
      <c r="P204" s="34">
        <f>N204</f>
        <v>37</v>
      </c>
      <c r="Q204" s="35">
        <f>P204*K204</f>
        <v>6660</v>
      </c>
      <c r="R204" s="33">
        <v>38</v>
      </c>
      <c r="S204" s="33">
        <f>K204*R204</f>
        <v>6840</v>
      </c>
      <c r="T204" s="33">
        <f>P204-R204</f>
        <v>-1</v>
      </c>
      <c r="U204" s="33">
        <f>T204*K204</f>
        <v>-180</v>
      </c>
      <c r="V204" s="5"/>
      <c r="W204" s="4"/>
      <c r="X204" s="4"/>
      <c r="Y204" s="4"/>
      <c r="Z204" s="4"/>
      <c r="AA204" s="4"/>
      <c r="AB204" s="4"/>
    </row>
    <row r="205" spans="1:28" ht="16.5" customHeight="1">
      <c r="A205" s="31">
        <v>4</v>
      </c>
      <c r="B205" s="31">
        <v>17</v>
      </c>
      <c r="C205" s="31" t="str">
        <f>VLOOKUP($A205,班級清單,6,0)</f>
        <v>二</v>
      </c>
      <c r="D205" s="11" t="str">
        <f>VLOOKUP($A205,班級清單,2,0)</f>
        <v>日校</v>
      </c>
      <c r="E205" s="11" t="str">
        <f>VLOOKUP($A205,班級清單,3,0)</f>
        <v>外二2</v>
      </c>
      <c r="F205" s="5" t="str">
        <f>VLOOKUP($B205,書籍清單,2,0)</f>
        <v>體育</v>
      </c>
      <c r="G205" s="11" t="str">
        <f>VLOOKUP($B205,書籍清單,3,0)</f>
        <v>四</v>
      </c>
      <c r="H205" s="11" t="str">
        <f>VLOOKUP($B205,書籍清單,4,0)</f>
        <v>育達</v>
      </c>
      <c r="I205" s="11" t="str">
        <f>VLOOKUP($B205,書籍清單,5,0)</f>
        <v>方建隆</v>
      </c>
      <c r="J205" s="11">
        <f>VLOOKUP($B205,書籍清單,6,0)</f>
        <v>125</v>
      </c>
      <c r="K205" s="13">
        <f>VLOOKUP($B205,書籍清單,7,0)</f>
        <v>120</v>
      </c>
      <c r="L205" s="32" t="str">
        <f>VLOOKUP(H205,出版社!$B$2:$D$26,3,0)</f>
        <v>招標議價</v>
      </c>
      <c r="M205" s="11">
        <f>VLOOKUP($A205,班級清單,4,0)</f>
        <v>37</v>
      </c>
      <c r="N205" s="11">
        <f>M205</f>
        <v>37</v>
      </c>
      <c r="O205" s="33">
        <f>J205*N205</f>
        <v>4625</v>
      </c>
      <c r="P205" s="34">
        <f>N205</f>
        <v>37</v>
      </c>
      <c r="Q205" s="35">
        <f>P205*K205</f>
        <v>4440</v>
      </c>
      <c r="R205" s="33">
        <v>38</v>
      </c>
      <c r="S205" s="33">
        <f>K205*R205</f>
        <v>4560</v>
      </c>
      <c r="T205" s="33">
        <f>P205-R205</f>
        <v>-1</v>
      </c>
      <c r="U205" s="33">
        <f>T205*K205</f>
        <v>-120</v>
      </c>
      <c r="V205" s="5"/>
      <c r="W205" s="44">
        <f>SUM(S199:S205)</f>
        <v>53694</v>
      </c>
      <c r="X205" s="4"/>
      <c r="Y205" s="44">
        <f>SUM(U199:U205)</f>
        <v>-1413</v>
      </c>
      <c r="Z205" s="4"/>
      <c r="AA205" s="4"/>
      <c r="AB205" s="4"/>
    </row>
    <row r="206" spans="1:28" ht="16.5" customHeight="1">
      <c r="A206" s="31">
        <v>11</v>
      </c>
      <c r="B206" s="31">
        <v>48</v>
      </c>
      <c r="C206" s="31" t="str">
        <f>VLOOKUP($A206,班級清單,6,0)</f>
        <v>二</v>
      </c>
      <c r="D206" s="11" t="str">
        <f>VLOOKUP($A206,班級清單,2,0)</f>
        <v>日校</v>
      </c>
      <c r="E206" s="11" t="str">
        <f>VLOOKUP($A206,班級清單,3,0)</f>
        <v>高二1</v>
      </c>
      <c r="F206" s="5" t="str">
        <f>VLOOKUP($B206,書籍清單,2,0)</f>
        <v>公民與社會</v>
      </c>
      <c r="G206" s="11" t="str">
        <f>VLOOKUP($B206,書籍清單,3,0)</f>
        <v>四</v>
      </c>
      <c r="H206" s="11" t="str">
        <f>VLOOKUP($B206,書籍清單,4,0)</f>
        <v>龍騰</v>
      </c>
      <c r="I206" s="11" t="str">
        <f>VLOOKUP($B206,書籍清單,5,0)</f>
        <v>林有土</v>
      </c>
      <c r="J206" s="11">
        <f>VLOOKUP($B206,書籍清單,6,0)</f>
        <v>220</v>
      </c>
      <c r="K206" s="13">
        <f>VLOOKUP($B206,書籍清單,7,0)</f>
        <v>212</v>
      </c>
      <c r="L206" s="32" t="str">
        <f>VLOOKUP(H206,出版社!$B$2:$D$26,3,0)</f>
        <v>招標議價</v>
      </c>
      <c r="M206" s="11">
        <f>VLOOKUP($A206,班級清單,4,0)</f>
        <v>31</v>
      </c>
      <c r="N206" s="11">
        <f>M206</f>
        <v>31</v>
      </c>
      <c r="O206" s="33">
        <f>J206*N206</f>
        <v>6820</v>
      </c>
      <c r="P206" s="34">
        <f>N206</f>
        <v>31</v>
      </c>
      <c r="Q206" s="35">
        <f>P206*K206</f>
        <v>6572</v>
      </c>
      <c r="R206" s="33">
        <v>30</v>
      </c>
      <c r="S206" s="33">
        <f>K206*R206</f>
        <v>6360</v>
      </c>
      <c r="T206" s="33">
        <f>P206-R206</f>
        <v>1</v>
      </c>
      <c r="U206" s="33">
        <f>T206*K206</f>
        <v>212</v>
      </c>
      <c r="V206" s="5"/>
      <c r="W206" s="4"/>
      <c r="X206" s="4"/>
      <c r="Y206" s="4"/>
      <c r="Z206" s="4"/>
      <c r="AA206" s="4"/>
      <c r="AB206" s="4"/>
    </row>
    <row r="207" spans="1:28" ht="16.5" customHeight="1">
      <c r="A207" s="31">
        <v>11</v>
      </c>
      <c r="B207" s="31">
        <v>49</v>
      </c>
      <c r="C207" s="31" t="str">
        <f>VLOOKUP($A207,班級清單,6,0)</f>
        <v>二</v>
      </c>
      <c r="D207" s="11" t="str">
        <f>VLOOKUP($A207,班級清單,2,0)</f>
        <v>日校</v>
      </c>
      <c r="E207" s="11" t="str">
        <f>VLOOKUP($A207,班級清單,3,0)</f>
        <v>高二1</v>
      </c>
      <c r="F207" s="5" t="str">
        <f>VLOOKUP($B207,書籍清單,2,0)</f>
        <v>高中地理</v>
      </c>
      <c r="G207" s="11" t="str">
        <f>VLOOKUP($B207,書籍清單,3,0)</f>
        <v>四</v>
      </c>
      <c r="H207" s="11" t="str">
        <f>VLOOKUP($B207,書籍清單,4,0)</f>
        <v>龍騰</v>
      </c>
      <c r="I207" s="11" t="str">
        <f>VLOOKUP($B207,書籍清單,5,0)</f>
        <v>陳國川.等</v>
      </c>
      <c r="J207" s="11">
        <f>VLOOKUP($B207,書籍清單,6,0)</f>
        <v>240</v>
      </c>
      <c r="K207" s="13">
        <f>VLOOKUP($B207,書籍清單,7,0)</f>
        <v>232</v>
      </c>
      <c r="L207" s="32" t="str">
        <f>VLOOKUP(H207,出版社!$B$2:$D$26,3,0)</f>
        <v>招標議價</v>
      </c>
      <c r="M207" s="11">
        <f>VLOOKUP($A207,班級清單,4,0)</f>
        <v>31</v>
      </c>
      <c r="N207" s="11">
        <f>M207</f>
        <v>31</v>
      </c>
      <c r="O207" s="33">
        <f>J207*N207</f>
        <v>7440</v>
      </c>
      <c r="P207" s="34">
        <f>N207</f>
        <v>31</v>
      </c>
      <c r="Q207" s="35">
        <f>P207*K207</f>
        <v>7192</v>
      </c>
      <c r="R207" s="33">
        <v>30</v>
      </c>
      <c r="S207" s="33">
        <f>K207*R207</f>
        <v>6960</v>
      </c>
      <c r="T207" s="33">
        <f>P207-R207</f>
        <v>1</v>
      </c>
      <c r="U207" s="33">
        <f>T207*K207</f>
        <v>232</v>
      </c>
      <c r="V207" s="5"/>
      <c r="W207" s="4"/>
      <c r="X207" s="4"/>
      <c r="Y207" s="4"/>
      <c r="Z207" s="4"/>
      <c r="AA207" s="4"/>
      <c r="AB207" s="4"/>
    </row>
    <row r="208" spans="1:28" ht="16.5" customHeight="1">
      <c r="A208" s="31">
        <v>11</v>
      </c>
      <c r="B208" s="31">
        <v>5</v>
      </c>
      <c r="C208" s="31" t="str">
        <f>VLOOKUP($A208,班級清單,6,0)</f>
        <v>二</v>
      </c>
      <c r="D208" s="11" t="str">
        <f>VLOOKUP($A208,班級清單,2,0)</f>
        <v>日校</v>
      </c>
      <c r="E208" s="11" t="str">
        <f>VLOOKUP($A208,班級清單,3,0)</f>
        <v>高二1</v>
      </c>
      <c r="F208" s="5" t="str">
        <f>VLOOKUP($B208,書籍清單,2,0)</f>
        <v>高中英文</v>
      </c>
      <c r="G208" s="11" t="str">
        <f>VLOOKUP($B208,書籍清單,3,0)</f>
        <v>五</v>
      </c>
      <c r="H208" s="11" t="str">
        <f>VLOOKUP($B208,書籍清單,4,0)</f>
        <v>三民</v>
      </c>
      <c r="I208" s="11" t="str">
        <f>VLOOKUP($B208,書籍清單,5,0)</f>
        <v>車蓓群</v>
      </c>
      <c r="J208" s="11">
        <f>VLOOKUP($B208,書籍清單,6,0)</f>
        <v>248</v>
      </c>
      <c r="K208" s="13">
        <f>VLOOKUP($B208,書籍清單,7,0)</f>
        <v>239</v>
      </c>
      <c r="L208" s="32" t="str">
        <f>VLOOKUP(H208,出版社!$B$2:$D$26,3,0)</f>
        <v>招標議價</v>
      </c>
      <c r="M208" s="11">
        <f>VLOOKUP($A208,班級清單,4,0)</f>
        <v>31</v>
      </c>
      <c r="N208" s="11">
        <f>M208</f>
        <v>31</v>
      </c>
      <c r="O208" s="33">
        <f>J208*N208</f>
        <v>7688</v>
      </c>
      <c r="P208" s="34">
        <f>N208</f>
        <v>31</v>
      </c>
      <c r="Q208" s="35">
        <f>P208*K208</f>
        <v>7409</v>
      </c>
      <c r="R208" s="33">
        <v>30</v>
      </c>
      <c r="S208" s="33">
        <f>K208*R208</f>
        <v>7170</v>
      </c>
      <c r="T208" s="33">
        <f>P208-R208</f>
        <v>1</v>
      </c>
      <c r="U208" s="33">
        <f>T208*K208</f>
        <v>239</v>
      </c>
      <c r="V208" s="5"/>
      <c r="W208" s="4"/>
      <c r="X208" s="4"/>
      <c r="Y208" s="4"/>
      <c r="Z208" s="4"/>
      <c r="AA208" s="4"/>
      <c r="AB208" s="4"/>
    </row>
    <row r="209" spans="1:28" ht="16.5" customHeight="1">
      <c r="A209" s="31">
        <v>11</v>
      </c>
      <c r="B209" s="31">
        <v>4</v>
      </c>
      <c r="C209" s="31" t="str">
        <f>VLOOKUP($A209,班級清單,6,0)</f>
        <v>二</v>
      </c>
      <c r="D209" s="11" t="str">
        <f>VLOOKUP($A209,班級清單,2,0)</f>
        <v>日校</v>
      </c>
      <c r="E209" s="11" t="str">
        <f>VLOOKUP($A209,班級清單,3,0)</f>
        <v>高二1</v>
      </c>
      <c r="F209" s="5" t="str">
        <f>VLOOKUP($B209,書籍清單,2,0)</f>
        <v>高中英文</v>
      </c>
      <c r="G209" s="11" t="str">
        <f>VLOOKUP($B209,書籍清單,3,0)</f>
        <v>四</v>
      </c>
      <c r="H209" s="11" t="str">
        <f>VLOOKUP($B209,書籍清單,4,0)</f>
        <v>三民</v>
      </c>
      <c r="I209" s="11" t="str">
        <f>VLOOKUP($B209,書籍清單,5,0)</f>
        <v>車蓓群</v>
      </c>
      <c r="J209" s="11">
        <f>VLOOKUP($B209,書籍清單,6,0)</f>
        <v>248</v>
      </c>
      <c r="K209" s="13">
        <f>VLOOKUP($B209,書籍清單,7,0)</f>
        <v>239</v>
      </c>
      <c r="L209" s="32" t="str">
        <f>VLOOKUP(H209,出版社!$B$2:$D$26,3,0)</f>
        <v>招標議價</v>
      </c>
      <c r="M209" s="11">
        <f>VLOOKUP($A209,班級清單,4,0)</f>
        <v>31</v>
      </c>
      <c r="N209" s="11">
        <f>M209</f>
        <v>31</v>
      </c>
      <c r="O209" s="33">
        <f>J209*N209</f>
        <v>7688</v>
      </c>
      <c r="P209" s="34">
        <f>N209</f>
        <v>31</v>
      </c>
      <c r="Q209" s="35">
        <f>P209*K209</f>
        <v>7409</v>
      </c>
      <c r="R209" s="33">
        <v>31</v>
      </c>
      <c r="S209" s="33">
        <f>K209*R209</f>
        <v>7409</v>
      </c>
      <c r="T209" s="33">
        <f>P209-R209</f>
        <v>0</v>
      </c>
      <c r="U209" s="33">
        <f>T209*K209</f>
        <v>0</v>
      </c>
      <c r="V209" s="5"/>
      <c r="W209" s="4"/>
      <c r="X209" s="4"/>
      <c r="Y209" s="4"/>
      <c r="Z209" s="4"/>
      <c r="AA209" s="4"/>
      <c r="AB209" s="4"/>
    </row>
    <row r="210" spans="1:28" ht="16.5" customHeight="1">
      <c r="A210" s="31">
        <v>11</v>
      </c>
      <c r="B210" s="31">
        <v>44</v>
      </c>
      <c r="C210" s="31" t="str">
        <f>VLOOKUP($A210,班級清單,6,0)</f>
        <v>二</v>
      </c>
      <c r="D210" s="11" t="str">
        <f>VLOOKUP($A210,班級清單,2,0)</f>
        <v>日校</v>
      </c>
      <c r="E210" s="11" t="str">
        <f>VLOOKUP($A210,班級清單,3,0)</f>
        <v>高二1</v>
      </c>
      <c r="F210" s="5" t="str">
        <f>VLOOKUP($B210,書籍清單,2,0)</f>
        <v>高中國文</v>
      </c>
      <c r="G210" s="11" t="str">
        <f>VLOOKUP($B210,書籍清單,3,0)</f>
        <v>四</v>
      </c>
      <c r="H210" s="11" t="str">
        <f>VLOOKUP($B210,書籍清單,4,0)</f>
        <v>翰林</v>
      </c>
      <c r="I210" s="11" t="str">
        <f>VLOOKUP($B210,書籍清單,5,0)</f>
        <v>宋隆發.等</v>
      </c>
      <c r="J210" s="11">
        <f>VLOOKUP($B210,書籍清單,6,0)</f>
        <v>215</v>
      </c>
      <c r="K210" s="13">
        <f>VLOOKUP($B210,書籍清單,7,0)</f>
        <v>207</v>
      </c>
      <c r="L210" s="32" t="str">
        <f>VLOOKUP(H210,出版社!$B$2:$D$26,3,0)</f>
        <v>招標議價</v>
      </c>
      <c r="M210" s="11">
        <f>VLOOKUP($A210,班級清單,4,0)</f>
        <v>31</v>
      </c>
      <c r="N210" s="11">
        <f>M210</f>
        <v>31</v>
      </c>
      <c r="O210" s="33">
        <f>J210*N210</f>
        <v>6665</v>
      </c>
      <c r="P210" s="34">
        <f>N210</f>
        <v>31</v>
      </c>
      <c r="Q210" s="35">
        <f>P210*K210</f>
        <v>6417</v>
      </c>
      <c r="R210" s="33">
        <v>31</v>
      </c>
      <c r="S210" s="33">
        <f>K210*R210</f>
        <v>6417</v>
      </c>
      <c r="T210" s="33">
        <f>P210-R210</f>
        <v>0</v>
      </c>
      <c r="U210" s="33">
        <f>T210*K210</f>
        <v>0</v>
      </c>
      <c r="V210" s="5"/>
      <c r="W210" s="4"/>
      <c r="X210" s="4"/>
      <c r="Y210" s="4"/>
      <c r="Z210" s="4"/>
      <c r="AA210" s="4"/>
      <c r="AB210" s="4"/>
    </row>
    <row r="211" spans="1:28" ht="16.5" customHeight="1">
      <c r="A211" s="31">
        <v>11</v>
      </c>
      <c r="B211" s="31">
        <v>45</v>
      </c>
      <c r="C211" s="31" t="str">
        <f>VLOOKUP($A211,班級清單,6,0)</f>
        <v>二</v>
      </c>
      <c r="D211" s="11" t="str">
        <f>VLOOKUP($A211,班級清單,2,0)</f>
        <v>日校</v>
      </c>
      <c r="E211" s="11" t="str">
        <f>VLOOKUP($A211,班級清單,3,0)</f>
        <v>高二1</v>
      </c>
      <c r="F211" s="5" t="str">
        <f>VLOOKUP($B211,書籍清單,2,0)</f>
        <v>高中國文</v>
      </c>
      <c r="G211" s="11" t="str">
        <f>VLOOKUP($B211,書籍清單,3,0)</f>
        <v>五</v>
      </c>
      <c r="H211" s="11" t="str">
        <f>VLOOKUP($B211,書籍清單,4,0)</f>
        <v>翰林</v>
      </c>
      <c r="I211" s="11" t="str">
        <f>VLOOKUP($B211,書籍清單,5,0)</f>
        <v>宋隆發.等</v>
      </c>
      <c r="J211" s="11">
        <f>VLOOKUP($B211,書籍清單,6,0)</f>
        <v>200</v>
      </c>
      <c r="K211" s="13">
        <f>VLOOKUP($B211,書籍清單,7,0)</f>
        <v>193</v>
      </c>
      <c r="L211" s="32" t="str">
        <f>VLOOKUP(H211,出版社!$B$2:$D$26,3,0)</f>
        <v>招標議價</v>
      </c>
      <c r="M211" s="11">
        <f>VLOOKUP($A211,班級清單,4,0)</f>
        <v>31</v>
      </c>
      <c r="N211" s="11">
        <f>M211</f>
        <v>31</v>
      </c>
      <c r="O211" s="33">
        <f>J211*N211</f>
        <v>6200</v>
      </c>
      <c r="P211" s="34">
        <f>N211</f>
        <v>31</v>
      </c>
      <c r="Q211" s="35">
        <f>P211*K211</f>
        <v>5983</v>
      </c>
      <c r="R211" s="33">
        <v>30</v>
      </c>
      <c r="S211" s="33">
        <f>K211*R211</f>
        <v>5790</v>
      </c>
      <c r="T211" s="33">
        <f>P211-R211</f>
        <v>1</v>
      </c>
      <c r="U211" s="33">
        <f>T211*K211</f>
        <v>193</v>
      </c>
      <c r="V211" s="5"/>
      <c r="W211" s="4"/>
      <c r="X211" s="4"/>
      <c r="Y211" s="4"/>
      <c r="Z211" s="4"/>
      <c r="AA211" s="4"/>
      <c r="AB211" s="4"/>
    </row>
    <row r="212" spans="1:28" ht="16.5" customHeight="1">
      <c r="A212" s="31">
        <v>11</v>
      </c>
      <c r="B212" s="31">
        <v>7</v>
      </c>
      <c r="C212" s="31" t="str">
        <f>VLOOKUP($A212,班級清單,6,0)</f>
        <v>二</v>
      </c>
      <c r="D212" s="11" t="str">
        <f>VLOOKUP($A212,班級清單,2,0)</f>
        <v>日校</v>
      </c>
      <c r="E212" s="11" t="str">
        <f>VLOOKUP($A212,班級清單,3,0)</f>
        <v>高二1</v>
      </c>
      <c r="F212" s="5" t="str">
        <f>VLOOKUP($B212,書籍清單,2,0)</f>
        <v>高中數學</v>
      </c>
      <c r="G212" s="11" t="str">
        <f>VLOOKUP($B212,書籍清單,3,0)</f>
        <v>四</v>
      </c>
      <c r="H212" s="11" t="str">
        <f>VLOOKUP($B212,書籍清單,4,0)</f>
        <v>三民</v>
      </c>
      <c r="I212" s="11" t="str">
        <f>VLOOKUP($B212,書籍清單,5,0)</f>
        <v>單維彰等</v>
      </c>
      <c r="J212" s="11">
        <f>VLOOKUP($B212,書籍清單,6,0)</f>
        <v>220</v>
      </c>
      <c r="K212" s="13">
        <f>VLOOKUP($B212,書籍清單,7,0)</f>
        <v>212</v>
      </c>
      <c r="L212" s="32" t="str">
        <f>VLOOKUP(H212,出版社!$B$2:$D$26,3,0)</f>
        <v>招標議價</v>
      </c>
      <c r="M212" s="11">
        <f>VLOOKUP($A212,班級清單,4,0)</f>
        <v>31</v>
      </c>
      <c r="N212" s="11">
        <f>M212</f>
        <v>31</v>
      </c>
      <c r="O212" s="33">
        <f>J212*N212</f>
        <v>6820</v>
      </c>
      <c r="P212" s="34">
        <f>N212</f>
        <v>31</v>
      </c>
      <c r="Q212" s="35">
        <f>P212*K212</f>
        <v>6572</v>
      </c>
      <c r="R212" s="33">
        <v>31</v>
      </c>
      <c r="S212" s="33">
        <f>K212*R212</f>
        <v>6572</v>
      </c>
      <c r="T212" s="33">
        <f>P212-R212</f>
        <v>0</v>
      </c>
      <c r="U212" s="33">
        <f>T212*K212</f>
        <v>0</v>
      </c>
      <c r="V212" s="5"/>
      <c r="W212" s="4"/>
      <c r="X212" s="4"/>
      <c r="Y212" s="4"/>
      <c r="Z212" s="4"/>
      <c r="AA212" s="4"/>
      <c r="AB212" s="4"/>
    </row>
    <row r="213" spans="1:28" ht="16.5" customHeight="1">
      <c r="A213" s="31">
        <v>11</v>
      </c>
      <c r="B213" s="31">
        <v>9</v>
      </c>
      <c r="C213" s="31" t="str">
        <f>VLOOKUP($A213,班級清單,6,0)</f>
        <v>二</v>
      </c>
      <c r="D213" s="11" t="str">
        <f>VLOOKUP($A213,班級清單,2,0)</f>
        <v>日校</v>
      </c>
      <c r="E213" s="11" t="str">
        <f>VLOOKUP($A213,班級清單,3,0)</f>
        <v>高二1</v>
      </c>
      <c r="F213" s="5" t="str">
        <f>VLOOKUP($B213,書籍清單,2,0)</f>
        <v>高中歷史</v>
      </c>
      <c r="G213" s="11" t="str">
        <f>VLOOKUP($B213,書籍清單,3,0)</f>
        <v>四</v>
      </c>
      <c r="H213" s="11" t="str">
        <f>VLOOKUP($B213,書籍清單,4,0)</f>
        <v>三民</v>
      </c>
      <c r="I213" s="11" t="str">
        <f>VLOOKUP($B213,書籍清單,5,0)</f>
        <v>古偉瀛.等</v>
      </c>
      <c r="J213" s="11">
        <f>VLOOKUP($B213,書籍清單,6,0)</f>
        <v>220</v>
      </c>
      <c r="K213" s="13">
        <f>VLOOKUP($B213,書籍清單,7,0)</f>
        <v>212</v>
      </c>
      <c r="L213" s="32" t="str">
        <f>VLOOKUP(H213,出版社!$B$2:$D$26,3,0)</f>
        <v>招標議價</v>
      </c>
      <c r="M213" s="11">
        <f>VLOOKUP($A213,班級清單,4,0)</f>
        <v>31</v>
      </c>
      <c r="N213" s="11">
        <f>M213</f>
        <v>31</v>
      </c>
      <c r="O213" s="33">
        <f>J213*N213</f>
        <v>6820</v>
      </c>
      <c r="P213" s="34">
        <f>N213</f>
        <v>31</v>
      </c>
      <c r="Q213" s="35">
        <f>P213*K213</f>
        <v>6572</v>
      </c>
      <c r="R213" s="33">
        <v>30</v>
      </c>
      <c r="S213" s="33">
        <f>K213*R213</f>
        <v>6360</v>
      </c>
      <c r="T213" s="33">
        <f>P213-R213</f>
        <v>1</v>
      </c>
      <c r="U213" s="33">
        <f>T213*K213</f>
        <v>212</v>
      </c>
      <c r="V213" s="5"/>
      <c r="W213" s="4"/>
      <c r="X213" s="4"/>
      <c r="Y213" s="4"/>
      <c r="Z213" s="4"/>
      <c r="AA213" s="4"/>
      <c r="AB213" s="4"/>
    </row>
    <row r="214" spans="1:28" ht="16.5" customHeight="1">
      <c r="A214" s="31">
        <v>11</v>
      </c>
      <c r="B214" s="31">
        <v>30</v>
      </c>
      <c r="C214" s="31" t="str">
        <f>VLOOKUP($A214,班級清單,6,0)</f>
        <v>二</v>
      </c>
      <c r="D214" s="11" t="str">
        <f>VLOOKUP($A214,班級清單,2,0)</f>
        <v>日校</v>
      </c>
      <c r="E214" s="11" t="str">
        <f>VLOOKUP($A214,班級清單,3,0)</f>
        <v>高二1</v>
      </c>
      <c r="F214" s="5" t="str">
        <f>VLOOKUP($B214,書籍清單,2,0)</f>
        <v>基礎化學</v>
      </c>
      <c r="G214" s="11" t="str">
        <f>VLOOKUP($B214,書籍清單,3,0)</f>
        <v>三</v>
      </c>
      <c r="H214" s="11" t="str">
        <f>VLOOKUP($B214,書籍清單,4,0)</f>
        <v>泰宇</v>
      </c>
      <c r="I214" s="11" t="str">
        <f>VLOOKUP($B214,書籍清單,5,0)</f>
        <v>陳竹亭.等</v>
      </c>
      <c r="J214" s="11">
        <f>VLOOKUP($B214,書籍清單,6,0)</f>
        <v>125</v>
      </c>
      <c r="K214" s="13">
        <f>VLOOKUP($B214,書籍清單,7,0)</f>
        <v>121</v>
      </c>
      <c r="L214" s="32" t="str">
        <f>VLOOKUP(H214,出版社!$B$2:$D$26,3,0)</f>
        <v>小額採購</v>
      </c>
      <c r="M214" s="11">
        <f>VLOOKUP($A214,班級清單,4,0)</f>
        <v>31</v>
      </c>
      <c r="N214" s="11">
        <f>M214</f>
        <v>31</v>
      </c>
      <c r="O214" s="33">
        <f>J214*N214</f>
        <v>3875</v>
      </c>
      <c r="P214" s="34">
        <f>N214</f>
        <v>31</v>
      </c>
      <c r="Q214" s="35">
        <f>P214*K214</f>
        <v>3751</v>
      </c>
      <c r="R214" s="33">
        <v>3</v>
      </c>
      <c r="S214" s="33">
        <f>K214*R214</f>
        <v>363</v>
      </c>
      <c r="T214" s="33">
        <f>P214-R214</f>
        <v>28</v>
      </c>
      <c r="U214" s="33">
        <f>T214*K214</f>
        <v>3388</v>
      </c>
      <c r="V214" s="5"/>
      <c r="W214" s="4"/>
      <c r="X214" s="4"/>
      <c r="Y214" s="4"/>
      <c r="Z214" s="4"/>
      <c r="AA214" s="4"/>
      <c r="AB214" s="4"/>
    </row>
    <row r="215" spans="1:28" ht="16.5" customHeight="1">
      <c r="A215" s="31">
        <v>11</v>
      </c>
      <c r="B215" s="31">
        <v>17</v>
      </c>
      <c r="C215" s="31" t="str">
        <f>VLOOKUP($A215,班級清單,6,0)</f>
        <v>二</v>
      </c>
      <c r="D215" s="11" t="str">
        <f>VLOOKUP($A215,班級清單,2,0)</f>
        <v>日校</v>
      </c>
      <c r="E215" s="11" t="str">
        <f>VLOOKUP($A215,班級清單,3,0)</f>
        <v>高二1</v>
      </c>
      <c r="F215" s="5" t="str">
        <f>VLOOKUP($B215,書籍清單,2,0)</f>
        <v>體育</v>
      </c>
      <c r="G215" s="11" t="str">
        <f>VLOOKUP($B215,書籍清單,3,0)</f>
        <v>四</v>
      </c>
      <c r="H215" s="11" t="str">
        <f>VLOOKUP($B215,書籍清單,4,0)</f>
        <v>育達</v>
      </c>
      <c r="I215" s="11" t="str">
        <f>VLOOKUP($B215,書籍清單,5,0)</f>
        <v>方建隆</v>
      </c>
      <c r="J215" s="11">
        <f>VLOOKUP($B215,書籍清單,6,0)</f>
        <v>125</v>
      </c>
      <c r="K215" s="13">
        <f>VLOOKUP($B215,書籍清單,7,0)</f>
        <v>120</v>
      </c>
      <c r="L215" s="32" t="str">
        <f>VLOOKUP(H215,出版社!$B$2:$D$26,3,0)</f>
        <v>招標議價</v>
      </c>
      <c r="M215" s="11">
        <f>VLOOKUP($A215,班級清單,4,0)</f>
        <v>31</v>
      </c>
      <c r="N215" s="11">
        <f>M215</f>
        <v>31</v>
      </c>
      <c r="O215" s="33">
        <f>J215*N215</f>
        <v>3875</v>
      </c>
      <c r="P215" s="34">
        <f>N215</f>
        <v>31</v>
      </c>
      <c r="Q215" s="35">
        <f>P215*K215</f>
        <v>3720</v>
      </c>
      <c r="R215" s="33">
        <v>31</v>
      </c>
      <c r="S215" s="33">
        <f>K215*R215</f>
        <v>3720</v>
      </c>
      <c r="T215" s="33">
        <f>P215-R215</f>
        <v>0</v>
      </c>
      <c r="U215" s="33">
        <f>T215*K215</f>
        <v>0</v>
      </c>
      <c r="V215" s="5"/>
      <c r="W215" s="44">
        <f>SUM(S206:S215)</f>
        <v>57121</v>
      </c>
      <c r="X215" s="4"/>
      <c r="Y215" s="44">
        <f>SUM(U206:U215)</f>
        <v>4476</v>
      </c>
      <c r="Z215" s="4"/>
      <c r="AA215" s="4"/>
      <c r="AB215" s="4"/>
    </row>
    <row r="216" spans="1:28" ht="16.5" customHeight="1">
      <c r="A216" s="31">
        <v>12</v>
      </c>
      <c r="B216" s="31">
        <v>48</v>
      </c>
      <c r="C216" s="31" t="str">
        <f>VLOOKUP($A216,班級清單,6,0)</f>
        <v>二</v>
      </c>
      <c r="D216" s="11" t="str">
        <f>VLOOKUP($A216,班級清單,2,0)</f>
        <v>日校</v>
      </c>
      <c r="E216" s="11" t="str">
        <f>VLOOKUP($A216,班級清單,3,0)</f>
        <v>高二2</v>
      </c>
      <c r="F216" s="5" t="str">
        <f>VLOOKUP($B216,書籍清單,2,0)</f>
        <v>公民與社會</v>
      </c>
      <c r="G216" s="11" t="str">
        <f>VLOOKUP($B216,書籍清單,3,0)</f>
        <v>四</v>
      </c>
      <c r="H216" s="11" t="str">
        <f>VLOOKUP($B216,書籍清單,4,0)</f>
        <v>龍騰</v>
      </c>
      <c r="I216" s="11" t="str">
        <f>VLOOKUP($B216,書籍清單,5,0)</f>
        <v>林有土</v>
      </c>
      <c r="J216" s="11">
        <f>VLOOKUP($B216,書籍清單,6,0)</f>
        <v>220</v>
      </c>
      <c r="K216" s="13">
        <f>VLOOKUP($B216,書籍清單,7,0)</f>
        <v>212</v>
      </c>
      <c r="L216" s="32" t="str">
        <f>VLOOKUP(H216,出版社!$B$2:$D$26,3,0)</f>
        <v>招標議價</v>
      </c>
      <c r="M216" s="11">
        <f>VLOOKUP($A216,班級清單,4,0)</f>
        <v>31</v>
      </c>
      <c r="N216" s="11">
        <f>M216</f>
        <v>31</v>
      </c>
      <c r="O216" s="33">
        <f>J216*N216</f>
        <v>6820</v>
      </c>
      <c r="P216" s="34">
        <f>N216</f>
        <v>31</v>
      </c>
      <c r="Q216" s="35">
        <f>P216*K216</f>
        <v>6572</v>
      </c>
      <c r="R216" s="33">
        <v>31</v>
      </c>
      <c r="S216" s="33">
        <f>K216*R216</f>
        <v>6572</v>
      </c>
      <c r="T216" s="33">
        <f>P216-R216</f>
        <v>0</v>
      </c>
      <c r="U216" s="33">
        <f>T216*K216</f>
        <v>0</v>
      </c>
      <c r="V216" s="5"/>
      <c r="W216" s="4"/>
      <c r="X216" s="4"/>
      <c r="Y216" s="4"/>
      <c r="Z216" s="4"/>
      <c r="AA216" s="4"/>
      <c r="AB216" s="4"/>
    </row>
    <row r="217" spans="1:28" ht="16.5" customHeight="1">
      <c r="A217" s="31">
        <v>12</v>
      </c>
      <c r="B217" s="31">
        <v>49</v>
      </c>
      <c r="C217" s="31" t="str">
        <f>VLOOKUP($A217,班級清單,6,0)</f>
        <v>二</v>
      </c>
      <c r="D217" s="11" t="str">
        <f>VLOOKUP($A217,班級清單,2,0)</f>
        <v>日校</v>
      </c>
      <c r="E217" s="11" t="str">
        <f>VLOOKUP($A217,班級清單,3,0)</f>
        <v>高二2</v>
      </c>
      <c r="F217" s="5" t="str">
        <f>VLOOKUP($B217,書籍清單,2,0)</f>
        <v>高中地理</v>
      </c>
      <c r="G217" s="11" t="str">
        <f>VLOOKUP($B217,書籍清單,3,0)</f>
        <v>四</v>
      </c>
      <c r="H217" s="11" t="str">
        <f>VLOOKUP($B217,書籍清單,4,0)</f>
        <v>龍騰</v>
      </c>
      <c r="I217" s="11" t="str">
        <f>VLOOKUP($B217,書籍清單,5,0)</f>
        <v>陳國川.等</v>
      </c>
      <c r="J217" s="11">
        <f>VLOOKUP($B217,書籍清單,6,0)</f>
        <v>240</v>
      </c>
      <c r="K217" s="13">
        <f>VLOOKUP($B217,書籍清單,7,0)</f>
        <v>232</v>
      </c>
      <c r="L217" s="32" t="str">
        <f>VLOOKUP(H217,出版社!$B$2:$D$26,3,0)</f>
        <v>招標議價</v>
      </c>
      <c r="M217" s="11">
        <f>VLOOKUP($A217,班級清單,4,0)</f>
        <v>31</v>
      </c>
      <c r="N217" s="11">
        <f>M217</f>
        <v>31</v>
      </c>
      <c r="O217" s="33">
        <f>J217*N217</f>
        <v>7440</v>
      </c>
      <c r="P217" s="34">
        <f>N217</f>
        <v>31</v>
      </c>
      <c r="Q217" s="35">
        <f>P217*K217</f>
        <v>7192</v>
      </c>
      <c r="R217" s="33">
        <v>31</v>
      </c>
      <c r="S217" s="33">
        <f>K217*R217</f>
        <v>7192</v>
      </c>
      <c r="T217" s="33">
        <f>P217-R217</f>
        <v>0</v>
      </c>
      <c r="U217" s="33">
        <f>T217*K217</f>
        <v>0</v>
      </c>
      <c r="V217" s="5"/>
      <c r="W217" s="4"/>
      <c r="X217" s="4"/>
      <c r="Y217" s="4"/>
      <c r="Z217" s="4"/>
      <c r="AA217" s="4"/>
      <c r="AB217" s="4"/>
    </row>
    <row r="218" spans="1:28" ht="16.5" customHeight="1">
      <c r="A218" s="31">
        <v>12</v>
      </c>
      <c r="B218" s="31">
        <v>5</v>
      </c>
      <c r="C218" s="31" t="str">
        <f>VLOOKUP($A218,班級清單,6,0)</f>
        <v>二</v>
      </c>
      <c r="D218" s="11" t="str">
        <f>VLOOKUP($A218,班級清單,2,0)</f>
        <v>日校</v>
      </c>
      <c r="E218" s="11" t="str">
        <f>VLOOKUP($A218,班級清單,3,0)</f>
        <v>高二2</v>
      </c>
      <c r="F218" s="5" t="str">
        <f>VLOOKUP($B218,書籍清單,2,0)</f>
        <v>高中英文</v>
      </c>
      <c r="G218" s="11" t="str">
        <f>VLOOKUP($B218,書籍清單,3,0)</f>
        <v>五</v>
      </c>
      <c r="H218" s="11" t="str">
        <f>VLOOKUP($B218,書籍清單,4,0)</f>
        <v>三民</v>
      </c>
      <c r="I218" s="11" t="str">
        <f>VLOOKUP($B218,書籍清單,5,0)</f>
        <v>車蓓群</v>
      </c>
      <c r="J218" s="11">
        <f>VLOOKUP($B218,書籍清單,6,0)</f>
        <v>248</v>
      </c>
      <c r="K218" s="13">
        <f>VLOOKUP($B218,書籍清單,7,0)</f>
        <v>239</v>
      </c>
      <c r="L218" s="32" t="str">
        <f>VLOOKUP(H218,出版社!$B$2:$D$26,3,0)</f>
        <v>招標議價</v>
      </c>
      <c r="M218" s="11">
        <f>VLOOKUP($A218,班級清單,4,0)</f>
        <v>31</v>
      </c>
      <c r="N218" s="11">
        <f>M218</f>
        <v>31</v>
      </c>
      <c r="O218" s="33">
        <f>J218*N218</f>
        <v>7688</v>
      </c>
      <c r="P218" s="34">
        <f>N218</f>
        <v>31</v>
      </c>
      <c r="Q218" s="35">
        <f>P218*K218</f>
        <v>7409</v>
      </c>
      <c r="R218" s="33">
        <v>31</v>
      </c>
      <c r="S218" s="33">
        <f>K218*R218</f>
        <v>7409</v>
      </c>
      <c r="T218" s="33">
        <f>P218-R218</f>
        <v>0</v>
      </c>
      <c r="U218" s="33">
        <f>T218*K218</f>
        <v>0</v>
      </c>
      <c r="V218" s="5"/>
      <c r="W218" s="4"/>
      <c r="X218" s="4"/>
      <c r="Y218" s="4"/>
      <c r="Z218" s="4"/>
      <c r="AA218" s="4"/>
      <c r="AB218" s="4"/>
    </row>
    <row r="219" spans="1:28" ht="16.5" customHeight="1">
      <c r="A219" s="31">
        <v>12</v>
      </c>
      <c r="B219" s="31">
        <v>4</v>
      </c>
      <c r="C219" s="31" t="str">
        <f>VLOOKUP($A219,班級清單,6,0)</f>
        <v>二</v>
      </c>
      <c r="D219" s="11" t="str">
        <f>VLOOKUP($A219,班級清單,2,0)</f>
        <v>日校</v>
      </c>
      <c r="E219" s="11" t="str">
        <f>VLOOKUP($A219,班級清單,3,0)</f>
        <v>高二2</v>
      </c>
      <c r="F219" s="5" t="str">
        <f>VLOOKUP($B219,書籍清單,2,0)</f>
        <v>高中英文</v>
      </c>
      <c r="G219" s="11" t="str">
        <f>VLOOKUP($B219,書籍清單,3,0)</f>
        <v>四</v>
      </c>
      <c r="H219" s="11" t="str">
        <f>VLOOKUP($B219,書籍清單,4,0)</f>
        <v>三民</v>
      </c>
      <c r="I219" s="11" t="str">
        <f>VLOOKUP($B219,書籍清單,5,0)</f>
        <v>車蓓群</v>
      </c>
      <c r="J219" s="11">
        <f>VLOOKUP($B219,書籍清單,6,0)</f>
        <v>248</v>
      </c>
      <c r="K219" s="13">
        <f>VLOOKUP($B219,書籍清單,7,0)</f>
        <v>239</v>
      </c>
      <c r="L219" s="32" t="str">
        <f>VLOOKUP(H219,出版社!$B$2:$D$26,3,0)</f>
        <v>招標議價</v>
      </c>
      <c r="M219" s="11">
        <f>VLOOKUP($A219,班級清單,4,0)</f>
        <v>31</v>
      </c>
      <c r="N219" s="11">
        <f>M219</f>
        <v>31</v>
      </c>
      <c r="O219" s="33">
        <f>J219*N219</f>
        <v>7688</v>
      </c>
      <c r="P219" s="34">
        <f>N219</f>
        <v>31</v>
      </c>
      <c r="Q219" s="35">
        <f>P219*K219</f>
        <v>7409</v>
      </c>
      <c r="R219" s="33">
        <v>31</v>
      </c>
      <c r="S219" s="33">
        <f>K219*R219</f>
        <v>7409</v>
      </c>
      <c r="T219" s="33">
        <f>P219-R219</f>
        <v>0</v>
      </c>
      <c r="U219" s="33">
        <f>T219*K219</f>
        <v>0</v>
      </c>
      <c r="V219" s="5"/>
      <c r="W219" s="4"/>
      <c r="X219" s="4"/>
      <c r="Y219" s="4"/>
      <c r="Z219" s="4"/>
      <c r="AA219" s="4"/>
      <c r="AB219" s="4"/>
    </row>
    <row r="220" spans="1:28" ht="16.5" customHeight="1">
      <c r="A220" s="31">
        <v>12</v>
      </c>
      <c r="B220" s="31">
        <v>44</v>
      </c>
      <c r="C220" s="31" t="str">
        <f>VLOOKUP($A220,班級清單,6,0)</f>
        <v>二</v>
      </c>
      <c r="D220" s="11" t="str">
        <f>VLOOKUP($A220,班級清單,2,0)</f>
        <v>日校</v>
      </c>
      <c r="E220" s="11" t="str">
        <f>VLOOKUP($A220,班級清單,3,0)</f>
        <v>高二2</v>
      </c>
      <c r="F220" s="5" t="str">
        <f>VLOOKUP($B220,書籍清單,2,0)</f>
        <v>高中國文</v>
      </c>
      <c r="G220" s="11" t="str">
        <f>VLOOKUP($B220,書籍清單,3,0)</f>
        <v>四</v>
      </c>
      <c r="H220" s="11" t="str">
        <f>VLOOKUP($B220,書籍清單,4,0)</f>
        <v>翰林</v>
      </c>
      <c r="I220" s="11" t="str">
        <f>VLOOKUP($B220,書籍清單,5,0)</f>
        <v>宋隆發.等</v>
      </c>
      <c r="J220" s="11">
        <f>VLOOKUP($B220,書籍清單,6,0)</f>
        <v>215</v>
      </c>
      <c r="K220" s="13">
        <f>VLOOKUP($B220,書籍清單,7,0)</f>
        <v>207</v>
      </c>
      <c r="L220" s="32" t="str">
        <f>VLOOKUP(H220,出版社!$B$2:$D$26,3,0)</f>
        <v>招標議價</v>
      </c>
      <c r="M220" s="11">
        <f>VLOOKUP($A220,班級清單,4,0)</f>
        <v>31</v>
      </c>
      <c r="N220" s="11">
        <f>M220</f>
        <v>31</v>
      </c>
      <c r="O220" s="33">
        <f>J220*N220</f>
        <v>6665</v>
      </c>
      <c r="P220" s="34">
        <f>N220</f>
        <v>31</v>
      </c>
      <c r="Q220" s="35">
        <f>P220*K220</f>
        <v>6417</v>
      </c>
      <c r="R220" s="33">
        <v>31</v>
      </c>
      <c r="S220" s="33">
        <f>K220*R220</f>
        <v>6417</v>
      </c>
      <c r="T220" s="33">
        <f>P220-R220</f>
        <v>0</v>
      </c>
      <c r="U220" s="33">
        <f>T220*K220</f>
        <v>0</v>
      </c>
      <c r="V220" s="5"/>
      <c r="W220" s="4"/>
      <c r="X220" s="4"/>
      <c r="Y220" s="4"/>
      <c r="Z220" s="4"/>
      <c r="AA220" s="4"/>
      <c r="AB220" s="4"/>
    </row>
    <row r="221" spans="1:28" ht="16.5" customHeight="1">
      <c r="A221" s="31">
        <v>12</v>
      </c>
      <c r="B221" s="31">
        <v>45</v>
      </c>
      <c r="C221" s="31" t="str">
        <f>VLOOKUP($A221,班級清單,6,0)</f>
        <v>二</v>
      </c>
      <c r="D221" s="11" t="str">
        <f>VLOOKUP($A221,班級清單,2,0)</f>
        <v>日校</v>
      </c>
      <c r="E221" s="11" t="str">
        <f>VLOOKUP($A221,班級清單,3,0)</f>
        <v>高二2</v>
      </c>
      <c r="F221" s="5" t="str">
        <f>VLOOKUP($B221,書籍清單,2,0)</f>
        <v>高中國文</v>
      </c>
      <c r="G221" s="11" t="str">
        <f>VLOOKUP($B221,書籍清單,3,0)</f>
        <v>五</v>
      </c>
      <c r="H221" s="11" t="str">
        <f>VLOOKUP($B221,書籍清單,4,0)</f>
        <v>翰林</v>
      </c>
      <c r="I221" s="11" t="str">
        <f>VLOOKUP($B221,書籍清單,5,0)</f>
        <v>宋隆發.等</v>
      </c>
      <c r="J221" s="11">
        <f>VLOOKUP($B221,書籍清單,6,0)</f>
        <v>200</v>
      </c>
      <c r="K221" s="13">
        <f>VLOOKUP($B221,書籍清單,7,0)</f>
        <v>193</v>
      </c>
      <c r="L221" s="32" t="str">
        <f>VLOOKUP(H221,出版社!$B$2:$D$26,3,0)</f>
        <v>招標議價</v>
      </c>
      <c r="M221" s="11">
        <f>VLOOKUP($A221,班級清單,4,0)</f>
        <v>31</v>
      </c>
      <c r="N221" s="11">
        <f>M221</f>
        <v>31</v>
      </c>
      <c r="O221" s="33">
        <f>J221*N221</f>
        <v>6200</v>
      </c>
      <c r="P221" s="34">
        <f>N221</f>
        <v>31</v>
      </c>
      <c r="Q221" s="35">
        <f>P221*K221</f>
        <v>5983</v>
      </c>
      <c r="R221" s="33">
        <v>31</v>
      </c>
      <c r="S221" s="33">
        <f>K221*R221</f>
        <v>5983</v>
      </c>
      <c r="T221" s="33">
        <f>P221-R221</f>
        <v>0</v>
      </c>
      <c r="U221" s="33">
        <f>T221*K221</f>
        <v>0</v>
      </c>
      <c r="V221" s="5"/>
      <c r="W221" s="4"/>
      <c r="X221" s="4"/>
      <c r="Y221" s="4"/>
      <c r="Z221" s="4"/>
      <c r="AA221" s="4"/>
      <c r="AB221" s="4"/>
    </row>
    <row r="222" spans="1:28" ht="16.5" customHeight="1">
      <c r="A222" s="31">
        <v>12</v>
      </c>
      <c r="B222" s="31">
        <v>7</v>
      </c>
      <c r="C222" s="31" t="str">
        <f>VLOOKUP($A222,班級清單,6,0)</f>
        <v>二</v>
      </c>
      <c r="D222" s="11" t="str">
        <f>VLOOKUP($A222,班級清單,2,0)</f>
        <v>日校</v>
      </c>
      <c r="E222" s="11" t="str">
        <f>VLOOKUP($A222,班級清單,3,0)</f>
        <v>高二2</v>
      </c>
      <c r="F222" s="5" t="str">
        <f>VLOOKUP($B222,書籍清單,2,0)</f>
        <v>高中數學</v>
      </c>
      <c r="G222" s="11" t="str">
        <f>VLOOKUP($B222,書籍清單,3,0)</f>
        <v>四</v>
      </c>
      <c r="H222" s="11" t="str">
        <f>VLOOKUP($B222,書籍清單,4,0)</f>
        <v>三民</v>
      </c>
      <c r="I222" s="11" t="str">
        <f>VLOOKUP($B222,書籍清單,5,0)</f>
        <v>單維彰等</v>
      </c>
      <c r="J222" s="11">
        <f>VLOOKUP($B222,書籍清單,6,0)</f>
        <v>220</v>
      </c>
      <c r="K222" s="13">
        <f>VLOOKUP($B222,書籍清單,7,0)</f>
        <v>212</v>
      </c>
      <c r="L222" s="32" t="str">
        <f>VLOOKUP(H222,出版社!$B$2:$D$26,3,0)</f>
        <v>招標議價</v>
      </c>
      <c r="M222" s="11">
        <f>VLOOKUP($A222,班級清單,4,0)</f>
        <v>31</v>
      </c>
      <c r="N222" s="11">
        <f>M222</f>
        <v>31</v>
      </c>
      <c r="O222" s="33">
        <f>J222*N222</f>
        <v>6820</v>
      </c>
      <c r="P222" s="34">
        <f>N222</f>
        <v>31</v>
      </c>
      <c r="Q222" s="35">
        <f>P222*K222</f>
        <v>6572</v>
      </c>
      <c r="R222" s="33">
        <v>31</v>
      </c>
      <c r="S222" s="33">
        <f>K222*R222</f>
        <v>6572</v>
      </c>
      <c r="T222" s="33">
        <f>P222-R222</f>
        <v>0</v>
      </c>
      <c r="U222" s="33">
        <f>T222*K222</f>
        <v>0</v>
      </c>
      <c r="V222" s="5"/>
      <c r="W222" s="4"/>
      <c r="X222" s="4"/>
      <c r="Y222" s="4"/>
      <c r="Z222" s="4"/>
      <c r="AA222" s="4"/>
      <c r="AB222" s="4"/>
    </row>
    <row r="223" spans="1:28" ht="16.5" customHeight="1">
      <c r="A223" s="31">
        <v>12</v>
      </c>
      <c r="B223" s="31">
        <v>9</v>
      </c>
      <c r="C223" s="31" t="str">
        <f>VLOOKUP($A223,班級清單,6,0)</f>
        <v>二</v>
      </c>
      <c r="D223" s="11" t="str">
        <f>VLOOKUP($A223,班級清單,2,0)</f>
        <v>日校</v>
      </c>
      <c r="E223" s="11" t="str">
        <f>VLOOKUP($A223,班級清單,3,0)</f>
        <v>高二2</v>
      </c>
      <c r="F223" s="5" t="str">
        <f>VLOOKUP($B223,書籍清單,2,0)</f>
        <v>高中歷史</v>
      </c>
      <c r="G223" s="11" t="str">
        <f>VLOOKUP($B223,書籍清單,3,0)</f>
        <v>四</v>
      </c>
      <c r="H223" s="11" t="str">
        <f>VLOOKUP($B223,書籍清單,4,0)</f>
        <v>三民</v>
      </c>
      <c r="I223" s="11" t="str">
        <f>VLOOKUP($B223,書籍清單,5,0)</f>
        <v>古偉瀛.等</v>
      </c>
      <c r="J223" s="11">
        <f>VLOOKUP($B223,書籍清單,6,0)</f>
        <v>220</v>
      </c>
      <c r="K223" s="13">
        <f>VLOOKUP($B223,書籍清單,7,0)</f>
        <v>212</v>
      </c>
      <c r="L223" s="32" t="str">
        <f>VLOOKUP(H223,出版社!$B$2:$D$26,3,0)</f>
        <v>招標議價</v>
      </c>
      <c r="M223" s="11">
        <f>VLOOKUP($A223,班級清單,4,0)</f>
        <v>31</v>
      </c>
      <c r="N223" s="11">
        <f>M223</f>
        <v>31</v>
      </c>
      <c r="O223" s="33">
        <f>J223*N223</f>
        <v>6820</v>
      </c>
      <c r="P223" s="34">
        <f>N223</f>
        <v>31</v>
      </c>
      <c r="Q223" s="35">
        <f>P223*K223</f>
        <v>6572</v>
      </c>
      <c r="R223" s="33">
        <v>31</v>
      </c>
      <c r="S223" s="33">
        <f>K223*R223</f>
        <v>6572</v>
      </c>
      <c r="T223" s="33">
        <f>P223-R223</f>
        <v>0</v>
      </c>
      <c r="U223" s="33">
        <f>T223*K223</f>
        <v>0</v>
      </c>
      <c r="V223" s="5"/>
      <c r="W223" s="4"/>
      <c r="X223" s="4"/>
      <c r="Y223" s="4"/>
      <c r="Z223" s="4"/>
      <c r="AA223" s="4"/>
      <c r="AB223" s="4"/>
    </row>
    <row r="224" spans="1:28" ht="16.5" customHeight="1">
      <c r="A224" s="31">
        <v>12</v>
      </c>
      <c r="B224" s="31">
        <v>30</v>
      </c>
      <c r="C224" s="31" t="str">
        <f>VLOOKUP($A224,班級清單,6,0)</f>
        <v>二</v>
      </c>
      <c r="D224" s="11" t="str">
        <f>VLOOKUP($A224,班級清單,2,0)</f>
        <v>日校</v>
      </c>
      <c r="E224" s="11" t="str">
        <f>VLOOKUP($A224,班級清單,3,0)</f>
        <v>高二2</v>
      </c>
      <c r="F224" s="5" t="str">
        <f>VLOOKUP($B224,書籍清單,2,0)</f>
        <v>基礎化學</v>
      </c>
      <c r="G224" s="11" t="str">
        <f>VLOOKUP($B224,書籍清單,3,0)</f>
        <v>三</v>
      </c>
      <c r="H224" s="11" t="str">
        <f>VLOOKUP($B224,書籍清單,4,0)</f>
        <v>泰宇</v>
      </c>
      <c r="I224" s="11" t="str">
        <f>VLOOKUP($B224,書籍清單,5,0)</f>
        <v>陳竹亭.等</v>
      </c>
      <c r="J224" s="11">
        <f>VLOOKUP($B224,書籍清單,6,0)</f>
        <v>125</v>
      </c>
      <c r="K224" s="13">
        <f>VLOOKUP($B224,書籍清單,7,0)</f>
        <v>121</v>
      </c>
      <c r="L224" s="32" t="str">
        <f>VLOOKUP(H224,出版社!$B$2:$D$26,3,0)</f>
        <v>小額採購</v>
      </c>
      <c r="M224" s="11">
        <f>VLOOKUP($A224,班級清單,4,0)</f>
        <v>31</v>
      </c>
      <c r="N224" s="11">
        <f>M224</f>
        <v>31</v>
      </c>
      <c r="O224" s="33">
        <f>J224*N224</f>
        <v>3875</v>
      </c>
      <c r="P224" s="34">
        <f>N224</f>
        <v>31</v>
      </c>
      <c r="Q224" s="35">
        <f>P224*K224</f>
        <v>3751</v>
      </c>
      <c r="R224" s="33">
        <v>5</v>
      </c>
      <c r="S224" s="33">
        <f>K224*R224</f>
        <v>605</v>
      </c>
      <c r="T224" s="33">
        <f>P224-R224</f>
        <v>26</v>
      </c>
      <c r="U224" s="33">
        <f>T224*K224</f>
        <v>3146</v>
      </c>
      <c r="V224" s="5"/>
      <c r="W224" s="4"/>
      <c r="X224" s="4"/>
      <c r="Y224" s="4"/>
      <c r="Z224" s="4"/>
      <c r="AA224" s="4"/>
      <c r="AB224" s="4"/>
    </row>
    <row r="225" spans="1:28" ht="16.5" customHeight="1">
      <c r="A225" s="31">
        <v>12</v>
      </c>
      <c r="B225" s="31">
        <v>17</v>
      </c>
      <c r="C225" s="31" t="str">
        <f>VLOOKUP($A225,班級清單,6,0)</f>
        <v>二</v>
      </c>
      <c r="D225" s="11" t="str">
        <f>VLOOKUP($A225,班級清單,2,0)</f>
        <v>日校</v>
      </c>
      <c r="E225" s="11" t="str">
        <f>VLOOKUP($A225,班級清單,3,0)</f>
        <v>高二2</v>
      </c>
      <c r="F225" s="5" t="str">
        <f>VLOOKUP($B225,書籍清單,2,0)</f>
        <v>體育</v>
      </c>
      <c r="G225" s="11" t="str">
        <f>VLOOKUP($B225,書籍清單,3,0)</f>
        <v>四</v>
      </c>
      <c r="H225" s="11" t="str">
        <f>VLOOKUP($B225,書籍清單,4,0)</f>
        <v>育達</v>
      </c>
      <c r="I225" s="11" t="str">
        <f>VLOOKUP($B225,書籍清單,5,0)</f>
        <v>方建隆</v>
      </c>
      <c r="J225" s="11">
        <f>VLOOKUP($B225,書籍清單,6,0)</f>
        <v>125</v>
      </c>
      <c r="K225" s="13">
        <f>VLOOKUP($B225,書籍清單,7,0)</f>
        <v>120</v>
      </c>
      <c r="L225" s="32" t="str">
        <f>VLOOKUP(H225,出版社!$B$2:$D$26,3,0)</f>
        <v>招標議價</v>
      </c>
      <c r="M225" s="11">
        <f>VLOOKUP($A225,班級清單,4,0)</f>
        <v>31</v>
      </c>
      <c r="N225" s="11">
        <f>M225</f>
        <v>31</v>
      </c>
      <c r="O225" s="33">
        <f>J225*N225</f>
        <v>3875</v>
      </c>
      <c r="P225" s="34">
        <f>N225</f>
        <v>31</v>
      </c>
      <c r="Q225" s="35">
        <f>P225*K225</f>
        <v>3720</v>
      </c>
      <c r="R225" s="33">
        <v>31</v>
      </c>
      <c r="S225" s="33">
        <f>K225*R225</f>
        <v>3720</v>
      </c>
      <c r="T225" s="33">
        <f>P225-R225</f>
        <v>0</v>
      </c>
      <c r="U225" s="33">
        <f>T225*K225</f>
        <v>0</v>
      </c>
      <c r="V225" s="5"/>
      <c r="W225" s="44">
        <f>SUM(S216:S225)</f>
        <v>58451</v>
      </c>
      <c r="X225" s="4"/>
      <c r="Y225" s="44">
        <f>SUM(U216:U225)</f>
        <v>3146</v>
      </c>
      <c r="Z225" s="4"/>
      <c r="AA225" s="4"/>
      <c r="AB225" s="4"/>
    </row>
    <row r="226" spans="1:28" ht="16.5" customHeight="1">
      <c r="A226" s="31">
        <v>13</v>
      </c>
      <c r="B226" s="31">
        <v>5</v>
      </c>
      <c r="C226" s="31" t="str">
        <f>VLOOKUP($A226,班級清單,6,0)</f>
        <v>二</v>
      </c>
      <c r="D226" s="11" t="str">
        <f>VLOOKUP($A226,班級清單,2,0)</f>
        <v>日校</v>
      </c>
      <c r="E226" s="11" t="str">
        <f>VLOOKUP($A226,班級清單,3,0)</f>
        <v>高二3</v>
      </c>
      <c r="F226" s="5" t="str">
        <f>VLOOKUP($B226,書籍清單,2,0)</f>
        <v>高中英文</v>
      </c>
      <c r="G226" s="11" t="str">
        <f>VLOOKUP($B226,書籍清單,3,0)</f>
        <v>五</v>
      </c>
      <c r="H226" s="11" t="str">
        <f>VLOOKUP($B226,書籍清單,4,0)</f>
        <v>三民</v>
      </c>
      <c r="I226" s="11" t="str">
        <f>VLOOKUP($B226,書籍清單,5,0)</f>
        <v>車蓓群</v>
      </c>
      <c r="J226" s="11">
        <f>VLOOKUP($B226,書籍清單,6,0)</f>
        <v>248</v>
      </c>
      <c r="K226" s="13">
        <f>VLOOKUP($B226,書籍清單,7,0)</f>
        <v>239</v>
      </c>
      <c r="L226" s="32" t="str">
        <f>VLOOKUP(H226,出版社!$B$2:$D$26,3,0)</f>
        <v>招標議價</v>
      </c>
      <c r="M226" s="11">
        <f>VLOOKUP($A226,班級清單,4,0)</f>
        <v>41</v>
      </c>
      <c r="N226" s="11">
        <f>M226</f>
        <v>41</v>
      </c>
      <c r="O226" s="33">
        <f>J226*N226</f>
        <v>10168</v>
      </c>
      <c r="P226" s="34">
        <f>N226</f>
        <v>41</v>
      </c>
      <c r="Q226" s="35">
        <f>P226*K226</f>
        <v>9799</v>
      </c>
      <c r="R226" s="33">
        <v>41</v>
      </c>
      <c r="S226" s="33">
        <f>K226*R226</f>
        <v>9799</v>
      </c>
      <c r="T226" s="33">
        <f>P226-R226</f>
        <v>0</v>
      </c>
      <c r="U226" s="33">
        <f>T226*K226</f>
        <v>0</v>
      </c>
      <c r="V226" s="5"/>
      <c r="W226" s="4"/>
      <c r="X226" s="4"/>
      <c r="Y226" s="4"/>
      <c r="Z226" s="4"/>
      <c r="AA226" s="4"/>
      <c r="AB226" s="4"/>
    </row>
    <row r="227" spans="1:28" ht="16.5" customHeight="1">
      <c r="A227" s="31">
        <v>13</v>
      </c>
      <c r="B227" s="31">
        <v>4</v>
      </c>
      <c r="C227" s="31" t="str">
        <f>VLOOKUP($A227,班級清單,6,0)</f>
        <v>二</v>
      </c>
      <c r="D227" s="11" t="str">
        <f>VLOOKUP($A227,班級清單,2,0)</f>
        <v>日校</v>
      </c>
      <c r="E227" s="11" t="str">
        <f>VLOOKUP($A227,班級清單,3,0)</f>
        <v>高二3</v>
      </c>
      <c r="F227" s="5" t="str">
        <f>VLOOKUP($B227,書籍清單,2,0)</f>
        <v>高中英文</v>
      </c>
      <c r="G227" s="11" t="str">
        <f>VLOOKUP($B227,書籍清單,3,0)</f>
        <v>四</v>
      </c>
      <c r="H227" s="11" t="str">
        <f>VLOOKUP($B227,書籍清單,4,0)</f>
        <v>三民</v>
      </c>
      <c r="I227" s="11" t="str">
        <f>VLOOKUP($B227,書籍清單,5,0)</f>
        <v>車蓓群</v>
      </c>
      <c r="J227" s="11">
        <f>VLOOKUP($B227,書籍清單,6,0)</f>
        <v>248</v>
      </c>
      <c r="K227" s="13">
        <f>VLOOKUP($B227,書籍清單,7,0)</f>
        <v>239</v>
      </c>
      <c r="L227" s="32" t="str">
        <f>VLOOKUP(H227,出版社!$B$2:$D$26,3,0)</f>
        <v>招標議價</v>
      </c>
      <c r="M227" s="11">
        <f>VLOOKUP($A227,班級清單,4,0)</f>
        <v>41</v>
      </c>
      <c r="N227" s="11">
        <f>M227</f>
        <v>41</v>
      </c>
      <c r="O227" s="33">
        <f>J227*N227</f>
        <v>10168</v>
      </c>
      <c r="P227" s="34">
        <f>N227</f>
        <v>41</v>
      </c>
      <c r="Q227" s="35">
        <f>P227*K227</f>
        <v>9799</v>
      </c>
      <c r="R227" s="33">
        <v>41</v>
      </c>
      <c r="S227" s="33">
        <f>K227*R227</f>
        <v>9799</v>
      </c>
      <c r="T227" s="33">
        <f>P227-R227</f>
        <v>0</v>
      </c>
      <c r="U227" s="33">
        <f>T227*K227</f>
        <v>0</v>
      </c>
      <c r="V227" s="5"/>
      <c r="W227" s="4"/>
      <c r="X227" s="4"/>
      <c r="Y227" s="4"/>
      <c r="Z227" s="4"/>
      <c r="AA227" s="4"/>
      <c r="AB227" s="4"/>
    </row>
    <row r="228" spans="1:28" ht="16.5" customHeight="1">
      <c r="A228" s="31">
        <v>13</v>
      </c>
      <c r="B228" s="31">
        <v>44</v>
      </c>
      <c r="C228" s="31" t="str">
        <f>VLOOKUP($A228,班級清單,6,0)</f>
        <v>二</v>
      </c>
      <c r="D228" s="11" t="str">
        <f>VLOOKUP($A228,班級清單,2,0)</f>
        <v>日校</v>
      </c>
      <c r="E228" s="11" t="str">
        <f>VLOOKUP($A228,班級清單,3,0)</f>
        <v>高二3</v>
      </c>
      <c r="F228" s="5" t="str">
        <f>VLOOKUP($B228,書籍清單,2,0)</f>
        <v>高中國文</v>
      </c>
      <c r="G228" s="11" t="str">
        <f>VLOOKUP($B228,書籍清單,3,0)</f>
        <v>四</v>
      </c>
      <c r="H228" s="11" t="str">
        <f>VLOOKUP($B228,書籍清單,4,0)</f>
        <v>翰林</v>
      </c>
      <c r="I228" s="11" t="str">
        <f>VLOOKUP($B228,書籍清單,5,0)</f>
        <v>宋隆發.等</v>
      </c>
      <c r="J228" s="11">
        <f>VLOOKUP($B228,書籍清單,6,0)</f>
        <v>215</v>
      </c>
      <c r="K228" s="13">
        <f>VLOOKUP($B228,書籍清單,7,0)</f>
        <v>207</v>
      </c>
      <c r="L228" s="32" t="str">
        <f>VLOOKUP(H228,出版社!$B$2:$D$26,3,0)</f>
        <v>招標議價</v>
      </c>
      <c r="M228" s="11">
        <f>VLOOKUP($A228,班級清單,4,0)</f>
        <v>41</v>
      </c>
      <c r="N228" s="11">
        <f>M228</f>
        <v>41</v>
      </c>
      <c r="O228" s="33">
        <f>J228*N228</f>
        <v>8815</v>
      </c>
      <c r="P228" s="34">
        <f>N228</f>
        <v>41</v>
      </c>
      <c r="Q228" s="35">
        <f>P228*K228</f>
        <v>8487</v>
      </c>
      <c r="R228" s="33">
        <v>41</v>
      </c>
      <c r="S228" s="33">
        <f>K228*R228</f>
        <v>8487</v>
      </c>
      <c r="T228" s="33">
        <f>P228-R228</f>
        <v>0</v>
      </c>
      <c r="U228" s="33">
        <f>T228*K228</f>
        <v>0</v>
      </c>
      <c r="V228" s="5"/>
      <c r="W228" s="4"/>
      <c r="X228" s="4"/>
      <c r="Y228" s="4"/>
      <c r="Z228" s="4"/>
      <c r="AA228" s="4"/>
      <c r="AB228" s="4"/>
    </row>
    <row r="229" spans="1:28" ht="16.5" customHeight="1">
      <c r="A229" s="31">
        <v>13</v>
      </c>
      <c r="B229" s="31">
        <v>45</v>
      </c>
      <c r="C229" s="31" t="str">
        <f>VLOOKUP($A229,班級清單,6,0)</f>
        <v>二</v>
      </c>
      <c r="D229" s="11" t="str">
        <f>VLOOKUP($A229,班級清單,2,0)</f>
        <v>日校</v>
      </c>
      <c r="E229" s="11" t="str">
        <f>VLOOKUP($A229,班級清單,3,0)</f>
        <v>高二3</v>
      </c>
      <c r="F229" s="5" t="str">
        <f>VLOOKUP($B229,書籍清單,2,0)</f>
        <v>高中國文</v>
      </c>
      <c r="G229" s="11" t="str">
        <f>VLOOKUP($B229,書籍清單,3,0)</f>
        <v>五</v>
      </c>
      <c r="H229" s="11" t="str">
        <f>VLOOKUP($B229,書籍清單,4,0)</f>
        <v>翰林</v>
      </c>
      <c r="I229" s="11" t="str">
        <f>VLOOKUP($B229,書籍清單,5,0)</f>
        <v>宋隆發.等</v>
      </c>
      <c r="J229" s="11">
        <f>VLOOKUP($B229,書籍清單,6,0)</f>
        <v>200</v>
      </c>
      <c r="K229" s="13">
        <f>VLOOKUP($B229,書籍清單,7,0)</f>
        <v>193</v>
      </c>
      <c r="L229" s="32" t="str">
        <f>VLOOKUP(H229,出版社!$B$2:$D$26,3,0)</f>
        <v>招標議價</v>
      </c>
      <c r="M229" s="11">
        <f>VLOOKUP($A229,班級清單,4,0)</f>
        <v>41</v>
      </c>
      <c r="N229" s="11">
        <f>M229</f>
        <v>41</v>
      </c>
      <c r="O229" s="33">
        <f>J229*N229</f>
        <v>8200</v>
      </c>
      <c r="P229" s="34">
        <f>N229</f>
        <v>41</v>
      </c>
      <c r="Q229" s="35">
        <f>P229*K229</f>
        <v>7913</v>
      </c>
      <c r="R229" s="33">
        <v>41</v>
      </c>
      <c r="S229" s="33">
        <f>K229*R229</f>
        <v>7913</v>
      </c>
      <c r="T229" s="33">
        <f>P229-R229</f>
        <v>0</v>
      </c>
      <c r="U229" s="33">
        <f>T229*K229</f>
        <v>0</v>
      </c>
      <c r="V229" s="5"/>
      <c r="W229" s="4"/>
      <c r="X229" s="4"/>
      <c r="Y229" s="4"/>
      <c r="Z229" s="4"/>
      <c r="AA229" s="4"/>
      <c r="AB229" s="4"/>
    </row>
    <row r="230" spans="1:28" ht="16.5" customHeight="1">
      <c r="A230" s="31">
        <v>13</v>
      </c>
      <c r="B230" s="31">
        <v>7</v>
      </c>
      <c r="C230" s="31" t="str">
        <f>VLOOKUP($A230,班級清單,6,0)</f>
        <v>二</v>
      </c>
      <c r="D230" s="11" t="str">
        <f>VLOOKUP($A230,班級清單,2,0)</f>
        <v>日校</v>
      </c>
      <c r="E230" s="11" t="str">
        <f>VLOOKUP($A230,班級清單,3,0)</f>
        <v>高二3</v>
      </c>
      <c r="F230" s="5" t="str">
        <f>VLOOKUP($B230,書籍清單,2,0)</f>
        <v>高中數學</v>
      </c>
      <c r="G230" s="11" t="str">
        <f>VLOOKUP($B230,書籍清單,3,0)</f>
        <v>四</v>
      </c>
      <c r="H230" s="11" t="str">
        <f>VLOOKUP($B230,書籍清單,4,0)</f>
        <v>三民</v>
      </c>
      <c r="I230" s="11" t="str">
        <f>VLOOKUP($B230,書籍清單,5,0)</f>
        <v>單維彰等</v>
      </c>
      <c r="J230" s="11">
        <f>VLOOKUP($B230,書籍清單,6,0)</f>
        <v>220</v>
      </c>
      <c r="K230" s="13">
        <f>VLOOKUP($B230,書籍清單,7,0)</f>
        <v>212</v>
      </c>
      <c r="L230" s="32" t="str">
        <f>VLOOKUP(H230,出版社!$B$2:$D$26,3,0)</f>
        <v>招標議價</v>
      </c>
      <c r="M230" s="11">
        <f>VLOOKUP($A230,班級清單,4,0)</f>
        <v>41</v>
      </c>
      <c r="N230" s="11">
        <f>M230</f>
        <v>41</v>
      </c>
      <c r="O230" s="33">
        <f>J230*N230</f>
        <v>9020</v>
      </c>
      <c r="P230" s="34">
        <f>N230</f>
        <v>41</v>
      </c>
      <c r="Q230" s="35">
        <f>P230*K230</f>
        <v>8692</v>
      </c>
      <c r="R230" s="33">
        <v>41</v>
      </c>
      <c r="S230" s="33">
        <f>K230*R230</f>
        <v>8692</v>
      </c>
      <c r="T230" s="33">
        <f>P230-R230</f>
        <v>0</v>
      </c>
      <c r="U230" s="33">
        <f>T230*K230</f>
        <v>0</v>
      </c>
      <c r="V230" s="5"/>
      <c r="W230" s="4"/>
      <c r="X230" s="4"/>
      <c r="Y230" s="4"/>
      <c r="Z230" s="4"/>
      <c r="AA230" s="4"/>
      <c r="AB230" s="4"/>
    </row>
    <row r="231" spans="1:28" ht="16.5" customHeight="1">
      <c r="A231" s="31">
        <v>13</v>
      </c>
      <c r="B231" s="31">
        <v>30</v>
      </c>
      <c r="C231" s="31" t="str">
        <f>VLOOKUP($A231,班級清單,6,0)</f>
        <v>二</v>
      </c>
      <c r="D231" s="11" t="str">
        <f>VLOOKUP($A231,班級清單,2,0)</f>
        <v>日校</v>
      </c>
      <c r="E231" s="11" t="str">
        <f>VLOOKUP($A231,班級清單,3,0)</f>
        <v>高二3</v>
      </c>
      <c r="F231" s="5" t="str">
        <f>VLOOKUP($B231,書籍清單,2,0)</f>
        <v>基礎化學</v>
      </c>
      <c r="G231" s="11" t="str">
        <f>VLOOKUP($B231,書籍清單,3,0)</f>
        <v>三</v>
      </c>
      <c r="H231" s="11" t="str">
        <f>VLOOKUP($B231,書籍清單,4,0)</f>
        <v>泰宇</v>
      </c>
      <c r="I231" s="11" t="str">
        <f>VLOOKUP($B231,書籍清單,5,0)</f>
        <v>陳竹亭.等</v>
      </c>
      <c r="J231" s="11">
        <f>VLOOKUP($B231,書籍清單,6,0)</f>
        <v>125</v>
      </c>
      <c r="K231" s="13">
        <f>VLOOKUP($B231,書籍清單,7,0)</f>
        <v>121</v>
      </c>
      <c r="L231" s="32" t="str">
        <f>VLOOKUP(H231,出版社!$B$2:$D$26,3,0)</f>
        <v>小額採購</v>
      </c>
      <c r="M231" s="11">
        <f>VLOOKUP($A231,班級清單,4,0)</f>
        <v>41</v>
      </c>
      <c r="N231" s="11">
        <f>M231</f>
        <v>41</v>
      </c>
      <c r="O231" s="33">
        <f>J231*N231</f>
        <v>5125</v>
      </c>
      <c r="P231" s="34">
        <f>N231</f>
        <v>41</v>
      </c>
      <c r="Q231" s="35">
        <f>P231*K231</f>
        <v>4961</v>
      </c>
      <c r="R231" s="33">
        <v>41</v>
      </c>
      <c r="S231" s="33">
        <f>K231*R231</f>
        <v>4961</v>
      </c>
      <c r="T231" s="33">
        <f>P231-R231</f>
        <v>0</v>
      </c>
      <c r="U231" s="33">
        <f>T231*K231</f>
        <v>0</v>
      </c>
      <c r="V231" s="5"/>
      <c r="W231" s="4"/>
      <c r="X231" s="4"/>
      <c r="Y231" s="4"/>
      <c r="Z231" s="4"/>
      <c r="AA231" s="4"/>
      <c r="AB231" s="4"/>
    </row>
    <row r="232" spans="1:28" ht="16.5" customHeight="1">
      <c r="A232" s="31">
        <v>13</v>
      </c>
      <c r="B232" s="31">
        <v>27</v>
      </c>
      <c r="C232" s="31" t="str">
        <f>VLOOKUP($A232,班級清單,6,0)</f>
        <v>二</v>
      </c>
      <c r="D232" s="11" t="str">
        <f>VLOOKUP($A232,班級清單,2,0)</f>
        <v>日校</v>
      </c>
      <c r="E232" s="11" t="str">
        <f>VLOOKUP($A232,班級清單,3,0)</f>
        <v>高二3</v>
      </c>
      <c r="F232" s="5" t="str">
        <f>VLOOKUP($B232,書籍清單,2,0)</f>
        <v>基礎物理(二)B</v>
      </c>
      <c r="G232" s="11" t="str">
        <f>VLOOKUP($B232,書籍清單,3,0)</f>
        <v>下</v>
      </c>
      <c r="H232" s="11" t="str">
        <f>VLOOKUP($B232,書籍清單,4,0)</f>
        <v>南一</v>
      </c>
      <c r="I232" s="11" t="str">
        <f>VLOOKUP($B232,書籍清單,5,0)</f>
        <v>傅昭銘.等</v>
      </c>
      <c r="J232" s="11">
        <f>VLOOKUP($B232,書籍清單,6,0)</f>
        <v>261</v>
      </c>
      <c r="K232" s="13">
        <f>VLOOKUP($B232,書籍清單,7,0)</f>
        <v>202</v>
      </c>
      <c r="L232" s="32" t="str">
        <f>VLOOKUP(H232,出版社!$B$2:$D$26,3,0)</f>
        <v>小額採購</v>
      </c>
      <c r="M232" s="11">
        <f>VLOOKUP($A232,班級清單,4,0)</f>
        <v>41</v>
      </c>
      <c r="N232" s="11">
        <f>M232</f>
        <v>41</v>
      </c>
      <c r="O232" s="33">
        <f>J232*N232</f>
        <v>10701</v>
      </c>
      <c r="P232" s="34">
        <f>N232</f>
        <v>41</v>
      </c>
      <c r="Q232" s="35">
        <f>P232*K232</f>
        <v>8282</v>
      </c>
      <c r="R232" s="33">
        <v>41</v>
      </c>
      <c r="S232" s="33">
        <f>K232*R232</f>
        <v>8282</v>
      </c>
      <c r="T232" s="33">
        <f>P232-R232</f>
        <v>0</v>
      </c>
      <c r="U232" s="33">
        <f>T232*K232</f>
        <v>0</v>
      </c>
      <c r="V232" s="5"/>
      <c r="W232" s="4"/>
      <c r="X232" s="4"/>
      <c r="Y232" s="4"/>
      <c r="Z232" s="4"/>
      <c r="AA232" s="4"/>
      <c r="AB232" s="4"/>
    </row>
    <row r="233" spans="1:28" ht="16.5" customHeight="1">
      <c r="A233" s="31">
        <v>13</v>
      </c>
      <c r="B233" s="31">
        <v>56</v>
      </c>
      <c r="C233" s="31" t="str">
        <f>VLOOKUP($A233,班級清單,6,0)</f>
        <v>二</v>
      </c>
      <c r="D233" s="11" t="str">
        <f>VLOOKUP($A233,班級清單,2,0)</f>
        <v>日校</v>
      </c>
      <c r="E233" s="11" t="str">
        <f>VLOOKUP($A233,班級清單,3,0)</f>
        <v>高二3</v>
      </c>
      <c r="F233" s="5" t="str">
        <f>VLOOKUP($B233,書籍清單,2,0)</f>
        <v>選修生物</v>
      </c>
      <c r="G233" s="11" t="str">
        <f>VLOOKUP($B233,書籍清單,3,0)</f>
        <v>上</v>
      </c>
      <c r="H233" s="11" t="str">
        <f>VLOOKUP($B233,書籍清單,4,0)</f>
        <v>龍騰</v>
      </c>
      <c r="I233" s="11" t="str">
        <f>VLOOKUP($B233,書籍清單,5,0)</f>
        <v>李家維</v>
      </c>
      <c r="J233" s="11">
        <f>VLOOKUP($B233,書籍清單,6,0)</f>
        <v>245</v>
      </c>
      <c r="K233" s="13">
        <f>VLOOKUP($B233,書籍清單,7,0)</f>
        <v>236</v>
      </c>
      <c r="L233" s="32" t="str">
        <f>VLOOKUP(H233,出版社!$B$2:$D$26,3,0)</f>
        <v>招標議價</v>
      </c>
      <c r="M233" s="11">
        <f>VLOOKUP($A233,班級清單,4,0)</f>
        <v>41</v>
      </c>
      <c r="N233" s="11">
        <f>M233</f>
        <v>41</v>
      </c>
      <c r="O233" s="33">
        <f>J233*N233</f>
        <v>10045</v>
      </c>
      <c r="P233" s="34">
        <f>N233</f>
        <v>41</v>
      </c>
      <c r="Q233" s="35">
        <f>P233*K233</f>
        <v>9676</v>
      </c>
      <c r="R233" s="33">
        <v>41</v>
      </c>
      <c r="S233" s="33">
        <f>K233*R233</f>
        <v>9676</v>
      </c>
      <c r="T233" s="33">
        <f>P233-R233</f>
        <v>0</v>
      </c>
      <c r="U233" s="33">
        <f>T233*K233</f>
        <v>0</v>
      </c>
      <c r="V233" s="5"/>
      <c r="W233" s="4"/>
      <c r="X233" s="4"/>
      <c r="Y233" s="4"/>
      <c r="Z233" s="4"/>
      <c r="AA233" s="4"/>
      <c r="AB233" s="4"/>
    </row>
    <row r="234" spans="1:28" ht="16.5" customHeight="1">
      <c r="A234" s="31">
        <v>13</v>
      </c>
      <c r="B234" s="31">
        <v>17</v>
      </c>
      <c r="C234" s="31" t="str">
        <f>VLOOKUP($A234,班級清單,6,0)</f>
        <v>二</v>
      </c>
      <c r="D234" s="11" t="str">
        <f>VLOOKUP($A234,班級清單,2,0)</f>
        <v>日校</v>
      </c>
      <c r="E234" s="11" t="str">
        <f>VLOOKUP($A234,班級清單,3,0)</f>
        <v>高二3</v>
      </c>
      <c r="F234" s="5" t="str">
        <f>VLOOKUP($B234,書籍清單,2,0)</f>
        <v>體育</v>
      </c>
      <c r="G234" s="11" t="str">
        <f>VLOOKUP($B234,書籍清單,3,0)</f>
        <v>四</v>
      </c>
      <c r="H234" s="11" t="str">
        <f>VLOOKUP($B234,書籍清單,4,0)</f>
        <v>育達</v>
      </c>
      <c r="I234" s="11" t="str">
        <f>VLOOKUP($B234,書籍清單,5,0)</f>
        <v>方建隆</v>
      </c>
      <c r="J234" s="11">
        <f>VLOOKUP($B234,書籍清單,6,0)</f>
        <v>125</v>
      </c>
      <c r="K234" s="13">
        <f>VLOOKUP($B234,書籍清單,7,0)</f>
        <v>120</v>
      </c>
      <c r="L234" s="32" t="str">
        <f>VLOOKUP(H234,出版社!$B$2:$D$26,3,0)</f>
        <v>招標議價</v>
      </c>
      <c r="M234" s="11">
        <f>VLOOKUP($A234,班級清單,4,0)</f>
        <v>41</v>
      </c>
      <c r="N234" s="11">
        <f>M234</f>
        <v>41</v>
      </c>
      <c r="O234" s="33">
        <f>J234*N234</f>
        <v>5125</v>
      </c>
      <c r="P234" s="34">
        <f>N234</f>
        <v>41</v>
      </c>
      <c r="Q234" s="35">
        <f>P234*K234</f>
        <v>4920</v>
      </c>
      <c r="R234" s="33">
        <v>41</v>
      </c>
      <c r="S234" s="33">
        <f>K234*R234</f>
        <v>4920</v>
      </c>
      <c r="T234" s="33">
        <f>P234-R234</f>
        <v>0</v>
      </c>
      <c r="U234" s="33">
        <f>T234*K234</f>
        <v>0</v>
      </c>
      <c r="V234" s="5"/>
      <c r="W234" s="44">
        <f>SUM(S226:S234)</f>
        <v>72529</v>
      </c>
      <c r="X234" s="4"/>
      <c r="Y234" s="44">
        <f>SUM(U225:U234)</f>
        <v>0</v>
      </c>
      <c r="Z234" s="4"/>
      <c r="AA234" s="4"/>
      <c r="AB234" s="4"/>
    </row>
    <row r="235" spans="1:28" ht="16.5" customHeight="1">
      <c r="A235" s="31">
        <v>14</v>
      </c>
      <c r="B235" s="31">
        <v>5</v>
      </c>
      <c r="C235" s="31" t="str">
        <f>VLOOKUP($A235,班級清單,6,0)</f>
        <v>二</v>
      </c>
      <c r="D235" s="11" t="str">
        <f>VLOOKUP($A235,班級清單,2,0)</f>
        <v>日校</v>
      </c>
      <c r="E235" s="11" t="str">
        <f>VLOOKUP($A235,班級清單,3,0)</f>
        <v>高二4</v>
      </c>
      <c r="F235" s="5" t="str">
        <f>VLOOKUP($B235,書籍清單,2,0)</f>
        <v>高中英文</v>
      </c>
      <c r="G235" s="11" t="str">
        <f>VLOOKUP($B235,書籍清單,3,0)</f>
        <v>五</v>
      </c>
      <c r="H235" s="11" t="str">
        <f>VLOOKUP($B235,書籍清單,4,0)</f>
        <v>三民</v>
      </c>
      <c r="I235" s="11" t="str">
        <f>VLOOKUP($B235,書籍清單,5,0)</f>
        <v>車蓓群</v>
      </c>
      <c r="J235" s="11">
        <f>VLOOKUP($B235,書籍清單,6,0)</f>
        <v>248</v>
      </c>
      <c r="K235" s="13">
        <f>VLOOKUP($B235,書籍清單,7,0)</f>
        <v>239</v>
      </c>
      <c r="L235" s="32" t="str">
        <f>VLOOKUP(H235,出版社!$B$2:$D$26,3,0)</f>
        <v>招標議價</v>
      </c>
      <c r="M235" s="11">
        <f>VLOOKUP($A235,班級清單,4,0)</f>
        <v>41</v>
      </c>
      <c r="N235" s="11">
        <f>M235</f>
        <v>41</v>
      </c>
      <c r="O235" s="33">
        <f>J235*N235</f>
        <v>10168</v>
      </c>
      <c r="P235" s="34">
        <f>N235</f>
        <v>41</v>
      </c>
      <c r="Q235" s="35">
        <f>P235*K235</f>
        <v>9799</v>
      </c>
      <c r="R235" s="33">
        <v>40</v>
      </c>
      <c r="S235" s="33">
        <f>K235*R235</f>
        <v>9560</v>
      </c>
      <c r="T235" s="33">
        <f>P235-R235</f>
        <v>1</v>
      </c>
      <c r="U235" s="33">
        <f>T235*K235</f>
        <v>239</v>
      </c>
      <c r="V235" s="5"/>
      <c r="W235" s="4"/>
      <c r="X235" s="4"/>
      <c r="Y235" s="4"/>
      <c r="Z235" s="4"/>
      <c r="AA235" s="4"/>
      <c r="AB235" s="4"/>
    </row>
    <row r="236" spans="1:28" ht="16.5" customHeight="1">
      <c r="A236" s="31">
        <v>14</v>
      </c>
      <c r="B236" s="31">
        <v>4</v>
      </c>
      <c r="C236" s="31" t="str">
        <f>VLOOKUP($A236,班級清單,6,0)</f>
        <v>二</v>
      </c>
      <c r="D236" s="11" t="str">
        <f>VLOOKUP($A236,班級清單,2,0)</f>
        <v>日校</v>
      </c>
      <c r="E236" s="11" t="str">
        <f>VLOOKUP($A236,班級清單,3,0)</f>
        <v>高二4</v>
      </c>
      <c r="F236" s="5" t="str">
        <f>VLOOKUP($B236,書籍清單,2,0)</f>
        <v>高中英文</v>
      </c>
      <c r="G236" s="11" t="str">
        <f>VLOOKUP($B236,書籍清單,3,0)</f>
        <v>四</v>
      </c>
      <c r="H236" s="11" t="str">
        <f>VLOOKUP($B236,書籍清單,4,0)</f>
        <v>三民</v>
      </c>
      <c r="I236" s="11" t="str">
        <f>VLOOKUP($B236,書籍清單,5,0)</f>
        <v>車蓓群</v>
      </c>
      <c r="J236" s="11">
        <f>VLOOKUP($B236,書籍清單,6,0)</f>
        <v>248</v>
      </c>
      <c r="K236" s="13">
        <f>VLOOKUP($B236,書籍清單,7,0)</f>
        <v>239</v>
      </c>
      <c r="L236" s="32" t="str">
        <f>VLOOKUP(H236,出版社!$B$2:$D$26,3,0)</f>
        <v>招標議價</v>
      </c>
      <c r="M236" s="11">
        <f>VLOOKUP($A236,班級清單,4,0)</f>
        <v>41</v>
      </c>
      <c r="N236" s="11">
        <f>M236</f>
        <v>41</v>
      </c>
      <c r="O236" s="33">
        <f>J236*N236</f>
        <v>10168</v>
      </c>
      <c r="P236" s="34">
        <f>N236</f>
        <v>41</v>
      </c>
      <c r="Q236" s="35">
        <f>P236*K236</f>
        <v>9799</v>
      </c>
      <c r="R236" s="33">
        <v>40</v>
      </c>
      <c r="S236" s="33">
        <f>K236*R236</f>
        <v>9560</v>
      </c>
      <c r="T236" s="33">
        <f>P236-R236</f>
        <v>1</v>
      </c>
      <c r="U236" s="33">
        <f>T236*K236</f>
        <v>239</v>
      </c>
      <c r="V236" s="5"/>
      <c r="W236" s="4"/>
      <c r="X236" s="4"/>
      <c r="Y236" s="4"/>
      <c r="Z236" s="4"/>
      <c r="AA236" s="4"/>
      <c r="AB236" s="4"/>
    </row>
    <row r="237" spans="1:28" ht="16.5" customHeight="1">
      <c r="A237" s="31">
        <v>14</v>
      </c>
      <c r="B237" s="31">
        <v>44</v>
      </c>
      <c r="C237" s="31" t="str">
        <f>VLOOKUP($A237,班級清單,6,0)</f>
        <v>二</v>
      </c>
      <c r="D237" s="11" t="str">
        <f>VLOOKUP($A237,班級清單,2,0)</f>
        <v>日校</v>
      </c>
      <c r="E237" s="11" t="str">
        <f>VLOOKUP($A237,班級清單,3,0)</f>
        <v>高二4</v>
      </c>
      <c r="F237" s="5" t="str">
        <f>VLOOKUP($B237,書籍清單,2,0)</f>
        <v>高中國文</v>
      </c>
      <c r="G237" s="11" t="str">
        <f>VLOOKUP($B237,書籍清單,3,0)</f>
        <v>四</v>
      </c>
      <c r="H237" s="11" t="str">
        <f>VLOOKUP($B237,書籍清單,4,0)</f>
        <v>翰林</v>
      </c>
      <c r="I237" s="11" t="str">
        <f>VLOOKUP($B237,書籍清單,5,0)</f>
        <v>宋隆發.等</v>
      </c>
      <c r="J237" s="11">
        <f>VLOOKUP($B237,書籍清單,6,0)</f>
        <v>215</v>
      </c>
      <c r="K237" s="13">
        <f>VLOOKUP($B237,書籍清單,7,0)</f>
        <v>207</v>
      </c>
      <c r="L237" s="32" t="str">
        <f>VLOOKUP(H237,出版社!$B$2:$D$26,3,0)</f>
        <v>招標議價</v>
      </c>
      <c r="M237" s="11">
        <f>VLOOKUP($A237,班級清單,4,0)</f>
        <v>41</v>
      </c>
      <c r="N237" s="11">
        <f>M237</f>
        <v>41</v>
      </c>
      <c r="O237" s="33">
        <f>J237*N237</f>
        <v>8815</v>
      </c>
      <c r="P237" s="34">
        <f>N237</f>
        <v>41</v>
      </c>
      <c r="Q237" s="35">
        <f>P237*K237</f>
        <v>8487</v>
      </c>
      <c r="R237" s="33">
        <v>40</v>
      </c>
      <c r="S237" s="33">
        <f>K237*R237</f>
        <v>8280</v>
      </c>
      <c r="T237" s="33">
        <f>P237-R237</f>
        <v>1</v>
      </c>
      <c r="U237" s="33">
        <f>T237*K237</f>
        <v>207</v>
      </c>
      <c r="V237" s="5"/>
      <c r="W237" s="4"/>
      <c r="X237" s="4"/>
      <c r="Y237" s="4"/>
      <c r="Z237" s="4"/>
      <c r="AA237" s="4"/>
      <c r="AB237" s="4"/>
    </row>
    <row r="238" spans="1:28" ht="16.5" customHeight="1">
      <c r="A238" s="31">
        <v>14</v>
      </c>
      <c r="B238" s="31">
        <v>45</v>
      </c>
      <c r="C238" s="31" t="str">
        <f>VLOOKUP($A238,班級清單,6,0)</f>
        <v>二</v>
      </c>
      <c r="D238" s="11" t="str">
        <f>VLOOKUP($A238,班級清單,2,0)</f>
        <v>日校</v>
      </c>
      <c r="E238" s="11" t="str">
        <f>VLOOKUP($A238,班級清單,3,0)</f>
        <v>高二4</v>
      </c>
      <c r="F238" s="5" t="str">
        <f>VLOOKUP($B238,書籍清單,2,0)</f>
        <v>高中國文</v>
      </c>
      <c r="G238" s="11" t="str">
        <f>VLOOKUP($B238,書籍清單,3,0)</f>
        <v>五</v>
      </c>
      <c r="H238" s="11" t="str">
        <f>VLOOKUP($B238,書籍清單,4,0)</f>
        <v>翰林</v>
      </c>
      <c r="I238" s="11" t="str">
        <f>VLOOKUP($B238,書籍清單,5,0)</f>
        <v>宋隆發.等</v>
      </c>
      <c r="J238" s="11">
        <f>VLOOKUP($B238,書籍清單,6,0)</f>
        <v>200</v>
      </c>
      <c r="K238" s="13">
        <f>VLOOKUP($B238,書籍清單,7,0)</f>
        <v>193</v>
      </c>
      <c r="L238" s="32" t="str">
        <f>VLOOKUP(H238,出版社!$B$2:$D$26,3,0)</f>
        <v>招標議價</v>
      </c>
      <c r="M238" s="11">
        <f>VLOOKUP($A238,班級清單,4,0)</f>
        <v>41</v>
      </c>
      <c r="N238" s="11">
        <f>M238</f>
        <v>41</v>
      </c>
      <c r="O238" s="33">
        <f>J238*N238</f>
        <v>8200</v>
      </c>
      <c r="P238" s="34">
        <f>N238</f>
        <v>41</v>
      </c>
      <c r="Q238" s="35">
        <f>P238*K238</f>
        <v>7913</v>
      </c>
      <c r="R238" s="33">
        <v>40</v>
      </c>
      <c r="S238" s="33">
        <f>K238*R238</f>
        <v>7720</v>
      </c>
      <c r="T238" s="33">
        <f>P238-R238</f>
        <v>1</v>
      </c>
      <c r="U238" s="33">
        <f>T238*K238</f>
        <v>193</v>
      </c>
      <c r="V238" s="5"/>
      <c r="W238" s="4"/>
      <c r="X238" s="4"/>
      <c r="Y238" s="4"/>
      <c r="Z238" s="4"/>
      <c r="AA238" s="4"/>
      <c r="AB238" s="4"/>
    </row>
    <row r="239" spans="1:28" ht="16.5" customHeight="1">
      <c r="A239" s="31">
        <v>14</v>
      </c>
      <c r="B239" s="31">
        <v>7</v>
      </c>
      <c r="C239" s="31" t="str">
        <f>VLOOKUP($A239,班級清單,6,0)</f>
        <v>二</v>
      </c>
      <c r="D239" s="11" t="str">
        <f>VLOOKUP($A239,班級清單,2,0)</f>
        <v>日校</v>
      </c>
      <c r="E239" s="11" t="str">
        <f>VLOOKUP($A239,班級清單,3,0)</f>
        <v>高二4</v>
      </c>
      <c r="F239" s="5" t="str">
        <f>VLOOKUP($B239,書籍清單,2,0)</f>
        <v>高中數學</v>
      </c>
      <c r="G239" s="11" t="str">
        <f>VLOOKUP($B239,書籍清單,3,0)</f>
        <v>四</v>
      </c>
      <c r="H239" s="11" t="str">
        <f>VLOOKUP($B239,書籍清單,4,0)</f>
        <v>三民</v>
      </c>
      <c r="I239" s="11" t="str">
        <f>VLOOKUP($B239,書籍清單,5,0)</f>
        <v>單維彰等</v>
      </c>
      <c r="J239" s="11">
        <f>VLOOKUP($B239,書籍清單,6,0)</f>
        <v>220</v>
      </c>
      <c r="K239" s="13">
        <f>VLOOKUP($B239,書籍清單,7,0)</f>
        <v>212</v>
      </c>
      <c r="L239" s="32" t="str">
        <f>VLOOKUP(H239,出版社!$B$2:$D$26,3,0)</f>
        <v>招標議價</v>
      </c>
      <c r="M239" s="11">
        <f>VLOOKUP($A239,班級清單,4,0)</f>
        <v>41</v>
      </c>
      <c r="N239" s="11">
        <f>M239</f>
        <v>41</v>
      </c>
      <c r="O239" s="33">
        <f>J239*N239</f>
        <v>9020</v>
      </c>
      <c r="P239" s="34">
        <f>N239</f>
        <v>41</v>
      </c>
      <c r="Q239" s="35">
        <f>P239*K239</f>
        <v>8692</v>
      </c>
      <c r="R239" s="33">
        <v>40</v>
      </c>
      <c r="S239" s="33">
        <f>K239*R239</f>
        <v>8480</v>
      </c>
      <c r="T239" s="33">
        <f>P239-R239</f>
        <v>1</v>
      </c>
      <c r="U239" s="33">
        <f>T239*K239</f>
        <v>212</v>
      </c>
      <c r="V239" s="5"/>
      <c r="W239" s="4"/>
      <c r="X239" s="4"/>
      <c r="Y239" s="4"/>
      <c r="Z239" s="4"/>
      <c r="AA239" s="4"/>
      <c r="AB239" s="4"/>
    </row>
    <row r="240" spans="1:28" ht="16.5" customHeight="1">
      <c r="A240" s="31">
        <v>14</v>
      </c>
      <c r="B240" s="31">
        <v>30</v>
      </c>
      <c r="C240" s="31" t="str">
        <f>VLOOKUP($A240,班級清單,6,0)</f>
        <v>二</v>
      </c>
      <c r="D240" s="11" t="str">
        <f>VLOOKUP($A240,班級清單,2,0)</f>
        <v>日校</v>
      </c>
      <c r="E240" s="11" t="str">
        <f>VLOOKUP($A240,班級清單,3,0)</f>
        <v>高二4</v>
      </c>
      <c r="F240" s="5" t="str">
        <f>VLOOKUP($B240,書籍清單,2,0)</f>
        <v>基礎化學</v>
      </c>
      <c r="G240" s="11" t="str">
        <f>VLOOKUP($B240,書籍清單,3,0)</f>
        <v>三</v>
      </c>
      <c r="H240" s="11" t="str">
        <f>VLOOKUP($B240,書籍清單,4,0)</f>
        <v>泰宇</v>
      </c>
      <c r="I240" s="11" t="str">
        <f>VLOOKUP($B240,書籍清單,5,0)</f>
        <v>陳竹亭.等</v>
      </c>
      <c r="J240" s="11">
        <f>VLOOKUP($B240,書籍清單,6,0)</f>
        <v>125</v>
      </c>
      <c r="K240" s="13">
        <f>VLOOKUP($B240,書籍清單,7,0)</f>
        <v>121</v>
      </c>
      <c r="L240" s="32" t="str">
        <f>VLOOKUP(H240,出版社!$B$2:$D$26,3,0)</f>
        <v>小額採購</v>
      </c>
      <c r="M240" s="11">
        <f>VLOOKUP($A240,班級清單,4,0)</f>
        <v>41</v>
      </c>
      <c r="N240" s="11">
        <f>M240</f>
        <v>41</v>
      </c>
      <c r="O240" s="33">
        <f>J240*N240</f>
        <v>5125</v>
      </c>
      <c r="P240" s="34">
        <f>N240</f>
        <v>41</v>
      </c>
      <c r="Q240" s="35">
        <f>P240*K240</f>
        <v>4961</v>
      </c>
      <c r="R240" s="33">
        <v>40</v>
      </c>
      <c r="S240" s="33">
        <f>K240*R240</f>
        <v>4840</v>
      </c>
      <c r="T240" s="33">
        <f>P240-R240</f>
        <v>1</v>
      </c>
      <c r="U240" s="33">
        <f>T240*K240</f>
        <v>121</v>
      </c>
      <c r="V240" s="5"/>
      <c r="W240" s="4"/>
      <c r="X240" s="4"/>
      <c r="Y240" s="4"/>
      <c r="Z240" s="4"/>
      <c r="AA240" s="4"/>
      <c r="AB240" s="4"/>
    </row>
    <row r="241" spans="1:28" ht="16.5" customHeight="1">
      <c r="A241" s="31">
        <v>14</v>
      </c>
      <c r="B241" s="31">
        <v>27</v>
      </c>
      <c r="C241" s="31" t="str">
        <f>VLOOKUP($A241,班級清單,6,0)</f>
        <v>二</v>
      </c>
      <c r="D241" s="11" t="str">
        <f>VLOOKUP($A241,班級清單,2,0)</f>
        <v>日校</v>
      </c>
      <c r="E241" s="11" t="str">
        <f>VLOOKUP($A241,班級清單,3,0)</f>
        <v>高二4</v>
      </c>
      <c r="F241" s="5" t="str">
        <f>VLOOKUP($B241,書籍清單,2,0)</f>
        <v>基礎物理(二)B</v>
      </c>
      <c r="G241" s="11" t="str">
        <f>VLOOKUP($B241,書籍清單,3,0)</f>
        <v>下</v>
      </c>
      <c r="H241" s="11" t="str">
        <f>VLOOKUP($B241,書籍清單,4,0)</f>
        <v>南一</v>
      </c>
      <c r="I241" s="11" t="str">
        <f>VLOOKUP($B241,書籍清單,5,0)</f>
        <v>傅昭銘.等</v>
      </c>
      <c r="J241" s="11">
        <f>VLOOKUP($B241,書籍清單,6,0)</f>
        <v>261</v>
      </c>
      <c r="K241" s="13">
        <f>VLOOKUP($B241,書籍清單,7,0)</f>
        <v>202</v>
      </c>
      <c r="L241" s="32" t="str">
        <f>VLOOKUP(H241,出版社!$B$2:$D$26,3,0)</f>
        <v>小額採購</v>
      </c>
      <c r="M241" s="11">
        <f>VLOOKUP($A241,班級清單,4,0)</f>
        <v>41</v>
      </c>
      <c r="N241" s="11">
        <f>M241</f>
        <v>41</v>
      </c>
      <c r="O241" s="33">
        <f>J241*N241</f>
        <v>10701</v>
      </c>
      <c r="P241" s="34">
        <f>N241</f>
        <v>41</v>
      </c>
      <c r="Q241" s="35">
        <f>P241*K241</f>
        <v>8282</v>
      </c>
      <c r="R241" s="33">
        <v>40</v>
      </c>
      <c r="S241" s="33">
        <f>K241*R241</f>
        <v>8080</v>
      </c>
      <c r="T241" s="33">
        <f>P241-R241</f>
        <v>1</v>
      </c>
      <c r="U241" s="33">
        <f>T241*K241</f>
        <v>202</v>
      </c>
      <c r="V241" s="5"/>
      <c r="W241" s="4"/>
      <c r="X241" s="4"/>
      <c r="Y241" s="4"/>
      <c r="Z241" s="4"/>
      <c r="AA241" s="4"/>
      <c r="AB241" s="4"/>
    </row>
    <row r="242" spans="1:28" ht="16.5" customHeight="1">
      <c r="A242" s="31">
        <v>14</v>
      </c>
      <c r="B242" s="31">
        <v>56</v>
      </c>
      <c r="C242" s="31" t="str">
        <f>VLOOKUP($A242,班級清單,6,0)</f>
        <v>二</v>
      </c>
      <c r="D242" s="11" t="str">
        <f>VLOOKUP($A242,班級清單,2,0)</f>
        <v>日校</v>
      </c>
      <c r="E242" s="11" t="str">
        <f>VLOOKUP($A242,班級清單,3,0)</f>
        <v>高二4</v>
      </c>
      <c r="F242" s="5" t="str">
        <f>VLOOKUP($B242,書籍清單,2,0)</f>
        <v>選修生物</v>
      </c>
      <c r="G242" s="11" t="str">
        <f>VLOOKUP($B242,書籍清單,3,0)</f>
        <v>上</v>
      </c>
      <c r="H242" s="11" t="str">
        <f>VLOOKUP($B242,書籍清單,4,0)</f>
        <v>龍騰</v>
      </c>
      <c r="I242" s="11" t="str">
        <f>VLOOKUP($B242,書籍清單,5,0)</f>
        <v>李家維</v>
      </c>
      <c r="J242" s="11">
        <f>VLOOKUP($B242,書籍清單,6,0)</f>
        <v>245</v>
      </c>
      <c r="K242" s="13">
        <f>VLOOKUP($B242,書籍清單,7,0)</f>
        <v>236</v>
      </c>
      <c r="L242" s="32" t="str">
        <f>VLOOKUP(H242,出版社!$B$2:$D$26,3,0)</f>
        <v>招標議價</v>
      </c>
      <c r="M242" s="11">
        <f>VLOOKUP($A242,班級清單,4,0)</f>
        <v>41</v>
      </c>
      <c r="N242" s="11">
        <f>M242</f>
        <v>41</v>
      </c>
      <c r="O242" s="33">
        <f>J242*N242</f>
        <v>10045</v>
      </c>
      <c r="P242" s="34">
        <f>N242</f>
        <v>41</v>
      </c>
      <c r="Q242" s="35">
        <f>P242*K242</f>
        <v>9676</v>
      </c>
      <c r="R242" s="33">
        <v>40</v>
      </c>
      <c r="S242" s="33">
        <f>K242*R242</f>
        <v>9440</v>
      </c>
      <c r="T242" s="33">
        <f>P242-R242</f>
        <v>1</v>
      </c>
      <c r="U242" s="33">
        <f>T242*K242</f>
        <v>236</v>
      </c>
      <c r="V242" s="5"/>
      <c r="W242" s="4"/>
      <c r="X242" s="4"/>
      <c r="Y242" s="4"/>
      <c r="Z242" s="4"/>
      <c r="AA242" s="4"/>
      <c r="AB242" s="4"/>
    </row>
    <row r="243" spans="1:28" ht="16.5" customHeight="1">
      <c r="A243" s="31">
        <v>14</v>
      </c>
      <c r="B243" s="31">
        <v>17</v>
      </c>
      <c r="C243" s="31" t="str">
        <f>VLOOKUP($A243,班級清單,6,0)</f>
        <v>二</v>
      </c>
      <c r="D243" s="11" t="str">
        <f>VLOOKUP($A243,班級清單,2,0)</f>
        <v>日校</v>
      </c>
      <c r="E243" s="11" t="str">
        <f>VLOOKUP($A243,班級清單,3,0)</f>
        <v>高二4</v>
      </c>
      <c r="F243" s="5" t="str">
        <f>VLOOKUP($B243,書籍清單,2,0)</f>
        <v>體育</v>
      </c>
      <c r="G243" s="11" t="str">
        <f>VLOOKUP($B243,書籍清單,3,0)</f>
        <v>四</v>
      </c>
      <c r="H243" s="11" t="str">
        <f>VLOOKUP($B243,書籍清單,4,0)</f>
        <v>育達</v>
      </c>
      <c r="I243" s="11" t="str">
        <f>VLOOKUP($B243,書籍清單,5,0)</f>
        <v>方建隆</v>
      </c>
      <c r="J243" s="11">
        <f>VLOOKUP($B243,書籍清單,6,0)</f>
        <v>125</v>
      </c>
      <c r="K243" s="13">
        <f>VLOOKUP($B243,書籍清單,7,0)</f>
        <v>120</v>
      </c>
      <c r="L243" s="32" t="str">
        <f>VLOOKUP(H243,出版社!$B$2:$D$26,3,0)</f>
        <v>招標議價</v>
      </c>
      <c r="M243" s="11">
        <f>VLOOKUP($A243,班級清單,4,0)</f>
        <v>41</v>
      </c>
      <c r="N243" s="11">
        <f>M243</f>
        <v>41</v>
      </c>
      <c r="O243" s="33">
        <f>J243*N243</f>
        <v>5125</v>
      </c>
      <c r="P243" s="34">
        <f>N243</f>
        <v>41</v>
      </c>
      <c r="Q243" s="35">
        <f>P243*K243</f>
        <v>4920</v>
      </c>
      <c r="R243" s="33">
        <v>40</v>
      </c>
      <c r="S243" s="33">
        <f>K243*R243</f>
        <v>4800</v>
      </c>
      <c r="T243" s="33">
        <f>P243-R243</f>
        <v>1</v>
      </c>
      <c r="U243" s="33">
        <f>T243*K243</f>
        <v>120</v>
      </c>
      <c r="V243" s="5"/>
      <c r="W243" s="44">
        <f>SUM(S235:S243)</f>
        <v>70760</v>
      </c>
      <c r="X243" s="4"/>
      <c r="Y243" s="44">
        <f>SUM(U234:U243)</f>
        <v>1769</v>
      </c>
      <c r="Z243" s="4"/>
      <c r="AA243" s="4"/>
      <c r="AB243" s="4"/>
    </row>
    <row r="244" spans="1:28" ht="16.5" customHeight="1">
      <c r="A244" s="31">
        <v>23</v>
      </c>
      <c r="B244" s="31">
        <v>32</v>
      </c>
      <c r="C244" s="31" t="str">
        <f>VLOOKUP($A244,班級清單,6,0)</f>
        <v>二</v>
      </c>
      <c r="D244" s="11" t="str">
        <f>VLOOKUP($A244,班級清單,2,0)</f>
        <v>日校</v>
      </c>
      <c r="E244" s="11" t="str">
        <f>VLOOKUP($A244,班級清單,3,0)</f>
        <v>商二1</v>
      </c>
      <c r="F244" s="5" t="str">
        <f>VLOOKUP($B244,書籍清單,2,0)</f>
        <v>行銷學</v>
      </c>
      <c r="G244" s="11" t="str">
        <f>VLOOKUP($B244,書籍清單,3,0)</f>
        <v>二</v>
      </c>
      <c r="H244" s="11" t="str">
        <f>VLOOKUP($B244,書籍清單,4,0)</f>
        <v>啟芳</v>
      </c>
      <c r="I244" s="11" t="str">
        <f>VLOOKUP($B244,書籍清單,5,0)</f>
        <v>許文蘭</v>
      </c>
      <c r="J244" s="11">
        <f>VLOOKUP($B244,書籍清單,6,0)</f>
        <v>220</v>
      </c>
      <c r="K244" s="13">
        <f>VLOOKUP($B244,書籍清單,7,0)</f>
        <v>212</v>
      </c>
      <c r="L244" s="32" t="str">
        <f>VLOOKUP(H244,出版社!$B$2:$D$26,3,0)</f>
        <v>招標議價</v>
      </c>
      <c r="M244" s="11">
        <f>VLOOKUP($A244,班級清單,4,0)</f>
        <v>36</v>
      </c>
      <c r="N244" s="11">
        <f>M244</f>
        <v>36</v>
      </c>
      <c r="O244" s="33">
        <f>J244*N244</f>
        <v>7920</v>
      </c>
      <c r="P244" s="34">
        <f>N244</f>
        <v>36</v>
      </c>
      <c r="Q244" s="35">
        <f>P244*K244</f>
        <v>7632</v>
      </c>
      <c r="R244" s="33">
        <v>36</v>
      </c>
      <c r="S244" s="33">
        <f>K244*R244</f>
        <v>7632</v>
      </c>
      <c r="T244" s="33">
        <f>P244-R244</f>
        <v>0</v>
      </c>
      <c r="U244" s="33">
        <f>T244*K244</f>
        <v>0</v>
      </c>
      <c r="V244" s="5"/>
      <c r="W244" s="4"/>
      <c r="X244" s="4"/>
      <c r="Y244" s="4"/>
      <c r="Z244" s="4"/>
      <c r="AA244" s="4"/>
      <c r="AB244" s="4"/>
    </row>
    <row r="245" spans="1:28" ht="16.5" customHeight="1">
      <c r="A245" s="31">
        <v>23</v>
      </c>
      <c r="B245" s="31">
        <v>39</v>
      </c>
      <c r="C245" s="31" t="str">
        <f>VLOOKUP($A245,班級清單,6,0)</f>
        <v>二</v>
      </c>
      <c r="D245" s="11" t="str">
        <f>VLOOKUP($A245,班級清單,2,0)</f>
        <v>日校</v>
      </c>
      <c r="E245" s="11" t="str">
        <f>VLOOKUP($A245,班級清單,3,0)</f>
        <v>商二1</v>
      </c>
      <c r="F245" s="5" t="str">
        <f>VLOOKUP($B245,書籍清單,2,0)</f>
        <v>計算機概論</v>
      </c>
      <c r="G245" s="11" t="str">
        <f>VLOOKUP($B245,書籍清單,3,0)</f>
        <v>Ⅳ</v>
      </c>
      <c r="H245" s="11" t="str">
        <f>VLOOKUP($B245,書籍清單,4,0)</f>
        <v>旗立</v>
      </c>
      <c r="I245" s="11" t="str">
        <f>VLOOKUP($B245,書籍清單,5,0)</f>
        <v>施威銘.等</v>
      </c>
      <c r="J245" s="11">
        <f>VLOOKUP($B245,書籍清單,6,0)</f>
        <v>278</v>
      </c>
      <c r="K245" s="13">
        <f>VLOOKUP($B245,書籍清單,7,0)</f>
        <v>268</v>
      </c>
      <c r="L245" s="32" t="str">
        <f>VLOOKUP(H245,出版社!$B$2:$D$26,3,0)</f>
        <v>招標議價</v>
      </c>
      <c r="M245" s="11">
        <f>VLOOKUP($A245,班級清單,4,0)</f>
        <v>36</v>
      </c>
      <c r="N245" s="11">
        <f>M245</f>
        <v>36</v>
      </c>
      <c r="O245" s="33">
        <f>J245*N245</f>
        <v>10008</v>
      </c>
      <c r="P245" s="34">
        <f>N245</f>
        <v>36</v>
      </c>
      <c r="Q245" s="35">
        <f>P245*K245</f>
        <v>9648</v>
      </c>
      <c r="R245" s="33">
        <v>36</v>
      </c>
      <c r="S245" s="33">
        <f>K245*R245</f>
        <v>9648</v>
      </c>
      <c r="T245" s="33">
        <f>P245-R245</f>
        <v>0</v>
      </c>
      <c r="U245" s="33">
        <f>T245*K245</f>
        <v>0</v>
      </c>
      <c r="V245" s="5"/>
      <c r="W245" s="4"/>
      <c r="X245" s="4"/>
      <c r="Y245" s="4"/>
      <c r="Z245" s="4"/>
      <c r="AA245" s="4"/>
      <c r="AB245" s="4"/>
    </row>
    <row r="246" spans="1:28" ht="16.5" customHeight="1">
      <c r="A246" s="31">
        <v>23</v>
      </c>
      <c r="B246" s="31">
        <v>20</v>
      </c>
      <c r="C246" s="31" t="str">
        <f>VLOOKUP($A246,班級清單,6,0)</f>
        <v>二</v>
      </c>
      <c r="D246" s="11" t="str">
        <f>VLOOKUP($A246,班級清單,2,0)</f>
        <v>日校</v>
      </c>
      <c r="E246" s="11" t="str">
        <f>VLOOKUP($A246,班級清單,3,0)</f>
        <v>商二1</v>
      </c>
      <c r="F246" s="5" t="str">
        <f>VLOOKUP($B246,書籍清單,2,0)</f>
        <v>高職英文</v>
      </c>
      <c r="G246" s="11" t="str">
        <f>VLOOKUP($B246,書籍清單,3,0)</f>
        <v>五</v>
      </c>
      <c r="H246" s="11" t="str">
        <f>VLOOKUP($B246,書籍清單,4,0)</f>
        <v>東大</v>
      </c>
      <c r="I246" s="11" t="str">
        <f>VLOOKUP($B246,書籍清單,5,0)</f>
        <v>車蓓群</v>
      </c>
      <c r="J246" s="11">
        <f>VLOOKUP($B246,書籍清單,6,0)</f>
        <v>240</v>
      </c>
      <c r="K246" s="13">
        <f>VLOOKUP($B246,書籍清單,7,0)</f>
        <v>232</v>
      </c>
      <c r="L246" s="32" t="str">
        <f>VLOOKUP(H246,出版社!$B$2:$D$26,3,0)</f>
        <v>招標議價</v>
      </c>
      <c r="M246" s="11">
        <f>VLOOKUP($A246,班級清單,4,0)</f>
        <v>36</v>
      </c>
      <c r="N246" s="11">
        <f>M246</f>
        <v>36</v>
      </c>
      <c r="O246" s="33">
        <f>J246*N246</f>
        <v>8640</v>
      </c>
      <c r="P246" s="34">
        <f>N246</f>
        <v>36</v>
      </c>
      <c r="Q246" s="35">
        <f>P246*K246</f>
        <v>8352</v>
      </c>
      <c r="R246" s="33">
        <v>36</v>
      </c>
      <c r="S246" s="33">
        <f>K246*R246</f>
        <v>8352</v>
      </c>
      <c r="T246" s="33">
        <f>P246-R246</f>
        <v>0</v>
      </c>
      <c r="U246" s="33">
        <f>T246*K246</f>
        <v>0</v>
      </c>
      <c r="V246" s="5"/>
      <c r="W246" s="4"/>
      <c r="X246" s="4"/>
      <c r="Y246" s="4"/>
      <c r="Z246" s="4"/>
      <c r="AA246" s="4"/>
      <c r="AB246" s="4"/>
    </row>
    <row r="247" spans="1:28" ht="16.5" customHeight="1">
      <c r="A247" s="31">
        <v>23</v>
      </c>
      <c r="B247" s="31">
        <v>19</v>
      </c>
      <c r="C247" s="31" t="str">
        <f>VLOOKUP($A247,班級清單,6,0)</f>
        <v>二</v>
      </c>
      <c r="D247" s="11" t="str">
        <f>VLOOKUP($A247,班級清單,2,0)</f>
        <v>日校</v>
      </c>
      <c r="E247" s="11" t="str">
        <f>VLOOKUP($A247,班級清單,3,0)</f>
        <v>商二1</v>
      </c>
      <c r="F247" s="5" t="str">
        <f>VLOOKUP($B247,書籍清單,2,0)</f>
        <v>高職英文</v>
      </c>
      <c r="G247" s="11" t="str">
        <f>VLOOKUP($B247,書籍清單,3,0)</f>
        <v>四</v>
      </c>
      <c r="H247" s="11" t="str">
        <f>VLOOKUP($B247,書籍清單,4,0)</f>
        <v>東大</v>
      </c>
      <c r="I247" s="11" t="str">
        <f>VLOOKUP($B247,書籍清單,5,0)</f>
        <v>車蓓群</v>
      </c>
      <c r="J247" s="11">
        <f>VLOOKUP($B247,書籍清單,6,0)</f>
        <v>230</v>
      </c>
      <c r="K247" s="13">
        <f>VLOOKUP($B247,書籍清單,7,0)</f>
        <v>222</v>
      </c>
      <c r="L247" s="32" t="str">
        <f>VLOOKUP(H247,出版社!$B$2:$D$26,3,0)</f>
        <v>招標議價</v>
      </c>
      <c r="M247" s="11">
        <f>VLOOKUP($A247,班級清單,4,0)</f>
        <v>36</v>
      </c>
      <c r="N247" s="11">
        <f>M247</f>
        <v>36</v>
      </c>
      <c r="O247" s="33">
        <f>J247*N247</f>
        <v>8280</v>
      </c>
      <c r="P247" s="34">
        <f>N247</f>
        <v>36</v>
      </c>
      <c r="Q247" s="35">
        <f>P247*K247</f>
        <v>7992</v>
      </c>
      <c r="R247" s="33">
        <v>36</v>
      </c>
      <c r="S247" s="33">
        <f>K247*R247</f>
        <v>7992</v>
      </c>
      <c r="T247" s="33">
        <f>P247-R247</f>
        <v>0</v>
      </c>
      <c r="U247" s="33">
        <f>T247*K247</f>
        <v>0</v>
      </c>
      <c r="V247" s="5"/>
      <c r="W247" s="4"/>
      <c r="X247" s="4"/>
      <c r="Y247" s="4"/>
      <c r="Z247" s="4"/>
      <c r="AA247" s="4"/>
      <c r="AB247" s="4"/>
    </row>
    <row r="248" spans="1:28" ht="16.5" customHeight="1">
      <c r="A248" s="31">
        <v>23</v>
      </c>
      <c r="B248" s="31">
        <v>22</v>
      </c>
      <c r="C248" s="31" t="str">
        <f>VLOOKUP($A248,班級清單,6,0)</f>
        <v>二</v>
      </c>
      <c r="D248" s="11" t="str">
        <f>VLOOKUP($A248,班級清單,2,0)</f>
        <v>日校</v>
      </c>
      <c r="E248" s="11" t="str">
        <f>VLOOKUP($A248,班級清單,3,0)</f>
        <v>商二1</v>
      </c>
      <c r="F248" s="5" t="str">
        <f>VLOOKUP($B248,書籍清單,2,0)</f>
        <v>高職國文</v>
      </c>
      <c r="G248" s="11" t="str">
        <f>VLOOKUP($B248,書籍清單,3,0)</f>
        <v>四</v>
      </c>
      <c r="H248" s="11" t="str">
        <f>VLOOKUP($B248,書籍清單,4,0)</f>
        <v>東大</v>
      </c>
      <c r="I248" s="11" t="str">
        <f>VLOOKUP($B248,書籍清單,5,0)</f>
        <v>王基倫.等</v>
      </c>
      <c r="J248" s="11">
        <f>VLOOKUP($B248,書籍清單,6,0)</f>
        <v>230</v>
      </c>
      <c r="K248" s="13">
        <f>VLOOKUP($B248,書籍清單,7,0)</f>
        <v>222</v>
      </c>
      <c r="L248" s="32" t="str">
        <f>VLOOKUP(H248,出版社!$B$2:$D$26,3,0)</f>
        <v>招標議價</v>
      </c>
      <c r="M248" s="11">
        <f>VLOOKUP($A248,班級清單,4,0)</f>
        <v>36</v>
      </c>
      <c r="N248" s="11">
        <f>M248</f>
        <v>36</v>
      </c>
      <c r="O248" s="33">
        <f>J248*N248</f>
        <v>8280</v>
      </c>
      <c r="P248" s="34">
        <f>N248</f>
        <v>36</v>
      </c>
      <c r="Q248" s="35">
        <f>P248*K248</f>
        <v>7992</v>
      </c>
      <c r="R248" s="33">
        <v>36</v>
      </c>
      <c r="S248" s="33">
        <f>K248*R248</f>
        <v>7992</v>
      </c>
      <c r="T248" s="33">
        <f>P248-R248</f>
        <v>0</v>
      </c>
      <c r="U248" s="33">
        <f>T248*K248</f>
        <v>0</v>
      </c>
      <c r="V248" s="5"/>
      <c r="W248" s="4"/>
      <c r="X248" s="4"/>
      <c r="Y248" s="4"/>
      <c r="Z248" s="4"/>
      <c r="AA248" s="4"/>
      <c r="AB248" s="4"/>
    </row>
    <row r="249" spans="1:28" ht="16.5" customHeight="1">
      <c r="A249" s="31">
        <v>23</v>
      </c>
      <c r="B249" s="31">
        <v>12</v>
      </c>
      <c r="C249" s="31" t="str">
        <f>VLOOKUP($A249,班級清單,6,0)</f>
        <v>二</v>
      </c>
      <c r="D249" s="11" t="str">
        <f>VLOOKUP($A249,班級清單,2,0)</f>
        <v>日校</v>
      </c>
      <c r="E249" s="11" t="str">
        <f>VLOOKUP($A249,班級清單,3,0)</f>
        <v>商二1</v>
      </c>
      <c r="F249" s="5" t="str">
        <f>VLOOKUP($B249,書籍清單,2,0)</f>
        <v>當代軍事科技</v>
      </c>
      <c r="G249" s="11" t="str">
        <f>VLOOKUP($B249,書籍清單,3,0)</f>
        <v>全</v>
      </c>
      <c r="H249" s="11" t="str">
        <f>VLOOKUP($B249,書籍清單,4,0)</f>
        <v>幼獅</v>
      </c>
      <c r="I249" s="11" t="str">
        <f>VLOOKUP($B249,書籍清單,5,0)</f>
        <v>編輯部</v>
      </c>
      <c r="J249" s="11">
        <f>VLOOKUP($B249,書籍清單,6,0)</f>
        <v>150</v>
      </c>
      <c r="K249" s="13">
        <f>VLOOKUP($B249,書籍清單,7,0)</f>
        <v>145</v>
      </c>
      <c r="L249" s="32" t="str">
        <f>VLOOKUP(H249,出版社!$B$2:$D$26,3,0)</f>
        <v>招標議價</v>
      </c>
      <c r="M249" s="11">
        <f>VLOOKUP($A249,班級清單,4,0)</f>
        <v>36</v>
      </c>
      <c r="N249" s="11">
        <f>M249</f>
        <v>36</v>
      </c>
      <c r="O249" s="33">
        <f>J249*N249</f>
        <v>5400</v>
      </c>
      <c r="P249" s="34">
        <f>N249</f>
        <v>36</v>
      </c>
      <c r="Q249" s="35">
        <f>P249*K249</f>
        <v>5220</v>
      </c>
      <c r="R249" s="33">
        <v>36</v>
      </c>
      <c r="S249" s="33">
        <f>K249*R249</f>
        <v>5220</v>
      </c>
      <c r="T249" s="33">
        <f>P249-R249</f>
        <v>0</v>
      </c>
      <c r="U249" s="33">
        <f>T249*K249</f>
        <v>0</v>
      </c>
      <c r="V249" s="5"/>
      <c r="W249" s="4"/>
      <c r="X249" s="4"/>
      <c r="Y249" s="4"/>
      <c r="Z249" s="4"/>
      <c r="AA249" s="4"/>
      <c r="AB249" s="4"/>
    </row>
    <row r="250" spans="1:28" ht="16.5" customHeight="1">
      <c r="A250" s="31">
        <v>23</v>
      </c>
      <c r="B250" s="31">
        <v>40</v>
      </c>
      <c r="C250" s="31" t="str">
        <f>VLOOKUP($A250,班級清單,6,0)</f>
        <v>二</v>
      </c>
      <c r="D250" s="11" t="str">
        <f>VLOOKUP($A250,班級清單,2,0)</f>
        <v>日校</v>
      </c>
      <c r="E250" s="11" t="str">
        <f>VLOOKUP($A250,班級清單,3,0)</f>
        <v>商二1</v>
      </c>
      <c r="F250" s="5" t="str">
        <f>VLOOKUP($B250,書籍清單,2,0)</f>
        <v>經濟學</v>
      </c>
      <c r="G250" s="11" t="str">
        <f>VLOOKUP($B250,書籍清單,3,0)</f>
        <v>Ⅱ</v>
      </c>
      <c r="H250" s="11" t="str">
        <f>VLOOKUP($B250,書籍清單,4,0)</f>
        <v>旗立</v>
      </c>
      <c r="I250" s="11" t="str">
        <f>VLOOKUP($B250,書籍清單,5,0)</f>
        <v>高翠玲.等</v>
      </c>
      <c r="J250" s="11">
        <f>VLOOKUP($B250,書籍清單,6,0)</f>
        <v>280</v>
      </c>
      <c r="K250" s="13">
        <f>VLOOKUP($B250,書籍清單,7,0)</f>
        <v>270</v>
      </c>
      <c r="L250" s="32" t="str">
        <f>VLOOKUP(H250,出版社!$B$2:$D$26,3,0)</f>
        <v>招標議價</v>
      </c>
      <c r="M250" s="11">
        <f>VLOOKUP($A250,班級清單,4,0)</f>
        <v>36</v>
      </c>
      <c r="N250" s="11">
        <f>M250</f>
        <v>36</v>
      </c>
      <c r="O250" s="33">
        <f>J250*N250</f>
        <v>10080</v>
      </c>
      <c r="P250" s="34">
        <f>N250</f>
        <v>36</v>
      </c>
      <c r="Q250" s="35">
        <f>P250*K250</f>
        <v>9720</v>
      </c>
      <c r="R250" s="33">
        <v>36</v>
      </c>
      <c r="S250" s="33">
        <f>K250*R250</f>
        <v>9720</v>
      </c>
      <c r="T250" s="33">
        <f>P250-R250</f>
        <v>0</v>
      </c>
      <c r="U250" s="33">
        <f>T250*K250</f>
        <v>0</v>
      </c>
      <c r="V250" s="5"/>
      <c r="W250" s="4"/>
      <c r="X250" s="4"/>
      <c r="Y250" s="4"/>
      <c r="Z250" s="4"/>
      <c r="AA250" s="4"/>
      <c r="AB250" s="4"/>
    </row>
    <row r="251" spans="1:28" ht="16.5" customHeight="1">
      <c r="A251" s="31">
        <v>23</v>
      </c>
      <c r="B251" s="31">
        <v>35</v>
      </c>
      <c r="C251" s="31" t="str">
        <f>VLOOKUP($A251,班級清單,6,0)</f>
        <v>二</v>
      </c>
      <c r="D251" s="11" t="str">
        <f>VLOOKUP($A251,班級清單,2,0)</f>
        <v>日校</v>
      </c>
      <c r="E251" s="11" t="str">
        <f>VLOOKUP($A251,班級清單,3,0)</f>
        <v>商二1</v>
      </c>
      <c r="F251" s="5" t="str">
        <f>VLOOKUP($B251,書籍清單,2,0)</f>
        <v>電腦IFRS實力養成評量(TQC)</v>
      </c>
      <c r="G251" s="11" t="str">
        <f>VLOOKUP($B251,書籍清單,3,0)</f>
        <v>全</v>
      </c>
      <c r="H251" s="11" t="str">
        <f>VLOOKUP($B251,書籍清單,4,0)</f>
        <v>啟芳</v>
      </c>
      <c r="I251" s="11" t="str">
        <f>VLOOKUP($B251,書籍清單,5,0)</f>
        <v>財團法人中華民國電腦技能基金會</v>
      </c>
      <c r="J251" s="11">
        <f>VLOOKUP($B251,書籍清單,6,0)</f>
        <v>335</v>
      </c>
      <c r="K251" s="13">
        <f>VLOOKUP($B251,書籍清單,7,0)</f>
        <v>323</v>
      </c>
      <c r="L251" s="32" t="str">
        <f>VLOOKUP(H251,出版社!$B$2:$D$26,3,0)</f>
        <v>招標議價</v>
      </c>
      <c r="M251" s="11">
        <f>VLOOKUP($A251,班級清單,4,0)</f>
        <v>36</v>
      </c>
      <c r="N251" s="11">
        <f>M251</f>
        <v>36</v>
      </c>
      <c r="O251" s="33">
        <f>J251*N251</f>
        <v>12060</v>
      </c>
      <c r="P251" s="34">
        <f>N251</f>
        <v>36</v>
      </c>
      <c r="Q251" s="35">
        <f>P251*K251</f>
        <v>11628</v>
      </c>
      <c r="R251" s="33">
        <v>36</v>
      </c>
      <c r="S251" s="33">
        <f>K251*R251</f>
        <v>11628</v>
      </c>
      <c r="T251" s="33">
        <f>P251-R251</f>
        <v>0</v>
      </c>
      <c r="U251" s="33">
        <f>T251*K251</f>
        <v>0</v>
      </c>
      <c r="V251" s="5"/>
      <c r="W251" s="4"/>
      <c r="X251" s="4"/>
      <c r="Y251" s="4"/>
      <c r="Z251" s="4"/>
      <c r="AA251" s="4"/>
      <c r="AB251" s="4"/>
    </row>
    <row r="252" spans="1:28" ht="16.5" customHeight="1">
      <c r="A252" s="31">
        <v>23</v>
      </c>
      <c r="B252" s="31">
        <v>55</v>
      </c>
      <c r="C252" s="31" t="str">
        <f>VLOOKUP($A252,班級清單,6,0)</f>
        <v>二</v>
      </c>
      <c r="D252" s="11" t="str">
        <f>VLOOKUP($A252,班級清單,2,0)</f>
        <v>日校</v>
      </c>
      <c r="E252" s="11" t="str">
        <f>VLOOKUP($A252,班級清單,3,0)</f>
        <v>商二1</v>
      </c>
      <c r="F252" s="5" t="str">
        <f>VLOOKUP($B252,書籍清單,2,0)</f>
        <v>數學B</v>
      </c>
      <c r="G252" s="11" t="str">
        <f>VLOOKUP($B252,書籍清單,3,0)</f>
        <v>四</v>
      </c>
      <c r="H252" s="11" t="str">
        <f>VLOOKUP($B252,書籍清單,4,0)</f>
        <v>龍騰</v>
      </c>
      <c r="I252" s="11" t="str">
        <f>VLOOKUP($B252,書籍清單,5,0)</f>
        <v>高宏輝</v>
      </c>
      <c r="J252" s="11">
        <f>VLOOKUP($B252,書籍清單,6,0)</f>
        <v>187</v>
      </c>
      <c r="K252" s="13">
        <f>VLOOKUP($B252,書籍清單,7,0)</f>
        <v>180</v>
      </c>
      <c r="L252" s="32" t="str">
        <f>VLOOKUP(H252,出版社!$B$2:$D$26,3,0)</f>
        <v>招標議價</v>
      </c>
      <c r="M252" s="11">
        <f>VLOOKUP($A252,班級清單,4,0)</f>
        <v>36</v>
      </c>
      <c r="N252" s="11">
        <f>M252</f>
        <v>36</v>
      </c>
      <c r="O252" s="33">
        <f>J252*N252</f>
        <v>6732</v>
      </c>
      <c r="P252" s="34">
        <f>N252</f>
        <v>36</v>
      </c>
      <c r="Q252" s="35">
        <f>P252*K252</f>
        <v>6480</v>
      </c>
      <c r="R252" s="33">
        <v>36</v>
      </c>
      <c r="S252" s="33">
        <f>K252*R252</f>
        <v>6480</v>
      </c>
      <c r="T252" s="33">
        <f>P252-R252</f>
        <v>0</v>
      </c>
      <c r="U252" s="33">
        <f>T252*K252</f>
        <v>0</v>
      </c>
      <c r="V252" s="5"/>
      <c r="W252" s="4"/>
      <c r="X252" s="4"/>
      <c r="Y252" s="4"/>
      <c r="Z252" s="4"/>
      <c r="AA252" s="4"/>
      <c r="AB252" s="4"/>
    </row>
    <row r="253" spans="1:28" ht="16.5" customHeight="1">
      <c r="A253" s="31">
        <v>23</v>
      </c>
      <c r="B253" s="31">
        <v>17</v>
      </c>
      <c r="C253" s="31" t="str">
        <f>VLOOKUP($A253,班級清單,6,0)</f>
        <v>二</v>
      </c>
      <c r="D253" s="11" t="str">
        <f>VLOOKUP($A253,班級清單,2,0)</f>
        <v>日校</v>
      </c>
      <c r="E253" s="11" t="str">
        <f>VLOOKUP($A253,班級清單,3,0)</f>
        <v>商二1</v>
      </c>
      <c r="F253" s="5" t="str">
        <f>VLOOKUP($B253,書籍清單,2,0)</f>
        <v>體育</v>
      </c>
      <c r="G253" s="11" t="str">
        <f>VLOOKUP($B253,書籍清單,3,0)</f>
        <v>四</v>
      </c>
      <c r="H253" s="11" t="str">
        <f>VLOOKUP($B253,書籍清單,4,0)</f>
        <v>育達</v>
      </c>
      <c r="I253" s="11" t="str">
        <f>VLOOKUP($B253,書籍清單,5,0)</f>
        <v>方建隆</v>
      </c>
      <c r="J253" s="11">
        <f>VLOOKUP($B253,書籍清單,6,0)</f>
        <v>125</v>
      </c>
      <c r="K253" s="13">
        <f>VLOOKUP($B253,書籍清單,7,0)</f>
        <v>120</v>
      </c>
      <c r="L253" s="32" t="str">
        <f>VLOOKUP(H253,出版社!$B$2:$D$26,3,0)</f>
        <v>招標議價</v>
      </c>
      <c r="M253" s="11">
        <f>VLOOKUP($A253,班級清單,4,0)</f>
        <v>36</v>
      </c>
      <c r="N253" s="11">
        <f>M253</f>
        <v>36</v>
      </c>
      <c r="O253" s="33">
        <f>J253*N253</f>
        <v>4500</v>
      </c>
      <c r="P253" s="34">
        <f>N253</f>
        <v>36</v>
      </c>
      <c r="Q253" s="35">
        <f>P253*K253</f>
        <v>4320</v>
      </c>
      <c r="R253" s="33">
        <v>36</v>
      </c>
      <c r="S253" s="33">
        <f>K253*R253</f>
        <v>4320</v>
      </c>
      <c r="T253" s="33">
        <f>P253-R253</f>
        <v>0</v>
      </c>
      <c r="U253" s="33">
        <f>T253*K253</f>
        <v>0</v>
      </c>
      <c r="V253" s="5"/>
      <c r="W253" s="44">
        <f>SUM(S244:S253)</f>
        <v>78984</v>
      </c>
      <c r="X253" s="4"/>
      <c r="Y253" s="44">
        <f>SUM(U244:U253)</f>
        <v>0</v>
      </c>
      <c r="Z253" s="4"/>
      <c r="AA253" s="4"/>
      <c r="AB253" s="4"/>
    </row>
    <row r="254" spans="1:28" ht="16.5" customHeight="1">
      <c r="A254" s="31">
        <v>24</v>
      </c>
      <c r="B254" s="31">
        <v>32</v>
      </c>
      <c r="C254" s="31" t="str">
        <f>VLOOKUP($A254,班級清單,6,0)</f>
        <v>二</v>
      </c>
      <c r="D254" s="11" t="str">
        <f>VLOOKUP($A254,班級清單,2,0)</f>
        <v>日校</v>
      </c>
      <c r="E254" s="11" t="str">
        <f>VLOOKUP($A254,班級清單,3,0)</f>
        <v>商二2</v>
      </c>
      <c r="F254" s="5" t="str">
        <f>VLOOKUP($B254,書籍清單,2,0)</f>
        <v>行銷學</v>
      </c>
      <c r="G254" s="11" t="str">
        <f>VLOOKUP($B254,書籍清單,3,0)</f>
        <v>二</v>
      </c>
      <c r="H254" s="11" t="str">
        <f>VLOOKUP($B254,書籍清單,4,0)</f>
        <v>啟芳</v>
      </c>
      <c r="I254" s="11" t="str">
        <f>VLOOKUP($B254,書籍清單,5,0)</f>
        <v>許文蘭</v>
      </c>
      <c r="J254" s="11">
        <f>VLOOKUP($B254,書籍清單,6,0)</f>
        <v>220</v>
      </c>
      <c r="K254" s="13">
        <f>VLOOKUP($B254,書籍清單,7,0)</f>
        <v>212</v>
      </c>
      <c r="L254" s="32" t="str">
        <f>VLOOKUP(H254,出版社!$B$2:$D$26,3,0)</f>
        <v>招標議價</v>
      </c>
      <c r="M254" s="11">
        <f>VLOOKUP($A254,班級清單,4,0)</f>
        <v>36</v>
      </c>
      <c r="N254" s="11">
        <f>M254</f>
        <v>36</v>
      </c>
      <c r="O254" s="33">
        <f>J254*N254</f>
        <v>7920</v>
      </c>
      <c r="P254" s="34">
        <f>N254</f>
        <v>36</v>
      </c>
      <c r="Q254" s="35">
        <f>P254*K254</f>
        <v>7632</v>
      </c>
      <c r="R254" s="33">
        <v>36</v>
      </c>
      <c r="S254" s="33">
        <f>K254*R254</f>
        <v>7632</v>
      </c>
      <c r="T254" s="33">
        <f>P254-R254</f>
        <v>0</v>
      </c>
      <c r="U254" s="33">
        <f>T254*K254</f>
        <v>0</v>
      </c>
      <c r="V254" s="5"/>
      <c r="W254" s="4"/>
      <c r="X254" s="4"/>
      <c r="Y254" s="4"/>
      <c r="Z254" s="4"/>
      <c r="AA254" s="4"/>
      <c r="AB254" s="4"/>
    </row>
    <row r="255" spans="1:28" ht="16.5" customHeight="1">
      <c r="A255" s="31">
        <v>24</v>
      </c>
      <c r="B255" s="31">
        <v>39</v>
      </c>
      <c r="C255" s="31" t="str">
        <f>VLOOKUP($A255,班級清單,6,0)</f>
        <v>二</v>
      </c>
      <c r="D255" s="11" t="str">
        <f>VLOOKUP($A255,班級清單,2,0)</f>
        <v>日校</v>
      </c>
      <c r="E255" s="11" t="str">
        <f>VLOOKUP($A255,班級清單,3,0)</f>
        <v>商二2</v>
      </c>
      <c r="F255" s="5" t="str">
        <f>VLOOKUP($B255,書籍清單,2,0)</f>
        <v>計算機概論</v>
      </c>
      <c r="G255" s="11" t="str">
        <f>VLOOKUP($B255,書籍清單,3,0)</f>
        <v>Ⅳ</v>
      </c>
      <c r="H255" s="11" t="str">
        <f>VLOOKUP($B255,書籍清單,4,0)</f>
        <v>旗立</v>
      </c>
      <c r="I255" s="11" t="str">
        <f>VLOOKUP($B255,書籍清單,5,0)</f>
        <v>施威銘.等</v>
      </c>
      <c r="J255" s="11">
        <f>VLOOKUP($B255,書籍清單,6,0)</f>
        <v>278</v>
      </c>
      <c r="K255" s="13">
        <f>VLOOKUP($B255,書籍清單,7,0)</f>
        <v>268</v>
      </c>
      <c r="L255" s="32" t="str">
        <f>VLOOKUP(H255,出版社!$B$2:$D$26,3,0)</f>
        <v>招標議價</v>
      </c>
      <c r="M255" s="11">
        <f>VLOOKUP($A255,班級清單,4,0)</f>
        <v>36</v>
      </c>
      <c r="N255" s="11">
        <f>M255</f>
        <v>36</v>
      </c>
      <c r="O255" s="33">
        <f>J255*N255</f>
        <v>10008</v>
      </c>
      <c r="P255" s="34">
        <f>N255</f>
        <v>36</v>
      </c>
      <c r="Q255" s="35">
        <f>P255*K255</f>
        <v>9648</v>
      </c>
      <c r="R255" s="33">
        <v>36</v>
      </c>
      <c r="S255" s="33">
        <f>K255*R255</f>
        <v>9648</v>
      </c>
      <c r="T255" s="33">
        <f>P255-R255</f>
        <v>0</v>
      </c>
      <c r="U255" s="33">
        <f>T255*K255</f>
        <v>0</v>
      </c>
      <c r="V255" s="5"/>
      <c r="W255" s="4"/>
      <c r="X255" s="4"/>
      <c r="Y255" s="4"/>
      <c r="Z255" s="4"/>
      <c r="AA255" s="4"/>
      <c r="AB255" s="4"/>
    </row>
    <row r="256" spans="1:28" ht="16.5" customHeight="1">
      <c r="A256" s="31">
        <v>24</v>
      </c>
      <c r="B256" s="31">
        <v>20</v>
      </c>
      <c r="C256" s="31" t="str">
        <f>VLOOKUP($A256,班級清單,6,0)</f>
        <v>二</v>
      </c>
      <c r="D256" s="11" t="str">
        <f>VLOOKUP($A256,班級清單,2,0)</f>
        <v>日校</v>
      </c>
      <c r="E256" s="11" t="str">
        <f>VLOOKUP($A256,班級清單,3,0)</f>
        <v>商二2</v>
      </c>
      <c r="F256" s="5" t="str">
        <f>VLOOKUP($B256,書籍清單,2,0)</f>
        <v>高職英文</v>
      </c>
      <c r="G256" s="11" t="str">
        <f>VLOOKUP($B256,書籍清單,3,0)</f>
        <v>五</v>
      </c>
      <c r="H256" s="11" t="str">
        <f>VLOOKUP($B256,書籍清單,4,0)</f>
        <v>東大</v>
      </c>
      <c r="I256" s="11" t="str">
        <f>VLOOKUP($B256,書籍清單,5,0)</f>
        <v>車蓓群</v>
      </c>
      <c r="J256" s="11">
        <f>VLOOKUP($B256,書籍清單,6,0)</f>
        <v>240</v>
      </c>
      <c r="K256" s="13">
        <f>VLOOKUP($B256,書籍清單,7,0)</f>
        <v>232</v>
      </c>
      <c r="L256" s="32" t="str">
        <f>VLOOKUP(H256,出版社!$B$2:$D$26,3,0)</f>
        <v>招標議價</v>
      </c>
      <c r="M256" s="11">
        <f>VLOOKUP($A256,班級清單,4,0)</f>
        <v>36</v>
      </c>
      <c r="N256" s="11">
        <f>M256</f>
        <v>36</v>
      </c>
      <c r="O256" s="33">
        <f>J256*N256</f>
        <v>8640</v>
      </c>
      <c r="P256" s="34">
        <f>N256</f>
        <v>36</v>
      </c>
      <c r="Q256" s="35">
        <f>P256*K256</f>
        <v>8352</v>
      </c>
      <c r="R256" s="33">
        <v>36</v>
      </c>
      <c r="S256" s="33">
        <f>K256*R256</f>
        <v>8352</v>
      </c>
      <c r="T256" s="33">
        <f>P256-R256</f>
        <v>0</v>
      </c>
      <c r="U256" s="33">
        <f>T256*K256</f>
        <v>0</v>
      </c>
      <c r="V256" s="5"/>
      <c r="W256" s="4"/>
      <c r="X256" s="4"/>
      <c r="Y256" s="4"/>
      <c r="Z256" s="4"/>
      <c r="AA256" s="4"/>
      <c r="AB256" s="4"/>
    </row>
    <row r="257" spans="1:28" ht="16.5" customHeight="1">
      <c r="A257" s="31">
        <v>24</v>
      </c>
      <c r="B257" s="31">
        <v>19</v>
      </c>
      <c r="C257" s="31" t="str">
        <f>VLOOKUP($A257,班級清單,6,0)</f>
        <v>二</v>
      </c>
      <c r="D257" s="11" t="str">
        <f>VLOOKUP($A257,班級清單,2,0)</f>
        <v>日校</v>
      </c>
      <c r="E257" s="11" t="str">
        <f>VLOOKUP($A257,班級清單,3,0)</f>
        <v>商二2</v>
      </c>
      <c r="F257" s="5" t="str">
        <f>VLOOKUP($B257,書籍清單,2,0)</f>
        <v>高職英文</v>
      </c>
      <c r="G257" s="11" t="str">
        <f>VLOOKUP($B257,書籍清單,3,0)</f>
        <v>四</v>
      </c>
      <c r="H257" s="11" t="str">
        <f>VLOOKUP($B257,書籍清單,4,0)</f>
        <v>東大</v>
      </c>
      <c r="I257" s="11" t="str">
        <f>VLOOKUP($B257,書籍清單,5,0)</f>
        <v>車蓓群</v>
      </c>
      <c r="J257" s="11">
        <f>VLOOKUP($B257,書籍清單,6,0)</f>
        <v>230</v>
      </c>
      <c r="K257" s="13">
        <f>VLOOKUP($B257,書籍清單,7,0)</f>
        <v>222</v>
      </c>
      <c r="L257" s="32" t="str">
        <f>VLOOKUP(H257,出版社!$B$2:$D$26,3,0)</f>
        <v>招標議價</v>
      </c>
      <c r="M257" s="11">
        <f>VLOOKUP($A257,班級清單,4,0)</f>
        <v>36</v>
      </c>
      <c r="N257" s="11">
        <f>M257</f>
        <v>36</v>
      </c>
      <c r="O257" s="33">
        <f>J257*N257</f>
        <v>8280</v>
      </c>
      <c r="P257" s="34">
        <f>N257</f>
        <v>36</v>
      </c>
      <c r="Q257" s="35">
        <f>P257*K257</f>
        <v>7992</v>
      </c>
      <c r="R257" s="33">
        <v>36</v>
      </c>
      <c r="S257" s="33">
        <f>K257*R257</f>
        <v>7992</v>
      </c>
      <c r="T257" s="33">
        <f>P257-R257</f>
        <v>0</v>
      </c>
      <c r="U257" s="33">
        <f>T257*K257</f>
        <v>0</v>
      </c>
      <c r="V257" s="5"/>
      <c r="W257" s="4"/>
      <c r="X257" s="4"/>
      <c r="Y257" s="4"/>
      <c r="Z257" s="4"/>
      <c r="AA257" s="4"/>
      <c r="AB257" s="4"/>
    </row>
    <row r="258" spans="1:28" ht="16.5" customHeight="1">
      <c r="A258" s="31">
        <v>24</v>
      </c>
      <c r="B258" s="31">
        <v>22</v>
      </c>
      <c r="C258" s="31" t="str">
        <f>VLOOKUP($A258,班級清單,6,0)</f>
        <v>二</v>
      </c>
      <c r="D258" s="11" t="str">
        <f>VLOOKUP($A258,班級清單,2,0)</f>
        <v>日校</v>
      </c>
      <c r="E258" s="11" t="str">
        <f>VLOOKUP($A258,班級清單,3,0)</f>
        <v>商二2</v>
      </c>
      <c r="F258" s="5" t="str">
        <f>VLOOKUP($B258,書籍清單,2,0)</f>
        <v>高職國文</v>
      </c>
      <c r="G258" s="11" t="str">
        <f>VLOOKUP($B258,書籍清單,3,0)</f>
        <v>四</v>
      </c>
      <c r="H258" s="11" t="str">
        <f>VLOOKUP($B258,書籍清單,4,0)</f>
        <v>東大</v>
      </c>
      <c r="I258" s="11" t="str">
        <f>VLOOKUP($B258,書籍清單,5,0)</f>
        <v>王基倫.等</v>
      </c>
      <c r="J258" s="11">
        <f>VLOOKUP($B258,書籍清單,6,0)</f>
        <v>230</v>
      </c>
      <c r="K258" s="13">
        <f>VLOOKUP($B258,書籍清單,7,0)</f>
        <v>222</v>
      </c>
      <c r="L258" s="32" t="str">
        <f>VLOOKUP(H258,出版社!$B$2:$D$26,3,0)</f>
        <v>招標議價</v>
      </c>
      <c r="M258" s="11">
        <f>VLOOKUP($A258,班級清單,4,0)</f>
        <v>36</v>
      </c>
      <c r="N258" s="11">
        <f>M258</f>
        <v>36</v>
      </c>
      <c r="O258" s="33">
        <f>J258*N258</f>
        <v>8280</v>
      </c>
      <c r="P258" s="34">
        <f>N258</f>
        <v>36</v>
      </c>
      <c r="Q258" s="35">
        <f>P258*K258</f>
        <v>7992</v>
      </c>
      <c r="R258" s="33">
        <v>36</v>
      </c>
      <c r="S258" s="33">
        <f>K258*R258</f>
        <v>7992</v>
      </c>
      <c r="T258" s="33">
        <f>P258-R258</f>
        <v>0</v>
      </c>
      <c r="U258" s="33">
        <f>T258*K258</f>
        <v>0</v>
      </c>
      <c r="V258" s="5"/>
      <c r="W258" s="4"/>
      <c r="X258" s="4"/>
      <c r="Y258" s="4"/>
      <c r="Z258" s="4"/>
      <c r="AA258" s="4"/>
      <c r="AB258" s="4"/>
    </row>
    <row r="259" spans="1:28" ht="16.5" customHeight="1">
      <c r="A259" s="31">
        <v>24</v>
      </c>
      <c r="B259" s="31">
        <v>12</v>
      </c>
      <c r="C259" s="31" t="str">
        <f>VLOOKUP($A259,班級清單,6,0)</f>
        <v>二</v>
      </c>
      <c r="D259" s="11" t="str">
        <f>VLOOKUP($A259,班級清單,2,0)</f>
        <v>日校</v>
      </c>
      <c r="E259" s="11" t="str">
        <f>VLOOKUP($A259,班級清單,3,0)</f>
        <v>商二2</v>
      </c>
      <c r="F259" s="5" t="str">
        <f>VLOOKUP($B259,書籍清單,2,0)</f>
        <v>當代軍事科技</v>
      </c>
      <c r="G259" s="11" t="str">
        <f>VLOOKUP($B259,書籍清單,3,0)</f>
        <v>全</v>
      </c>
      <c r="H259" s="11" t="str">
        <f>VLOOKUP($B259,書籍清單,4,0)</f>
        <v>幼獅</v>
      </c>
      <c r="I259" s="11" t="str">
        <f>VLOOKUP($B259,書籍清單,5,0)</f>
        <v>編輯部</v>
      </c>
      <c r="J259" s="11">
        <f>VLOOKUP($B259,書籍清單,6,0)</f>
        <v>150</v>
      </c>
      <c r="K259" s="13">
        <f>VLOOKUP($B259,書籍清單,7,0)</f>
        <v>145</v>
      </c>
      <c r="L259" s="32" t="str">
        <f>VLOOKUP(H259,出版社!$B$2:$D$26,3,0)</f>
        <v>招標議價</v>
      </c>
      <c r="M259" s="11">
        <f>VLOOKUP($A259,班級清單,4,0)</f>
        <v>36</v>
      </c>
      <c r="N259" s="11">
        <f>M259</f>
        <v>36</v>
      </c>
      <c r="O259" s="33">
        <f>J259*N259</f>
        <v>5400</v>
      </c>
      <c r="P259" s="34">
        <f>N259</f>
        <v>36</v>
      </c>
      <c r="Q259" s="35">
        <f>P259*K259</f>
        <v>5220</v>
      </c>
      <c r="R259" s="33">
        <v>36</v>
      </c>
      <c r="S259" s="33">
        <f>K259*R259</f>
        <v>5220</v>
      </c>
      <c r="T259" s="33">
        <f>P259-R259</f>
        <v>0</v>
      </c>
      <c r="U259" s="33">
        <f>T259*K259</f>
        <v>0</v>
      </c>
      <c r="V259" s="5"/>
      <c r="W259" s="4"/>
      <c r="X259" s="4"/>
      <c r="Y259" s="4"/>
      <c r="Z259" s="4"/>
      <c r="AA259" s="4"/>
      <c r="AB259" s="4"/>
    </row>
    <row r="260" spans="1:28" ht="16.5" customHeight="1">
      <c r="A260" s="31">
        <v>24</v>
      </c>
      <c r="B260" s="31">
        <v>40</v>
      </c>
      <c r="C260" s="31" t="str">
        <f>VLOOKUP($A260,班級清單,6,0)</f>
        <v>二</v>
      </c>
      <c r="D260" s="11" t="str">
        <f>VLOOKUP($A260,班級清單,2,0)</f>
        <v>日校</v>
      </c>
      <c r="E260" s="11" t="str">
        <f>VLOOKUP($A260,班級清單,3,0)</f>
        <v>商二2</v>
      </c>
      <c r="F260" s="5" t="str">
        <f>VLOOKUP($B260,書籍清單,2,0)</f>
        <v>經濟學</v>
      </c>
      <c r="G260" s="11" t="str">
        <f>VLOOKUP($B260,書籍清單,3,0)</f>
        <v>Ⅱ</v>
      </c>
      <c r="H260" s="11" t="str">
        <f>VLOOKUP($B260,書籍清單,4,0)</f>
        <v>旗立</v>
      </c>
      <c r="I260" s="11" t="str">
        <f>VLOOKUP($B260,書籍清單,5,0)</f>
        <v>高翠玲.等</v>
      </c>
      <c r="J260" s="11">
        <f>VLOOKUP($B260,書籍清單,6,0)</f>
        <v>280</v>
      </c>
      <c r="K260" s="13">
        <f>VLOOKUP($B260,書籍清單,7,0)</f>
        <v>270</v>
      </c>
      <c r="L260" s="32" t="str">
        <f>VLOOKUP(H260,出版社!$B$2:$D$26,3,0)</f>
        <v>招標議價</v>
      </c>
      <c r="M260" s="11">
        <f>VLOOKUP($A260,班級清單,4,0)</f>
        <v>36</v>
      </c>
      <c r="N260" s="11">
        <f>M260</f>
        <v>36</v>
      </c>
      <c r="O260" s="33">
        <f>J260*N260</f>
        <v>10080</v>
      </c>
      <c r="P260" s="34">
        <f>N260</f>
        <v>36</v>
      </c>
      <c r="Q260" s="35">
        <f>P260*K260</f>
        <v>9720</v>
      </c>
      <c r="R260" s="33">
        <v>36</v>
      </c>
      <c r="S260" s="33">
        <f>K260*R260</f>
        <v>9720</v>
      </c>
      <c r="T260" s="33">
        <f>P260-R260</f>
        <v>0</v>
      </c>
      <c r="U260" s="33">
        <f>T260*K260</f>
        <v>0</v>
      </c>
      <c r="V260" s="5"/>
      <c r="W260" s="4"/>
      <c r="X260" s="4"/>
      <c r="Y260" s="4"/>
      <c r="Z260" s="4"/>
      <c r="AA260" s="4"/>
      <c r="AB260" s="4"/>
    </row>
    <row r="261" spans="1:28" ht="16.5" customHeight="1">
      <c r="A261" s="31">
        <v>24</v>
      </c>
      <c r="B261" s="31">
        <v>35</v>
      </c>
      <c r="C261" s="31" t="str">
        <f>VLOOKUP($A261,班級清單,6,0)</f>
        <v>二</v>
      </c>
      <c r="D261" s="11" t="str">
        <f>VLOOKUP($A261,班級清單,2,0)</f>
        <v>日校</v>
      </c>
      <c r="E261" s="11" t="str">
        <f>VLOOKUP($A261,班級清單,3,0)</f>
        <v>商二2</v>
      </c>
      <c r="F261" s="5" t="str">
        <f>VLOOKUP($B261,書籍清單,2,0)</f>
        <v>電腦IFRS實力養成評量(TQC)</v>
      </c>
      <c r="G261" s="11" t="str">
        <f>VLOOKUP($B261,書籍清單,3,0)</f>
        <v>全</v>
      </c>
      <c r="H261" s="11" t="str">
        <f>VLOOKUP($B261,書籍清單,4,0)</f>
        <v>啟芳</v>
      </c>
      <c r="I261" s="11" t="str">
        <f>VLOOKUP($B261,書籍清單,5,0)</f>
        <v>財團法人中華民國電腦技能基金會</v>
      </c>
      <c r="J261" s="11">
        <f>VLOOKUP($B261,書籍清單,6,0)</f>
        <v>335</v>
      </c>
      <c r="K261" s="13">
        <f>VLOOKUP($B261,書籍清單,7,0)</f>
        <v>323</v>
      </c>
      <c r="L261" s="32" t="str">
        <f>VLOOKUP(H261,出版社!$B$2:$D$26,3,0)</f>
        <v>招標議價</v>
      </c>
      <c r="M261" s="11">
        <f>VLOOKUP($A261,班級清單,4,0)</f>
        <v>36</v>
      </c>
      <c r="N261" s="11">
        <f>M261</f>
        <v>36</v>
      </c>
      <c r="O261" s="33">
        <f>J261*N261</f>
        <v>12060</v>
      </c>
      <c r="P261" s="34">
        <f>N261</f>
        <v>36</v>
      </c>
      <c r="Q261" s="35">
        <f>P261*K261</f>
        <v>11628</v>
      </c>
      <c r="R261" s="33">
        <v>36</v>
      </c>
      <c r="S261" s="33">
        <f>K261*R261</f>
        <v>11628</v>
      </c>
      <c r="T261" s="33">
        <f>P261-R261</f>
        <v>0</v>
      </c>
      <c r="U261" s="33">
        <f>T261*K261</f>
        <v>0</v>
      </c>
      <c r="V261" s="5"/>
      <c r="W261" s="4"/>
      <c r="X261" s="4"/>
      <c r="Y261" s="4"/>
      <c r="Z261" s="4"/>
      <c r="AA261" s="4"/>
      <c r="AB261" s="4"/>
    </row>
    <row r="262" spans="1:28" ht="16.5" customHeight="1">
      <c r="A262" s="31">
        <v>24</v>
      </c>
      <c r="B262" s="31">
        <v>55</v>
      </c>
      <c r="C262" s="31" t="str">
        <f>VLOOKUP($A262,班級清單,6,0)</f>
        <v>二</v>
      </c>
      <c r="D262" s="11" t="str">
        <f>VLOOKUP($A262,班級清單,2,0)</f>
        <v>日校</v>
      </c>
      <c r="E262" s="11" t="str">
        <f>VLOOKUP($A262,班級清單,3,0)</f>
        <v>商二2</v>
      </c>
      <c r="F262" s="5" t="str">
        <f>VLOOKUP($B262,書籍清單,2,0)</f>
        <v>數學B</v>
      </c>
      <c r="G262" s="11" t="str">
        <f>VLOOKUP($B262,書籍清單,3,0)</f>
        <v>四</v>
      </c>
      <c r="H262" s="11" t="str">
        <f>VLOOKUP($B262,書籍清單,4,0)</f>
        <v>龍騰</v>
      </c>
      <c r="I262" s="11" t="str">
        <f>VLOOKUP($B262,書籍清單,5,0)</f>
        <v>高宏輝</v>
      </c>
      <c r="J262" s="11">
        <f>VLOOKUP($B262,書籍清單,6,0)</f>
        <v>187</v>
      </c>
      <c r="K262" s="13">
        <f>VLOOKUP($B262,書籍清單,7,0)</f>
        <v>180</v>
      </c>
      <c r="L262" s="32" t="str">
        <f>VLOOKUP(H262,出版社!$B$2:$D$26,3,0)</f>
        <v>招標議價</v>
      </c>
      <c r="M262" s="11">
        <f>VLOOKUP($A262,班級清單,4,0)</f>
        <v>36</v>
      </c>
      <c r="N262" s="11">
        <f>M262</f>
        <v>36</v>
      </c>
      <c r="O262" s="33">
        <f>J262*N262</f>
        <v>6732</v>
      </c>
      <c r="P262" s="34">
        <f>N262</f>
        <v>36</v>
      </c>
      <c r="Q262" s="35">
        <f>P262*K262</f>
        <v>6480</v>
      </c>
      <c r="R262" s="33">
        <v>36</v>
      </c>
      <c r="S262" s="33">
        <f>K262*R262</f>
        <v>6480</v>
      </c>
      <c r="T262" s="33">
        <f>P262-R262</f>
        <v>0</v>
      </c>
      <c r="U262" s="33">
        <f>T262*K262</f>
        <v>0</v>
      </c>
      <c r="V262" s="5"/>
      <c r="W262" s="4"/>
      <c r="X262" s="4"/>
      <c r="Y262" s="4"/>
      <c r="Z262" s="4"/>
      <c r="AA262" s="4"/>
      <c r="AB262" s="4"/>
    </row>
    <row r="263" spans="1:28" ht="16.5" customHeight="1">
      <c r="A263" s="31">
        <v>24</v>
      </c>
      <c r="B263" s="31">
        <v>17</v>
      </c>
      <c r="C263" s="31" t="str">
        <f>VLOOKUP($A263,班級清單,6,0)</f>
        <v>二</v>
      </c>
      <c r="D263" s="11" t="str">
        <f>VLOOKUP($A263,班級清單,2,0)</f>
        <v>日校</v>
      </c>
      <c r="E263" s="11" t="str">
        <f>VLOOKUP($A263,班級清單,3,0)</f>
        <v>商二2</v>
      </c>
      <c r="F263" s="5" t="str">
        <f>VLOOKUP($B263,書籍清單,2,0)</f>
        <v>體育</v>
      </c>
      <c r="G263" s="11" t="str">
        <f>VLOOKUP($B263,書籍清單,3,0)</f>
        <v>四</v>
      </c>
      <c r="H263" s="11" t="str">
        <f>VLOOKUP($B263,書籍清單,4,0)</f>
        <v>育達</v>
      </c>
      <c r="I263" s="11" t="str">
        <f>VLOOKUP($B263,書籍清單,5,0)</f>
        <v>方建隆</v>
      </c>
      <c r="J263" s="11">
        <f>VLOOKUP($B263,書籍清單,6,0)</f>
        <v>125</v>
      </c>
      <c r="K263" s="13">
        <f>VLOOKUP($B263,書籍清單,7,0)</f>
        <v>120</v>
      </c>
      <c r="L263" s="32" t="str">
        <f>VLOOKUP(H263,出版社!$B$2:$D$26,3,0)</f>
        <v>招標議價</v>
      </c>
      <c r="M263" s="11">
        <f>VLOOKUP($A263,班級清單,4,0)</f>
        <v>36</v>
      </c>
      <c r="N263" s="11">
        <f>M263</f>
        <v>36</v>
      </c>
      <c r="O263" s="33">
        <f>J263*N263</f>
        <v>4500</v>
      </c>
      <c r="P263" s="34">
        <f>N263</f>
        <v>36</v>
      </c>
      <c r="Q263" s="35">
        <f>P263*K263</f>
        <v>4320</v>
      </c>
      <c r="R263" s="33">
        <v>36</v>
      </c>
      <c r="S263" s="33">
        <f>K263*R263</f>
        <v>4320</v>
      </c>
      <c r="T263" s="33">
        <f>P263-R263</f>
        <v>0</v>
      </c>
      <c r="U263" s="33">
        <f>T263*K263</f>
        <v>0</v>
      </c>
      <c r="V263" s="5"/>
      <c r="W263" s="44">
        <f>SUM(S254:S263)</f>
        <v>78984</v>
      </c>
      <c r="X263" s="4"/>
      <c r="Y263" s="44">
        <f>SUM(U254:U263)</f>
        <v>0</v>
      </c>
      <c r="Z263" s="4"/>
      <c r="AA263" s="4"/>
      <c r="AB263" s="4"/>
    </row>
    <row r="264" spans="1:28" ht="16.5" customHeight="1">
      <c r="A264" s="31">
        <v>25</v>
      </c>
      <c r="B264" s="31">
        <v>32</v>
      </c>
      <c r="C264" s="31" t="str">
        <f>VLOOKUP($A264,班級清單,6,0)</f>
        <v>二</v>
      </c>
      <c r="D264" s="11" t="str">
        <f>VLOOKUP($A264,班級清單,2,0)</f>
        <v>日校</v>
      </c>
      <c r="E264" s="11" t="str">
        <f>VLOOKUP($A264,班級清單,3,0)</f>
        <v>商二3</v>
      </c>
      <c r="F264" s="5" t="str">
        <f>VLOOKUP($B264,書籍清單,2,0)</f>
        <v>行銷學</v>
      </c>
      <c r="G264" s="11" t="str">
        <f>VLOOKUP($B264,書籍清單,3,0)</f>
        <v>二</v>
      </c>
      <c r="H264" s="11" t="str">
        <f>VLOOKUP($B264,書籍清單,4,0)</f>
        <v>啟芳</v>
      </c>
      <c r="I264" s="11" t="str">
        <f>VLOOKUP($B264,書籍清單,5,0)</f>
        <v>許文蘭</v>
      </c>
      <c r="J264" s="11">
        <f>VLOOKUP($B264,書籍清單,6,0)</f>
        <v>220</v>
      </c>
      <c r="K264" s="13">
        <f>VLOOKUP($B264,書籍清單,7,0)</f>
        <v>212</v>
      </c>
      <c r="L264" s="32" t="str">
        <f>VLOOKUP(H264,出版社!$B$2:$D$26,3,0)</f>
        <v>招標議價</v>
      </c>
      <c r="M264" s="11">
        <f>VLOOKUP($A264,班級清單,4,0)</f>
        <v>36</v>
      </c>
      <c r="N264" s="11">
        <f>M264</f>
        <v>36</v>
      </c>
      <c r="O264" s="33">
        <f>J264*N264</f>
        <v>7920</v>
      </c>
      <c r="P264" s="34">
        <f>N264</f>
        <v>36</v>
      </c>
      <c r="Q264" s="35">
        <f>P264*K264</f>
        <v>7632</v>
      </c>
      <c r="R264" s="33">
        <v>36</v>
      </c>
      <c r="S264" s="33">
        <f>K264*R264</f>
        <v>7632</v>
      </c>
      <c r="T264" s="33">
        <f>P264-R264</f>
        <v>0</v>
      </c>
      <c r="U264" s="33">
        <f>T264*K264</f>
        <v>0</v>
      </c>
      <c r="V264" s="5"/>
      <c r="W264" s="4"/>
      <c r="X264" s="4"/>
      <c r="Y264" s="4"/>
      <c r="Z264" s="4"/>
      <c r="AA264" s="4"/>
      <c r="AB264" s="4"/>
    </row>
    <row r="265" spans="1:28" ht="16.5" customHeight="1">
      <c r="A265" s="31">
        <v>25</v>
      </c>
      <c r="B265" s="31">
        <v>39</v>
      </c>
      <c r="C265" s="31" t="str">
        <f>VLOOKUP($A265,班級清單,6,0)</f>
        <v>二</v>
      </c>
      <c r="D265" s="11" t="str">
        <f>VLOOKUP($A265,班級清單,2,0)</f>
        <v>日校</v>
      </c>
      <c r="E265" s="11" t="str">
        <f>VLOOKUP($A265,班級清單,3,0)</f>
        <v>商二3</v>
      </c>
      <c r="F265" s="5" t="str">
        <f>VLOOKUP($B265,書籍清單,2,0)</f>
        <v>計算機概論</v>
      </c>
      <c r="G265" s="11" t="str">
        <f>VLOOKUP($B265,書籍清單,3,0)</f>
        <v>Ⅳ</v>
      </c>
      <c r="H265" s="11" t="str">
        <f>VLOOKUP($B265,書籍清單,4,0)</f>
        <v>旗立</v>
      </c>
      <c r="I265" s="11" t="str">
        <f>VLOOKUP($B265,書籍清單,5,0)</f>
        <v>施威銘.等</v>
      </c>
      <c r="J265" s="11">
        <f>VLOOKUP($B265,書籍清單,6,0)</f>
        <v>278</v>
      </c>
      <c r="K265" s="13">
        <f>VLOOKUP($B265,書籍清單,7,0)</f>
        <v>268</v>
      </c>
      <c r="L265" s="32" t="str">
        <f>VLOOKUP(H265,出版社!$B$2:$D$26,3,0)</f>
        <v>招標議價</v>
      </c>
      <c r="M265" s="11">
        <f>VLOOKUP($A265,班級清單,4,0)</f>
        <v>36</v>
      </c>
      <c r="N265" s="11">
        <f>M265</f>
        <v>36</v>
      </c>
      <c r="O265" s="33">
        <f>J265*N265</f>
        <v>10008</v>
      </c>
      <c r="P265" s="34">
        <f>N265</f>
        <v>36</v>
      </c>
      <c r="Q265" s="35">
        <f>P265*K265</f>
        <v>9648</v>
      </c>
      <c r="R265" s="33">
        <v>36</v>
      </c>
      <c r="S265" s="33">
        <f>K265*R265</f>
        <v>9648</v>
      </c>
      <c r="T265" s="33">
        <f>P265-R265</f>
        <v>0</v>
      </c>
      <c r="U265" s="33">
        <f>T265*K265</f>
        <v>0</v>
      </c>
      <c r="V265" s="5"/>
      <c r="W265" s="4"/>
      <c r="X265" s="4"/>
      <c r="Y265" s="4"/>
      <c r="Z265" s="4"/>
      <c r="AA265" s="4"/>
      <c r="AB265" s="4"/>
    </row>
    <row r="266" spans="1:28" ht="16.5" customHeight="1">
      <c r="A266" s="31">
        <v>25</v>
      </c>
      <c r="B266" s="31">
        <v>20</v>
      </c>
      <c r="C266" s="31" t="str">
        <f>VLOOKUP($A266,班級清單,6,0)</f>
        <v>二</v>
      </c>
      <c r="D266" s="11" t="str">
        <f>VLOOKUP($A266,班級清單,2,0)</f>
        <v>日校</v>
      </c>
      <c r="E266" s="11" t="str">
        <f>VLOOKUP($A266,班級清單,3,0)</f>
        <v>商二3</v>
      </c>
      <c r="F266" s="5" t="str">
        <f>VLOOKUP($B266,書籍清單,2,0)</f>
        <v>高職英文</v>
      </c>
      <c r="G266" s="11" t="str">
        <f>VLOOKUP($B266,書籍清單,3,0)</f>
        <v>五</v>
      </c>
      <c r="H266" s="11" t="str">
        <f>VLOOKUP($B266,書籍清單,4,0)</f>
        <v>東大</v>
      </c>
      <c r="I266" s="11" t="str">
        <f>VLOOKUP($B266,書籍清單,5,0)</f>
        <v>車蓓群</v>
      </c>
      <c r="J266" s="11">
        <f>VLOOKUP($B266,書籍清單,6,0)</f>
        <v>240</v>
      </c>
      <c r="K266" s="13">
        <f>VLOOKUP($B266,書籍清單,7,0)</f>
        <v>232</v>
      </c>
      <c r="L266" s="32" t="str">
        <f>VLOOKUP(H266,出版社!$B$2:$D$26,3,0)</f>
        <v>招標議價</v>
      </c>
      <c r="M266" s="11">
        <f>VLOOKUP($A266,班級清單,4,0)</f>
        <v>36</v>
      </c>
      <c r="N266" s="11">
        <f>M266</f>
        <v>36</v>
      </c>
      <c r="O266" s="33">
        <f>J266*N266</f>
        <v>8640</v>
      </c>
      <c r="P266" s="34">
        <f>N266</f>
        <v>36</v>
      </c>
      <c r="Q266" s="35">
        <f>P266*K266</f>
        <v>8352</v>
      </c>
      <c r="R266" s="33">
        <v>36</v>
      </c>
      <c r="S266" s="33">
        <f>K266*R266</f>
        <v>8352</v>
      </c>
      <c r="T266" s="33">
        <f>P266-R266</f>
        <v>0</v>
      </c>
      <c r="U266" s="33">
        <f>T266*K266</f>
        <v>0</v>
      </c>
      <c r="V266" s="5"/>
      <c r="W266" s="4"/>
      <c r="X266" s="4"/>
      <c r="Y266" s="4"/>
      <c r="Z266" s="4"/>
      <c r="AA266" s="4"/>
      <c r="AB266" s="4"/>
    </row>
    <row r="267" spans="1:28" ht="16.5" customHeight="1">
      <c r="A267" s="31">
        <v>25</v>
      </c>
      <c r="B267" s="31">
        <v>19</v>
      </c>
      <c r="C267" s="31" t="str">
        <f>VLOOKUP($A267,班級清單,6,0)</f>
        <v>二</v>
      </c>
      <c r="D267" s="11" t="str">
        <f>VLOOKUP($A267,班級清單,2,0)</f>
        <v>日校</v>
      </c>
      <c r="E267" s="11" t="str">
        <f>VLOOKUP($A267,班級清單,3,0)</f>
        <v>商二3</v>
      </c>
      <c r="F267" s="5" t="str">
        <f>VLOOKUP($B267,書籍清單,2,0)</f>
        <v>高職英文</v>
      </c>
      <c r="G267" s="11" t="str">
        <f>VLOOKUP($B267,書籍清單,3,0)</f>
        <v>四</v>
      </c>
      <c r="H267" s="11" t="str">
        <f>VLOOKUP($B267,書籍清單,4,0)</f>
        <v>東大</v>
      </c>
      <c r="I267" s="11" t="str">
        <f>VLOOKUP($B267,書籍清單,5,0)</f>
        <v>車蓓群</v>
      </c>
      <c r="J267" s="11">
        <f>VLOOKUP($B267,書籍清單,6,0)</f>
        <v>230</v>
      </c>
      <c r="K267" s="13">
        <f>VLOOKUP($B267,書籍清單,7,0)</f>
        <v>222</v>
      </c>
      <c r="L267" s="32" t="str">
        <f>VLOOKUP(H267,出版社!$B$2:$D$26,3,0)</f>
        <v>招標議價</v>
      </c>
      <c r="M267" s="11">
        <f>VLOOKUP($A267,班級清單,4,0)</f>
        <v>36</v>
      </c>
      <c r="N267" s="11">
        <f>M267</f>
        <v>36</v>
      </c>
      <c r="O267" s="33">
        <f>J267*N267</f>
        <v>8280</v>
      </c>
      <c r="P267" s="34">
        <f>N267</f>
        <v>36</v>
      </c>
      <c r="Q267" s="35">
        <f>P267*K267</f>
        <v>7992</v>
      </c>
      <c r="R267" s="33">
        <v>36</v>
      </c>
      <c r="S267" s="33">
        <f>K267*R267</f>
        <v>7992</v>
      </c>
      <c r="T267" s="33">
        <f>P267-R267</f>
        <v>0</v>
      </c>
      <c r="U267" s="33">
        <f>T267*K267</f>
        <v>0</v>
      </c>
      <c r="V267" s="5"/>
      <c r="W267" s="4"/>
      <c r="X267" s="4"/>
      <c r="Y267" s="4"/>
      <c r="Z267" s="4"/>
      <c r="AA267" s="4"/>
      <c r="AB267" s="4"/>
    </row>
    <row r="268" spans="1:28" ht="16.5" customHeight="1">
      <c r="A268" s="31">
        <v>25</v>
      </c>
      <c r="B268" s="31">
        <v>22</v>
      </c>
      <c r="C268" s="31" t="str">
        <f>VLOOKUP($A268,班級清單,6,0)</f>
        <v>二</v>
      </c>
      <c r="D268" s="11" t="str">
        <f>VLOOKUP($A268,班級清單,2,0)</f>
        <v>日校</v>
      </c>
      <c r="E268" s="11" t="str">
        <f>VLOOKUP($A268,班級清單,3,0)</f>
        <v>商二3</v>
      </c>
      <c r="F268" s="5" t="str">
        <f>VLOOKUP($B268,書籍清單,2,0)</f>
        <v>高職國文</v>
      </c>
      <c r="G268" s="11" t="str">
        <f>VLOOKUP($B268,書籍清單,3,0)</f>
        <v>四</v>
      </c>
      <c r="H268" s="11" t="str">
        <f>VLOOKUP($B268,書籍清單,4,0)</f>
        <v>東大</v>
      </c>
      <c r="I268" s="11" t="str">
        <f>VLOOKUP($B268,書籍清單,5,0)</f>
        <v>王基倫.等</v>
      </c>
      <c r="J268" s="11">
        <f>VLOOKUP($B268,書籍清單,6,0)</f>
        <v>230</v>
      </c>
      <c r="K268" s="13">
        <f>VLOOKUP($B268,書籍清單,7,0)</f>
        <v>222</v>
      </c>
      <c r="L268" s="32" t="str">
        <f>VLOOKUP(H268,出版社!$B$2:$D$26,3,0)</f>
        <v>招標議價</v>
      </c>
      <c r="M268" s="11">
        <f>VLOOKUP($A268,班級清單,4,0)</f>
        <v>36</v>
      </c>
      <c r="N268" s="11">
        <f>M268</f>
        <v>36</v>
      </c>
      <c r="O268" s="33">
        <f>J268*N268</f>
        <v>8280</v>
      </c>
      <c r="P268" s="34">
        <f>N268</f>
        <v>36</v>
      </c>
      <c r="Q268" s="35">
        <f>P268*K268</f>
        <v>7992</v>
      </c>
      <c r="R268" s="33">
        <v>36</v>
      </c>
      <c r="S268" s="33">
        <f>K268*R268</f>
        <v>7992</v>
      </c>
      <c r="T268" s="33">
        <f>P268-R268</f>
        <v>0</v>
      </c>
      <c r="U268" s="33">
        <f>T268*K268</f>
        <v>0</v>
      </c>
      <c r="V268" s="5"/>
      <c r="W268" s="4"/>
      <c r="X268" s="4"/>
      <c r="Y268" s="4"/>
      <c r="Z268" s="4"/>
      <c r="AA268" s="4"/>
      <c r="AB268" s="4"/>
    </row>
    <row r="269" spans="1:28" ht="16.5" customHeight="1">
      <c r="A269" s="31">
        <v>25</v>
      </c>
      <c r="B269" s="31">
        <v>12</v>
      </c>
      <c r="C269" s="31" t="str">
        <f>VLOOKUP($A269,班級清單,6,0)</f>
        <v>二</v>
      </c>
      <c r="D269" s="11" t="str">
        <f>VLOOKUP($A269,班級清單,2,0)</f>
        <v>日校</v>
      </c>
      <c r="E269" s="11" t="str">
        <f>VLOOKUP($A269,班級清單,3,0)</f>
        <v>商二3</v>
      </c>
      <c r="F269" s="5" t="str">
        <f>VLOOKUP($B269,書籍清單,2,0)</f>
        <v>當代軍事科技</v>
      </c>
      <c r="G269" s="11" t="str">
        <f>VLOOKUP($B269,書籍清單,3,0)</f>
        <v>全</v>
      </c>
      <c r="H269" s="11" t="str">
        <f>VLOOKUP($B269,書籍清單,4,0)</f>
        <v>幼獅</v>
      </c>
      <c r="I269" s="11" t="str">
        <f>VLOOKUP($B269,書籍清單,5,0)</f>
        <v>編輯部</v>
      </c>
      <c r="J269" s="11">
        <f>VLOOKUP($B269,書籍清單,6,0)</f>
        <v>150</v>
      </c>
      <c r="K269" s="13">
        <f>VLOOKUP($B269,書籍清單,7,0)</f>
        <v>145</v>
      </c>
      <c r="L269" s="32" t="str">
        <f>VLOOKUP(H269,出版社!$B$2:$D$26,3,0)</f>
        <v>招標議價</v>
      </c>
      <c r="M269" s="11">
        <f>VLOOKUP($A269,班級清單,4,0)</f>
        <v>36</v>
      </c>
      <c r="N269" s="11">
        <f>M269</f>
        <v>36</v>
      </c>
      <c r="O269" s="33">
        <f>J269*N269</f>
        <v>5400</v>
      </c>
      <c r="P269" s="34">
        <f>N269</f>
        <v>36</v>
      </c>
      <c r="Q269" s="35">
        <f>P269*K269</f>
        <v>5220</v>
      </c>
      <c r="R269" s="33">
        <v>36</v>
      </c>
      <c r="S269" s="33">
        <f>K269*R269</f>
        <v>5220</v>
      </c>
      <c r="T269" s="33">
        <f>P269-R269</f>
        <v>0</v>
      </c>
      <c r="U269" s="33">
        <f>T269*K269</f>
        <v>0</v>
      </c>
      <c r="V269" s="5"/>
      <c r="W269" s="4"/>
      <c r="X269" s="4"/>
      <c r="Y269" s="4"/>
      <c r="Z269" s="4"/>
      <c r="AA269" s="4"/>
      <c r="AB269" s="4"/>
    </row>
    <row r="270" spans="1:28" ht="16.5" customHeight="1">
      <c r="A270" s="31">
        <v>25</v>
      </c>
      <c r="B270" s="31">
        <v>40</v>
      </c>
      <c r="C270" s="31" t="str">
        <f>VLOOKUP($A270,班級清單,6,0)</f>
        <v>二</v>
      </c>
      <c r="D270" s="11" t="str">
        <f>VLOOKUP($A270,班級清單,2,0)</f>
        <v>日校</v>
      </c>
      <c r="E270" s="11" t="str">
        <f>VLOOKUP($A270,班級清單,3,0)</f>
        <v>商二3</v>
      </c>
      <c r="F270" s="5" t="str">
        <f>VLOOKUP($B270,書籍清單,2,0)</f>
        <v>經濟學</v>
      </c>
      <c r="G270" s="11" t="str">
        <f>VLOOKUP($B270,書籍清單,3,0)</f>
        <v>Ⅱ</v>
      </c>
      <c r="H270" s="11" t="str">
        <f>VLOOKUP($B270,書籍清單,4,0)</f>
        <v>旗立</v>
      </c>
      <c r="I270" s="11" t="str">
        <f>VLOOKUP($B270,書籍清單,5,0)</f>
        <v>高翠玲.等</v>
      </c>
      <c r="J270" s="11">
        <f>VLOOKUP($B270,書籍清單,6,0)</f>
        <v>280</v>
      </c>
      <c r="K270" s="13">
        <f>VLOOKUP($B270,書籍清單,7,0)</f>
        <v>270</v>
      </c>
      <c r="L270" s="32" t="str">
        <f>VLOOKUP(H270,出版社!$B$2:$D$26,3,0)</f>
        <v>招標議價</v>
      </c>
      <c r="M270" s="11">
        <f>VLOOKUP($A270,班級清單,4,0)</f>
        <v>36</v>
      </c>
      <c r="N270" s="11">
        <f>M270</f>
        <v>36</v>
      </c>
      <c r="O270" s="33">
        <f>J270*N270</f>
        <v>10080</v>
      </c>
      <c r="P270" s="34">
        <f>N270</f>
        <v>36</v>
      </c>
      <c r="Q270" s="35">
        <f>P270*K270</f>
        <v>9720</v>
      </c>
      <c r="R270" s="33">
        <v>36</v>
      </c>
      <c r="S270" s="33">
        <f>K270*R270</f>
        <v>9720</v>
      </c>
      <c r="T270" s="33">
        <f>P270-R270</f>
        <v>0</v>
      </c>
      <c r="U270" s="33">
        <f>T270*K270</f>
        <v>0</v>
      </c>
      <c r="V270" s="5"/>
      <c r="W270" s="4"/>
      <c r="X270" s="4"/>
      <c r="Y270" s="4"/>
      <c r="Z270" s="4"/>
      <c r="AA270" s="4"/>
      <c r="AB270" s="4"/>
    </row>
    <row r="271" spans="1:28" ht="16.5" customHeight="1">
      <c r="A271" s="31">
        <v>25</v>
      </c>
      <c r="B271" s="31">
        <v>35</v>
      </c>
      <c r="C271" s="31" t="str">
        <f>VLOOKUP($A271,班級清單,6,0)</f>
        <v>二</v>
      </c>
      <c r="D271" s="11" t="str">
        <f>VLOOKUP($A271,班級清單,2,0)</f>
        <v>日校</v>
      </c>
      <c r="E271" s="11" t="str">
        <f>VLOOKUP($A271,班級清單,3,0)</f>
        <v>商二3</v>
      </c>
      <c r="F271" s="5" t="str">
        <f>VLOOKUP($B271,書籍清單,2,0)</f>
        <v>電腦IFRS實力養成評量(TQC)</v>
      </c>
      <c r="G271" s="11" t="str">
        <f>VLOOKUP($B271,書籍清單,3,0)</f>
        <v>全</v>
      </c>
      <c r="H271" s="11" t="str">
        <f>VLOOKUP($B271,書籍清單,4,0)</f>
        <v>啟芳</v>
      </c>
      <c r="I271" s="11" t="str">
        <f>VLOOKUP($B271,書籍清單,5,0)</f>
        <v>財團法人中華民國電腦技能基金會</v>
      </c>
      <c r="J271" s="11">
        <f>VLOOKUP($B271,書籍清單,6,0)</f>
        <v>335</v>
      </c>
      <c r="K271" s="13">
        <f>VLOOKUP($B271,書籍清單,7,0)</f>
        <v>323</v>
      </c>
      <c r="L271" s="32" t="str">
        <f>VLOOKUP(H271,出版社!$B$2:$D$26,3,0)</f>
        <v>招標議價</v>
      </c>
      <c r="M271" s="11">
        <f>VLOOKUP($A271,班級清單,4,0)</f>
        <v>36</v>
      </c>
      <c r="N271" s="11">
        <f>M271</f>
        <v>36</v>
      </c>
      <c r="O271" s="33">
        <f>J271*N271</f>
        <v>12060</v>
      </c>
      <c r="P271" s="34">
        <f>N271</f>
        <v>36</v>
      </c>
      <c r="Q271" s="35">
        <f>P271*K271</f>
        <v>11628</v>
      </c>
      <c r="R271" s="33">
        <v>36</v>
      </c>
      <c r="S271" s="33">
        <f>K271*R271</f>
        <v>11628</v>
      </c>
      <c r="T271" s="33">
        <f>P271-R271</f>
        <v>0</v>
      </c>
      <c r="U271" s="33">
        <f>T271*K271</f>
        <v>0</v>
      </c>
      <c r="V271" s="5"/>
      <c r="W271" s="4"/>
      <c r="X271" s="4"/>
      <c r="Y271" s="4"/>
      <c r="Z271" s="4"/>
      <c r="AA271" s="4"/>
      <c r="AB271" s="4"/>
    </row>
    <row r="272" spans="1:28" ht="16.5" customHeight="1">
      <c r="A272" s="31">
        <v>25</v>
      </c>
      <c r="B272" s="31">
        <v>55</v>
      </c>
      <c r="C272" s="31" t="str">
        <f>VLOOKUP($A272,班級清單,6,0)</f>
        <v>二</v>
      </c>
      <c r="D272" s="11" t="str">
        <f>VLOOKUP($A272,班級清單,2,0)</f>
        <v>日校</v>
      </c>
      <c r="E272" s="11" t="str">
        <f>VLOOKUP($A272,班級清單,3,0)</f>
        <v>商二3</v>
      </c>
      <c r="F272" s="5" t="str">
        <f>VLOOKUP($B272,書籍清單,2,0)</f>
        <v>數學B</v>
      </c>
      <c r="G272" s="11" t="str">
        <f>VLOOKUP($B272,書籍清單,3,0)</f>
        <v>四</v>
      </c>
      <c r="H272" s="11" t="str">
        <f>VLOOKUP($B272,書籍清單,4,0)</f>
        <v>龍騰</v>
      </c>
      <c r="I272" s="11" t="str">
        <f>VLOOKUP($B272,書籍清單,5,0)</f>
        <v>高宏輝</v>
      </c>
      <c r="J272" s="11">
        <f>VLOOKUP($B272,書籍清單,6,0)</f>
        <v>187</v>
      </c>
      <c r="K272" s="13">
        <f>VLOOKUP($B272,書籍清單,7,0)</f>
        <v>180</v>
      </c>
      <c r="L272" s="32" t="str">
        <f>VLOOKUP(H272,出版社!$B$2:$D$26,3,0)</f>
        <v>招標議價</v>
      </c>
      <c r="M272" s="11">
        <f>VLOOKUP($A272,班級清單,4,0)</f>
        <v>36</v>
      </c>
      <c r="N272" s="11">
        <f>M272</f>
        <v>36</v>
      </c>
      <c r="O272" s="33">
        <f>J272*N272</f>
        <v>6732</v>
      </c>
      <c r="P272" s="34">
        <f>N272</f>
        <v>36</v>
      </c>
      <c r="Q272" s="35">
        <f>P272*K272</f>
        <v>6480</v>
      </c>
      <c r="R272" s="33">
        <v>36</v>
      </c>
      <c r="S272" s="33">
        <f>K272*R272</f>
        <v>6480</v>
      </c>
      <c r="T272" s="33">
        <f>P272-R272</f>
        <v>0</v>
      </c>
      <c r="U272" s="33">
        <f>T272*K272</f>
        <v>0</v>
      </c>
      <c r="V272" s="5"/>
      <c r="W272" s="4"/>
      <c r="X272" s="4"/>
      <c r="Y272" s="4"/>
      <c r="Z272" s="4"/>
      <c r="AA272" s="4"/>
      <c r="AB272" s="4"/>
    </row>
    <row r="273" spans="1:28" ht="16.5" customHeight="1">
      <c r="A273" s="31">
        <v>25</v>
      </c>
      <c r="B273" s="31">
        <v>17</v>
      </c>
      <c r="C273" s="31" t="str">
        <f>VLOOKUP($A273,班級清單,6,0)</f>
        <v>二</v>
      </c>
      <c r="D273" s="11" t="str">
        <f>VLOOKUP($A273,班級清單,2,0)</f>
        <v>日校</v>
      </c>
      <c r="E273" s="11" t="str">
        <f>VLOOKUP($A273,班級清單,3,0)</f>
        <v>商二3</v>
      </c>
      <c r="F273" s="5" t="str">
        <f>VLOOKUP($B273,書籍清單,2,0)</f>
        <v>體育</v>
      </c>
      <c r="G273" s="11" t="str">
        <f>VLOOKUP($B273,書籍清單,3,0)</f>
        <v>四</v>
      </c>
      <c r="H273" s="11" t="str">
        <f>VLOOKUP($B273,書籍清單,4,0)</f>
        <v>育達</v>
      </c>
      <c r="I273" s="11" t="str">
        <f>VLOOKUP($B273,書籍清單,5,0)</f>
        <v>方建隆</v>
      </c>
      <c r="J273" s="11">
        <f>VLOOKUP($B273,書籍清單,6,0)</f>
        <v>125</v>
      </c>
      <c r="K273" s="13">
        <f>VLOOKUP($B273,書籍清單,7,0)</f>
        <v>120</v>
      </c>
      <c r="L273" s="32" t="str">
        <f>VLOOKUP(H273,出版社!$B$2:$D$26,3,0)</f>
        <v>招標議價</v>
      </c>
      <c r="M273" s="11">
        <f>VLOOKUP($A273,班級清單,4,0)</f>
        <v>36</v>
      </c>
      <c r="N273" s="11">
        <f>M273</f>
        <v>36</v>
      </c>
      <c r="O273" s="33">
        <f>J273*N273</f>
        <v>4500</v>
      </c>
      <c r="P273" s="34">
        <f>N273</f>
        <v>36</v>
      </c>
      <c r="Q273" s="35">
        <f>P273*K273</f>
        <v>4320</v>
      </c>
      <c r="R273" s="33">
        <v>36</v>
      </c>
      <c r="S273" s="33">
        <f>K273*R273</f>
        <v>4320</v>
      </c>
      <c r="T273" s="33">
        <f>P273-R273</f>
        <v>0</v>
      </c>
      <c r="U273" s="33">
        <f>T273*K273</f>
        <v>0</v>
      </c>
      <c r="V273" s="5"/>
      <c r="W273" s="44">
        <f>SUM(S264:S273)</f>
        <v>78984</v>
      </c>
      <c r="X273" s="4"/>
      <c r="Y273" s="44">
        <f>SUM(U264:U273)</f>
        <v>0</v>
      </c>
      <c r="Z273" s="4"/>
      <c r="AA273" s="4"/>
      <c r="AB273" s="4"/>
    </row>
    <row r="274" spans="1:28" ht="16.5" customHeight="1">
      <c r="A274" s="31">
        <v>26</v>
      </c>
      <c r="B274" s="31">
        <v>32</v>
      </c>
      <c r="C274" s="31" t="str">
        <f>VLOOKUP($A274,班級清單,6,0)</f>
        <v>二</v>
      </c>
      <c r="D274" s="11" t="str">
        <f>VLOOKUP($A274,班級清單,2,0)</f>
        <v>日校</v>
      </c>
      <c r="E274" s="11" t="str">
        <f>VLOOKUP($A274,班級清單,3,0)</f>
        <v>商二4</v>
      </c>
      <c r="F274" s="5" t="str">
        <f>VLOOKUP($B274,書籍清單,2,0)</f>
        <v>行銷學</v>
      </c>
      <c r="G274" s="11" t="str">
        <f>VLOOKUP($B274,書籍清單,3,0)</f>
        <v>二</v>
      </c>
      <c r="H274" s="11" t="str">
        <f>VLOOKUP($B274,書籍清單,4,0)</f>
        <v>啟芳</v>
      </c>
      <c r="I274" s="11" t="str">
        <f>VLOOKUP($B274,書籍清單,5,0)</f>
        <v>許文蘭</v>
      </c>
      <c r="J274" s="11">
        <f>VLOOKUP($B274,書籍清單,6,0)</f>
        <v>220</v>
      </c>
      <c r="K274" s="13">
        <f>VLOOKUP($B274,書籍清單,7,0)</f>
        <v>212</v>
      </c>
      <c r="L274" s="32" t="str">
        <f>VLOOKUP(H274,出版社!$B$2:$D$26,3,0)</f>
        <v>招標議價</v>
      </c>
      <c r="M274" s="11">
        <f>VLOOKUP($A274,班級清單,4,0)</f>
        <v>37</v>
      </c>
      <c r="N274" s="11">
        <f>M274</f>
        <v>37</v>
      </c>
      <c r="O274" s="33">
        <f>J274*N274</f>
        <v>8140</v>
      </c>
      <c r="P274" s="34">
        <f>N274</f>
        <v>37</v>
      </c>
      <c r="Q274" s="35">
        <f>P274*K274</f>
        <v>7844</v>
      </c>
      <c r="R274" s="33">
        <v>36</v>
      </c>
      <c r="S274" s="33">
        <f>K274*R274</f>
        <v>7632</v>
      </c>
      <c r="T274" s="33">
        <f>P274-R274</f>
        <v>1</v>
      </c>
      <c r="U274" s="33">
        <f>T274*K274</f>
        <v>212</v>
      </c>
      <c r="V274" s="5"/>
      <c r="W274" s="4"/>
      <c r="X274" s="4"/>
      <c r="Y274" s="4"/>
      <c r="Z274" s="4"/>
      <c r="AA274" s="4"/>
      <c r="AB274" s="4"/>
    </row>
    <row r="275" spans="1:28" ht="16.5" customHeight="1">
      <c r="A275" s="31">
        <v>26</v>
      </c>
      <c r="B275" s="31">
        <v>39</v>
      </c>
      <c r="C275" s="31" t="str">
        <f>VLOOKUP($A275,班級清單,6,0)</f>
        <v>二</v>
      </c>
      <c r="D275" s="11" t="str">
        <f>VLOOKUP($A275,班級清單,2,0)</f>
        <v>日校</v>
      </c>
      <c r="E275" s="11" t="str">
        <f>VLOOKUP($A275,班級清單,3,0)</f>
        <v>商二4</v>
      </c>
      <c r="F275" s="5" t="str">
        <f>VLOOKUP($B275,書籍清單,2,0)</f>
        <v>計算機概論</v>
      </c>
      <c r="G275" s="11" t="str">
        <f>VLOOKUP($B275,書籍清單,3,0)</f>
        <v>Ⅳ</v>
      </c>
      <c r="H275" s="11" t="str">
        <f>VLOOKUP($B275,書籍清單,4,0)</f>
        <v>旗立</v>
      </c>
      <c r="I275" s="11" t="str">
        <f>VLOOKUP($B275,書籍清單,5,0)</f>
        <v>施威銘.等</v>
      </c>
      <c r="J275" s="11">
        <f>VLOOKUP($B275,書籍清單,6,0)</f>
        <v>278</v>
      </c>
      <c r="K275" s="13">
        <f>VLOOKUP($B275,書籍清單,7,0)</f>
        <v>268</v>
      </c>
      <c r="L275" s="32" t="str">
        <f>VLOOKUP(H275,出版社!$B$2:$D$26,3,0)</f>
        <v>招標議價</v>
      </c>
      <c r="M275" s="11">
        <f>VLOOKUP($A275,班級清單,4,0)</f>
        <v>37</v>
      </c>
      <c r="N275" s="11">
        <f>M275</f>
        <v>37</v>
      </c>
      <c r="O275" s="33">
        <f>J275*N275</f>
        <v>10286</v>
      </c>
      <c r="P275" s="34">
        <f>N275</f>
        <v>37</v>
      </c>
      <c r="Q275" s="35">
        <f>P275*K275</f>
        <v>9916</v>
      </c>
      <c r="R275" s="33">
        <v>36</v>
      </c>
      <c r="S275" s="33">
        <f>K275*R275</f>
        <v>9648</v>
      </c>
      <c r="T275" s="33">
        <f>P275-R275</f>
        <v>1</v>
      </c>
      <c r="U275" s="33">
        <f>T275*K275</f>
        <v>268</v>
      </c>
      <c r="V275" s="5"/>
      <c r="W275" s="4"/>
      <c r="X275" s="4"/>
      <c r="Y275" s="4"/>
      <c r="Z275" s="4"/>
      <c r="AA275" s="4"/>
      <c r="AB275" s="4"/>
    </row>
    <row r="276" spans="1:28" ht="16.5" customHeight="1">
      <c r="A276" s="31">
        <v>26</v>
      </c>
      <c r="B276" s="31">
        <v>20</v>
      </c>
      <c r="C276" s="31" t="str">
        <f>VLOOKUP($A276,班級清單,6,0)</f>
        <v>二</v>
      </c>
      <c r="D276" s="11" t="str">
        <f>VLOOKUP($A276,班級清單,2,0)</f>
        <v>日校</v>
      </c>
      <c r="E276" s="11" t="str">
        <f>VLOOKUP($A276,班級清單,3,0)</f>
        <v>商二4</v>
      </c>
      <c r="F276" s="5" t="str">
        <f>VLOOKUP($B276,書籍清單,2,0)</f>
        <v>高職英文</v>
      </c>
      <c r="G276" s="11" t="str">
        <f>VLOOKUP($B276,書籍清單,3,0)</f>
        <v>五</v>
      </c>
      <c r="H276" s="11" t="str">
        <f>VLOOKUP($B276,書籍清單,4,0)</f>
        <v>東大</v>
      </c>
      <c r="I276" s="11" t="str">
        <f>VLOOKUP($B276,書籍清單,5,0)</f>
        <v>車蓓群</v>
      </c>
      <c r="J276" s="11">
        <f>VLOOKUP($B276,書籍清單,6,0)</f>
        <v>240</v>
      </c>
      <c r="K276" s="13">
        <f>VLOOKUP($B276,書籍清單,7,0)</f>
        <v>232</v>
      </c>
      <c r="L276" s="32" t="str">
        <f>VLOOKUP(H276,出版社!$B$2:$D$26,3,0)</f>
        <v>招標議價</v>
      </c>
      <c r="M276" s="11">
        <f>VLOOKUP($A276,班級清單,4,0)</f>
        <v>37</v>
      </c>
      <c r="N276" s="11">
        <f>M276</f>
        <v>37</v>
      </c>
      <c r="O276" s="33">
        <f>J276*N276</f>
        <v>8880</v>
      </c>
      <c r="P276" s="34">
        <f>N276</f>
        <v>37</v>
      </c>
      <c r="Q276" s="35">
        <f>P276*K276</f>
        <v>8584</v>
      </c>
      <c r="R276" s="33">
        <v>37</v>
      </c>
      <c r="S276" s="33">
        <f>K276*R276</f>
        <v>8584</v>
      </c>
      <c r="T276" s="33">
        <f>P276-R276</f>
        <v>0</v>
      </c>
      <c r="U276" s="33">
        <f>T276*K276</f>
        <v>0</v>
      </c>
      <c r="V276" s="5"/>
      <c r="W276" s="4"/>
      <c r="X276" s="4"/>
      <c r="Y276" s="4"/>
      <c r="Z276" s="4"/>
      <c r="AA276" s="4"/>
      <c r="AB276" s="4"/>
    </row>
    <row r="277" spans="1:28" ht="16.5" customHeight="1">
      <c r="A277" s="31">
        <v>26</v>
      </c>
      <c r="B277" s="31">
        <v>19</v>
      </c>
      <c r="C277" s="31" t="str">
        <f>VLOOKUP($A277,班級清單,6,0)</f>
        <v>二</v>
      </c>
      <c r="D277" s="11" t="str">
        <f>VLOOKUP($A277,班級清單,2,0)</f>
        <v>日校</v>
      </c>
      <c r="E277" s="11" t="str">
        <f>VLOOKUP($A277,班級清單,3,0)</f>
        <v>商二4</v>
      </c>
      <c r="F277" s="5" t="str">
        <f>VLOOKUP($B277,書籍清單,2,0)</f>
        <v>高職英文</v>
      </c>
      <c r="G277" s="11" t="str">
        <f>VLOOKUP($B277,書籍清單,3,0)</f>
        <v>四</v>
      </c>
      <c r="H277" s="11" t="str">
        <f>VLOOKUP($B277,書籍清單,4,0)</f>
        <v>東大</v>
      </c>
      <c r="I277" s="11" t="str">
        <f>VLOOKUP($B277,書籍清單,5,0)</f>
        <v>車蓓群</v>
      </c>
      <c r="J277" s="11">
        <f>VLOOKUP($B277,書籍清單,6,0)</f>
        <v>230</v>
      </c>
      <c r="K277" s="13">
        <f>VLOOKUP($B277,書籍清單,7,0)</f>
        <v>222</v>
      </c>
      <c r="L277" s="32" t="str">
        <f>VLOOKUP(H277,出版社!$B$2:$D$26,3,0)</f>
        <v>招標議價</v>
      </c>
      <c r="M277" s="11">
        <f>VLOOKUP($A277,班級清單,4,0)</f>
        <v>37</v>
      </c>
      <c r="N277" s="11">
        <f>M277</f>
        <v>37</v>
      </c>
      <c r="O277" s="33">
        <f>J277*N277</f>
        <v>8510</v>
      </c>
      <c r="P277" s="34">
        <f>N277</f>
        <v>37</v>
      </c>
      <c r="Q277" s="35">
        <f>P277*K277</f>
        <v>8214</v>
      </c>
      <c r="R277" s="33">
        <v>37</v>
      </c>
      <c r="S277" s="33">
        <f>K277*R277</f>
        <v>8214</v>
      </c>
      <c r="T277" s="33">
        <f>P277-R277</f>
        <v>0</v>
      </c>
      <c r="U277" s="33">
        <f>T277*K277</f>
        <v>0</v>
      </c>
      <c r="V277" s="5"/>
      <c r="W277" s="4"/>
      <c r="X277" s="4"/>
      <c r="Y277" s="4"/>
      <c r="Z277" s="4"/>
      <c r="AA277" s="4"/>
      <c r="AB277" s="4"/>
    </row>
    <row r="278" spans="1:28" ht="16.5" customHeight="1">
      <c r="A278" s="31">
        <v>26</v>
      </c>
      <c r="B278" s="31">
        <v>22</v>
      </c>
      <c r="C278" s="31" t="str">
        <f>VLOOKUP($A278,班級清單,6,0)</f>
        <v>二</v>
      </c>
      <c r="D278" s="11" t="str">
        <f>VLOOKUP($A278,班級清單,2,0)</f>
        <v>日校</v>
      </c>
      <c r="E278" s="11" t="str">
        <f>VLOOKUP($A278,班級清單,3,0)</f>
        <v>商二4</v>
      </c>
      <c r="F278" s="5" t="str">
        <f>VLOOKUP($B278,書籍清單,2,0)</f>
        <v>高職國文</v>
      </c>
      <c r="G278" s="11" t="str">
        <f>VLOOKUP($B278,書籍清單,3,0)</f>
        <v>四</v>
      </c>
      <c r="H278" s="11" t="str">
        <f>VLOOKUP($B278,書籍清單,4,0)</f>
        <v>東大</v>
      </c>
      <c r="I278" s="11" t="str">
        <f>VLOOKUP($B278,書籍清單,5,0)</f>
        <v>王基倫.等</v>
      </c>
      <c r="J278" s="11">
        <f>VLOOKUP($B278,書籍清單,6,0)</f>
        <v>230</v>
      </c>
      <c r="K278" s="13">
        <f>VLOOKUP($B278,書籍清單,7,0)</f>
        <v>222</v>
      </c>
      <c r="L278" s="32" t="str">
        <f>VLOOKUP(H278,出版社!$B$2:$D$26,3,0)</f>
        <v>招標議價</v>
      </c>
      <c r="M278" s="11">
        <f>VLOOKUP($A278,班級清單,4,0)</f>
        <v>37</v>
      </c>
      <c r="N278" s="11">
        <f>M278</f>
        <v>37</v>
      </c>
      <c r="O278" s="33">
        <f>J278*N278</f>
        <v>8510</v>
      </c>
      <c r="P278" s="34">
        <f>N278</f>
        <v>37</v>
      </c>
      <c r="Q278" s="35">
        <f>P278*K278</f>
        <v>8214</v>
      </c>
      <c r="R278" s="33">
        <v>37</v>
      </c>
      <c r="S278" s="33">
        <f>K278*R278</f>
        <v>8214</v>
      </c>
      <c r="T278" s="33">
        <f>P278-R278</f>
        <v>0</v>
      </c>
      <c r="U278" s="33">
        <f>T278*K278</f>
        <v>0</v>
      </c>
      <c r="V278" s="5"/>
      <c r="W278" s="4"/>
      <c r="X278" s="4"/>
      <c r="Y278" s="4"/>
      <c r="Z278" s="4"/>
      <c r="AA278" s="4"/>
      <c r="AB278" s="4"/>
    </row>
    <row r="279" spans="1:28" ht="16.5" customHeight="1">
      <c r="A279" s="31">
        <v>26</v>
      </c>
      <c r="B279" s="31">
        <v>12</v>
      </c>
      <c r="C279" s="31" t="str">
        <f>VLOOKUP($A279,班級清單,6,0)</f>
        <v>二</v>
      </c>
      <c r="D279" s="11" t="str">
        <f>VLOOKUP($A279,班級清單,2,0)</f>
        <v>日校</v>
      </c>
      <c r="E279" s="11" t="str">
        <f>VLOOKUP($A279,班級清單,3,0)</f>
        <v>商二4</v>
      </c>
      <c r="F279" s="5" t="str">
        <f>VLOOKUP($B279,書籍清單,2,0)</f>
        <v>當代軍事科技</v>
      </c>
      <c r="G279" s="11" t="str">
        <f>VLOOKUP($B279,書籍清單,3,0)</f>
        <v>全</v>
      </c>
      <c r="H279" s="11" t="str">
        <f>VLOOKUP($B279,書籍清單,4,0)</f>
        <v>幼獅</v>
      </c>
      <c r="I279" s="11" t="str">
        <f>VLOOKUP($B279,書籍清單,5,0)</f>
        <v>編輯部</v>
      </c>
      <c r="J279" s="11">
        <f>VLOOKUP($B279,書籍清單,6,0)</f>
        <v>150</v>
      </c>
      <c r="K279" s="13">
        <f>VLOOKUP($B279,書籍清單,7,0)</f>
        <v>145</v>
      </c>
      <c r="L279" s="32" t="str">
        <f>VLOOKUP(H279,出版社!$B$2:$D$26,3,0)</f>
        <v>招標議價</v>
      </c>
      <c r="M279" s="11">
        <f>VLOOKUP($A279,班級清單,4,0)</f>
        <v>37</v>
      </c>
      <c r="N279" s="11">
        <f>M279</f>
        <v>37</v>
      </c>
      <c r="O279" s="33">
        <f>J279*N279</f>
        <v>5550</v>
      </c>
      <c r="P279" s="34">
        <f>N279</f>
        <v>37</v>
      </c>
      <c r="Q279" s="35">
        <f>P279*K279</f>
        <v>5365</v>
      </c>
      <c r="R279" s="33">
        <v>37</v>
      </c>
      <c r="S279" s="33">
        <f>K279*R279</f>
        <v>5365</v>
      </c>
      <c r="T279" s="33">
        <f>P279-R279</f>
        <v>0</v>
      </c>
      <c r="U279" s="33">
        <f>T279*K279</f>
        <v>0</v>
      </c>
      <c r="V279" s="5"/>
      <c r="W279" s="4"/>
      <c r="X279" s="4"/>
      <c r="Y279" s="4"/>
      <c r="Z279" s="4"/>
      <c r="AA279" s="4"/>
      <c r="AB279" s="4"/>
    </row>
    <row r="280" spans="1:28" ht="16.5" customHeight="1">
      <c r="A280" s="31">
        <v>26</v>
      </c>
      <c r="B280" s="31">
        <v>40</v>
      </c>
      <c r="C280" s="31" t="str">
        <f>VLOOKUP($A280,班級清單,6,0)</f>
        <v>二</v>
      </c>
      <c r="D280" s="11" t="str">
        <f>VLOOKUP($A280,班級清單,2,0)</f>
        <v>日校</v>
      </c>
      <c r="E280" s="11" t="str">
        <f>VLOOKUP($A280,班級清單,3,0)</f>
        <v>商二4</v>
      </c>
      <c r="F280" s="5" t="str">
        <f>VLOOKUP($B280,書籍清單,2,0)</f>
        <v>經濟學</v>
      </c>
      <c r="G280" s="11" t="str">
        <f>VLOOKUP($B280,書籍清單,3,0)</f>
        <v>Ⅱ</v>
      </c>
      <c r="H280" s="11" t="str">
        <f>VLOOKUP($B280,書籍清單,4,0)</f>
        <v>旗立</v>
      </c>
      <c r="I280" s="11" t="str">
        <f>VLOOKUP($B280,書籍清單,5,0)</f>
        <v>高翠玲.等</v>
      </c>
      <c r="J280" s="11">
        <f>VLOOKUP($B280,書籍清單,6,0)</f>
        <v>280</v>
      </c>
      <c r="K280" s="13">
        <f>VLOOKUP($B280,書籍清單,7,0)</f>
        <v>270</v>
      </c>
      <c r="L280" s="32" t="str">
        <f>VLOOKUP(H280,出版社!$B$2:$D$26,3,0)</f>
        <v>招標議價</v>
      </c>
      <c r="M280" s="11">
        <f>VLOOKUP($A280,班級清單,4,0)</f>
        <v>37</v>
      </c>
      <c r="N280" s="11">
        <f>M280</f>
        <v>37</v>
      </c>
      <c r="O280" s="33">
        <f>J280*N280</f>
        <v>10360</v>
      </c>
      <c r="P280" s="34">
        <f>N280</f>
        <v>37</v>
      </c>
      <c r="Q280" s="35">
        <f>P280*K280</f>
        <v>9990</v>
      </c>
      <c r="R280" s="33">
        <v>37</v>
      </c>
      <c r="S280" s="33">
        <f>K280*R280</f>
        <v>9990</v>
      </c>
      <c r="T280" s="33">
        <f>P280-R280</f>
        <v>0</v>
      </c>
      <c r="U280" s="33">
        <f>T280*K280</f>
        <v>0</v>
      </c>
      <c r="V280" s="5"/>
      <c r="W280" s="4"/>
      <c r="X280" s="4"/>
      <c r="Y280" s="4"/>
      <c r="Z280" s="4"/>
      <c r="AA280" s="4"/>
      <c r="AB280" s="4"/>
    </row>
    <row r="281" spans="1:28" ht="16.5" customHeight="1">
      <c r="A281" s="31">
        <v>26</v>
      </c>
      <c r="B281" s="31">
        <v>35</v>
      </c>
      <c r="C281" s="31" t="str">
        <f>VLOOKUP($A281,班級清單,6,0)</f>
        <v>二</v>
      </c>
      <c r="D281" s="11" t="str">
        <f>VLOOKUP($A281,班級清單,2,0)</f>
        <v>日校</v>
      </c>
      <c r="E281" s="11" t="str">
        <f>VLOOKUP($A281,班級清單,3,0)</f>
        <v>商二4</v>
      </c>
      <c r="F281" s="5" t="str">
        <f>VLOOKUP($B281,書籍清單,2,0)</f>
        <v>電腦IFRS實力養成評量(TQC)</v>
      </c>
      <c r="G281" s="11" t="str">
        <f>VLOOKUP($B281,書籍清單,3,0)</f>
        <v>全</v>
      </c>
      <c r="H281" s="11" t="str">
        <f>VLOOKUP($B281,書籍清單,4,0)</f>
        <v>啟芳</v>
      </c>
      <c r="I281" s="11" t="str">
        <f>VLOOKUP($B281,書籍清單,5,0)</f>
        <v>財團法人中華民國電腦技能基金會</v>
      </c>
      <c r="J281" s="11">
        <f>VLOOKUP($B281,書籍清單,6,0)</f>
        <v>335</v>
      </c>
      <c r="K281" s="13">
        <f>VLOOKUP($B281,書籍清單,7,0)</f>
        <v>323</v>
      </c>
      <c r="L281" s="32" t="str">
        <f>VLOOKUP(H281,出版社!$B$2:$D$26,3,0)</f>
        <v>招標議價</v>
      </c>
      <c r="M281" s="11">
        <f>VLOOKUP($A281,班級清單,4,0)</f>
        <v>37</v>
      </c>
      <c r="N281" s="11">
        <f>M281</f>
        <v>37</v>
      </c>
      <c r="O281" s="33">
        <f>J281*N281</f>
        <v>12395</v>
      </c>
      <c r="P281" s="34">
        <f>N281</f>
        <v>37</v>
      </c>
      <c r="Q281" s="35">
        <f>P281*K281</f>
        <v>11951</v>
      </c>
      <c r="R281" s="33">
        <v>36</v>
      </c>
      <c r="S281" s="33">
        <f>K281*R281</f>
        <v>11628</v>
      </c>
      <c r="T281" s="33">
        <f>P281-R281</f>
        <v>1</v>
      </c>
      <c r="U281" s="33">
        <f>T281*K281</f>
        <v>323</v>
      </c>
      <c r="V281" s="5"/>
      <c r="W281" s="4"/>
      <c r="X281" s="4"/>
      <c r="Y281" s="4"/>
      <c r="Z281" s="4"/>
      <c r="AA281" s="4"/>
      <c r="AB281" s="4"/>
    </row>
    <row r="282" spans="1:28" ht="16.5" customHeight="1">
      <c r="A282" s="31">
        <v>26</v>
      </c>
      <c r="B282" s="31">
        <v>55</v>
      </c>
      <c r="C282" s="31" t="str">
        <f>VLOOKUP($A282,班級清單,6,0)</f>
        <v>二</v>
      </c>
      <c r="D282" s="11" t="str">
        <f>VLOOKUP($A282,班級清單,2,0)</f>
        <v>日校</v>
      </c>
      <c r="E282" s="11" t="str">
        <f>VLOOKUP($A282,班級清單,3,0)</f>
        <v>商二4</v>
      </c>
      <c r="F282" s="5" t="str">
        <f>VLOOKUP($B282,書籍清單,2,0)</f>
        <v>數學B</v>
      </c>
      <c r="G282" s="11" t="str">
        <f>VLOOKUP($B282,書籍清單,3,0)</f>
        <v>四</v>
      </c>
      <c r="H282" s="11" t="str">
        <f>VLOOKUP($B282,書籍清單,4,0)</f>
        <v>龍騰</v>
      </c>
      <c r="I282" s="11" t="str">
        <f>VLOOKUP($B282,書籍清單,5,0)</f>
        <v>高宏輝</v>
      </c>
      <c r="J282" s="11">
        <f>VLOOKUP($B282,書籍清單,6,0)</f>
        <v>187</v>
      </c>
      <c r="K282" s="13">
        <f>VLOOKUP($B282,書籍清單,7,0)</f>
        <v>180</v>
      </c>
      <c r="L282" s="32" t="str">
        <f>VLOOKUP(H282,出版社!$B$2:$D$26,3,0)</f>
        <v>招標議價</v>
      </c>
      <c r="M282" s="11">
        <f>VLOOKUP($A282,班級清單,4,0)</f>
        <v>37</v>
      </c>
      <c r="N282" s="11">
        <f>M282</f>
        <v>37</v>
      </c>
      <c r="O282" s="33">
        <f>J282*N282</f>
        <v>6919</v>
      </c>
      <c r="P282" s="34">
        <f>N282</f>
        <v>37</v>
      </c>
      <c r="Q282" s="35">
        <f>P282*K282</f>
        <v>6660</v>
      </c>
      <c r="R282" s="33">
        <v>37</v>
      </c>
      <c r="S282" s="33">
        <f>K282*R282</f>
        <v>6660</v>
      </c>
      <c r="T282" s="33">
        <f>P282-R282</f>
        <v>0</v>
      </c>
      <c r="U282" s="33">
        <f>T282*K282</f>
        <v>0</v>
      </c>
      <c r="V282" s="5"/>
      <c r="W282" s="4"/>
      <c r="X282" s="4"/>
      <c r="Y282" s="4"/>
      <c r="Z282" s="4"/>
      <c r="AA282" s="4"/>
      <c r="AB282" s="4"/>
    </row>
    <row r="283" spans="1:28" ht="16.5" customHeight="1">
      <c r="A283" s="31">
        <v>26</v>
      </c>
      <c r="B283" s="31">
        <v>17</v>
      </c>
      <c r="C283" s="31" t="str">
        <f>VLOOKUP($A283,班級清單,6,0)</f>
        <v>二</v>
      </c>
      <c r="D283" s="11" t="str">
        <f>VLOOKUP($A283,班級清單,2,0)</f>
        <v>日校</v>
      </c>
      <c r="E283" s="11" t="str">
        <f>VLOOKUP($A283,班級清單,3,0)</f>
        <v>商二4</v>
      </c>
      <c r="F283" s="5" t="str">
        <f>VLOOKUP($B283,書籍清單,2,0)</f>
        <v>體育</v>
      </c>
      <c r="G283" s="11" t="str">
        <f>VLOOKUP($B283,書籍清單,3,0)</f>
        <v>四</v>
      </c>
      <c r="H283" s="11" t="str">
        <f>VLOOKUP($B283,書籍清單,4,0)</f>
        <v>育達</v>
      </c>
      <c r="I283" s="11" t="str">
        <f>VLOOKUP($B283,書籍清單,5,0)</f>
        <v>方建隆</v>
      </c>
      <c r="J283" s="11">
        <f>VLOOKUP($B283,書籍清單,6,0)</f>
        <v>125</v>
      </c>
      <c r="K283" s="13">
        <f>VLOOKUP($B283,書籍清單,7,0)</f>
        <v>120</v>
      </c>
      <c r="L283" s="32" t="str">
        <f>VLOOKUP(H283,出版社!$B$2:$D$26,3,0)</f>
        <v>招標議價</v>
      </c>
      <c r="M283" s="11">
        <f>VLOOKUP($A283,班級清單,4,0)</f>
        <v>37</v>
      </c>
      <c r="N283" s="11">
        <f>M283</f>
        <v>37</v>
      </c>
      <c r="O283" s="33">
        <f>J283*N283</f>
        <v>4625</v>
      </c>
      <c r="P283" s="34">
        <f>N283</f>
        <v>37</v>
      </c>
      <c r="Q283" s="35">
        <f>P283*K283</f>
        <v>4440</v>
      </c>
      <c r="R283" s="33">
        <v>37</v>
      </c>
      <c r="S283" s="33">
        <f>K283*R283</f>
        <v>4440</v>
      </c>
      <c r="T283" s="33">
        <f>P283-R283</f>
        <v>0</v>
      </c>
      <c r="U283" s="33">
        <f>T283*K283</f>
        <v>0</v>
      </c>
      <c r="V283" s="5"/>
      <c r="W283" s="44">
        <f>SUM(S274:S283)</f>
        <v>80375</v>
      </c>
      <c r="X283" s="4"/>
      <c r="Y283" s="44">
        <f>SUM(U274:U283)</f>
        <v>803</v>
      </c>
      <c r="Z283" s="4"/>
      <c r="AA283" s="4"/>
      <c r="AB283" s="4"/>
    </row>
    <row r="284" spans="1:28" ht="16.5" customHeight="1">
      <c r="A284" s="31">
        <v>35</v>
      </c>
      <c r="B284" s="31">
        <v>39</v>
      </c>
      <c r="C284" s="31" t="str">
        <f>VLOOKUP($A284,班級清單,6,0)</f>
        <v>二</v>
      </c>
      <c r="D284" s="11" t="str">
        <f>VLOOKUP($A284,班級清單,2,0)</f>
        <v>日校</v>
      </c>
      <c r="E284" s="11" t="str">
        <f>VLOOKUP($A284,班級清單,3,0)</f>
        <v>貿二1</v>
      </c>
      <c r="F284" s="5" t="str">
        <f>VLOOKUP($B284,書籍清單,2,0)</f>
        <v>計算機概論</v>
      </c>
      <c r="G284" s="11" t="str">
        <f>VLOOKUP($B284,書籍清單,3,0)</f>
        <v>Ⅳ</v>
      </c>
      <c r="H284" s="11" t="str">
        <f>VLOOKUP($B284,書籍清單,4,0)</f>
        <v>旗立</v>
      </c>
      <c r="I284" s="11" t="str">
        <f>VLOOKUP($B284,書籍清單,5,0)</f>
        <v>施威銘.等</v>
      </c>
      <c r="J284" s="11">
        <f>VLOOKUP($B284,書籍清單,6,0)</f>
        <v>278</v>
      </c>
      <c r="K284" s="13">
        <f>VLOOKUP($B284,書籍清單,7,0)</f>
        <v>268</v>
      </c>
      <c r="L284" s="32" t="str">
        <f>VLOOKUP(H284,出版社!$B$2:$D$26,3,0)</f>
        <v>招標議價</v>
      </c>
      <c r="M284" s="11">
        <f>VLOOKUP($A284,班級清單,4,0)</f>
        <v>36</v>
      </c>
      <c r="N284" s="11">
        <f>M284</f>
        <v>36</v>
      </c>
      <c r="O284" s="33">
        <f>J284*N284</f>
        <v>10008</v>
      </c>
      <c r="P284" s="34">
        <f>N284</f>
        <v>36</v>
      </c>
      <c r="Q284" s="35">
        <f>P284*K284</f>
        <v>9648</v>
      </c>
      <c r="R284" s="33">
        <v>36</v>
      </c>
      <c r="S284" s="33">
        <f>K284*R284</f>
        <v>9648</v>
      </c>
      <c r="T284" s="33">
        <f>P284-R284</f>
        <v>0</v>
      </c>
      <c r="U284" s="33">
        <f>T284*K284</f>
        <v>0</v>
      </c>
      <c r="V284" s="5"/>
      <c r="W284" s="4"/>
      <c r="X284" s="4"/>
      <c r="Y284" s="4"/>
      <c r="Z284" s="4"/>
      <c r="AA284" s="4"/>
      <c r="AB284" s="4"/>
    </row>
    <row r="285" spans="1:28" ht="16.5" customHeight="1">
      <c r="A285" s="31">
        <v>35</v>
      </c>
      <c r="B285" s="31">
        <v>20</v>
      </c>
      <c r="C285" s="31" t="str">
        <f>VLOOKUP($A285,班級清單,6,0)</f>
        <v>二</v>
      </c>
      <c r="D285" s="11" t="str">
        <f>VLOOKUP($A285,班級清單,2,0)</f>
        <v>日校</v>
      </c>
      <c r="E285" s="11" t="str">
        <f>VLOOKUP($A285,班級清單,3,0)</f>
        <v>貿二1</v>
      </c>
      <c r="F285" s="5" t="str">
        <f>VLOOKUP($B285,書籍清單,2,0)</f>
        <v>高職英文</v>
      </c>
      <c r="G285" s="11" t="str">
        <f>VLOOKUP($B285,書籍清單,3,0)</f>
        <v>五</v>
      </c>
      <c r="H285" s="11" t="str">
        <f>VLOOKUP($B285,書籍清單,4,0)</f>
        <v>東大</v>
      </c>
      <c r="I285" s="11" t="str">
        <f>VLOOKUP($B285,書籍清單,5,0)</f>
        <v>車蓓群</v>
      </c>
      <c r="J285" s="11">
        <f>VLOOKUP($B285,書籍清單,6,0)</f>
        <v>240</v>
      </c>
      <c r="K285" s="13">
        <f>VLOOKUP($B285,書籍清單,7,0)</f>
        <v>232</v>
      </c>
      <c r="L285" s="32" t="str">
        <f>VLOOKUP(H285,出版社!$B$2:$D$26,3,0)</f>
        <v>招標議價</v>
      </c>
      <c r="M285" s="11">
        <f>VLOOKUP($A285,班級清單,4,0)</f>
        <v>36</v>
      </c>
      <c r="N285" s="11">
        <f>M285</f>
        <v>36</v>
      </c>
      <c r="O285" s="33">
        <f>J285*N285</f>
        <v>8640</v>
      </c>
      <c r="P285" s="34">
        <f>N285</f>
        <v>36</v>
      </c>
      <c r="Q285" s="35">
        <f>P285*K285</f>
        <v>8352</v>
      </c>
      <c r="R285" s="33">
        <v>36</v>
      </c>
      <c r="S285" s="33">
        <f>K285*R285</f>
        <v>8352</v>
      </c>
      <c r="T285" s="33">
        <f>P285-R285</f>
        <v>0</v>
      </c>
      <c r="U285" s="33">
        <f>T285*K285</f>
        <v>0</v>
      </c>
      <c r="V285" s="5"/>
      <c r="W285" s="4"/>
      <c r="X285" s="4"/>
      <c r="Y285" s="4"/>
      <c r="Z285" s="4"/>
      <c r="AA285" s="4"/>
      <c r="AB285" s="4"/>
    </row>
    <row r="286" spans="1:28" ht="16.5" customHeight="1">
      <c r="A286" s="31">
        <v>35</v>
      </c>
      <c r="B286" s="31">
        <v>19</v>
      </c>
      <c r="C286" s="31" t="str">
        <f>VLOOKUP($A286,班級清單,6,0)</f>
        <v>二</v>
      </c>
      <c r="D286" s="11" t="str">
        <f>VLOOKUP($A286,班級清單,2,0)</f>
        <v>日校</v>
      </c>
      <c r="E286" s="11" t="str">
        <f>VLOOKUP($A286,班級清單,3,0)</f>
        <v>貿二1</v>
      </c>
      <c r="F286" s="5" t="str">
        <f>VLOOKUP($B286,書籍清單,2,0)</f>
        <v>高職英文</v>
      </c>
      <c r="G286" s="11" t="str">
        <f>VLOOKUP($B286,書籍清單,3,0)</f>
        <v>四</v>
      </c>
      <c r="H286" s="11" t="str">
        <f>VLOOKUP($B286,書籍清單,4,0)</f>
        <v>東大</v>
      </c>
      <c r="I286" s="11" t="str">
        <f>VLOOKUP($B286,書籍清單,5,0)</f>
        <v>車蓓群</v>
      </c>
      <c r="J286" s="11">
        <f>VLOOKUP($B286,書籍清單,6,0)</f>
        <v>230</v>
      </c>
      <c r="K286" s="13">
        <f>VLOOKUP($B286,書籍清單,7,0)</f>
        <v>222</v>
      </c>
      <c r="L286" s="32" t="str">
        <f>VLOOKUP(H286,出版社!$B$2:$D$26,3,0)</f>
        <v>招標議價</v>
      </c>
      <c r="M286" s="11">
        <f>VLOOKUP($A286,班級清單,4,0)</f>
        <v>36</v>
      </c>
      <c r="N286" s="11">
        <f>M286</f>
        <v>36</v>
      </c>
      <c r="O286" s="33">
        <f>J286*N286</f>
        <v>8280</v>
      </c>
      <c r="P286" s="34">
        <f>N286</f>
        <v>36</v>
      </c>
      <c r="Q286" s="35">
        <f>P286*K286</f>
        <v>7992</v>
      </c>
      <c r="R286" s="33">
        <v>36</v>
      </c>
      <c r="S286" s="33">
        <f>K286*R286</f>
        <v>7992</v>
      </c>
      <c r="T286" s="33">
        <f>P286-R286</f>
        <v>0</v>
      </c>
      <c r="U286" s="33">
        <f>T286*K286</f>
        <v>0</v>
      </c>
      <c r="V286" s="5"/>
      <c r="W286" s="4"/>
      <c r="X286" s="4"/>
      <c r="Y286" s="4"/>
      <c r="Z286" s="4"/>
      <c r="AA286" s="4"/>
      <c r="AB286" s="4"/>
    </row>
    <row r="287" spans="1:28" ht="16.5" customHeight="1">
      <c r="A287" s="31">
        <v>35</v>
      </c>
      <c r="B287" s="31">
        <v>22</v>
      </c>
      <c r="C287" s="31" t="str">
        <f>VLOOKUP($A287,班級清單,6,0)</f>
        <v>二</v>
      </c>
      <c r="D287" s="11" t="str">
        <f>VLOOKUP($A287,班級清單,2,0)</f>
        <v>日校</v>
      </c>
      <c r="E287" s="11" t="str">
        <f>VLOOKUP($A287,班級清單,3,0)</f>
        <v>貿二1</v>
      </c>
      <c r="F287" s="5" t="str">
        <f>VLOOKUP($B287,書籍清單,2,0)</f>
        <v>高職國文</v>
      </c>
      <c r="G287" s="11" t="str">
        <f>VLOOKUP($B287,書籍清單,3,0)</f>
        <v>四</v>
      </c>
      <c r="H287" s="11" t="str">
        <f>VLOOKUP($B287,書籍清單,4,0)</f>
        <v>東大</v>
      </c>
      <c r="I287" s="11" t="str">
        <f>VLOOKUP($B287,書籍清單,5,0)</f>
        <v>王基倫.等</v>
      </c>
      <c r="J287" s="11">
        <f>VLOOKUP($B287,書籍清單,6,0)</f>
        <v>230</v>
      </c>
      <c r="K287" s="13">
        <f>VLOOKUP($B287,書籍清單,7,0)</f>
        <v>222</v>
      </c>
      <c r="L287" s="32" t="str">
        <f>VLOOKUP(H287,出版社!$B$2:$D$26,3,0)</f>
        <v>招標議價</v>
      </c>
      <c r="M287" s="11">
        <f>VLOOKUP($A287,班級清單,4,0)</f>
        <v>36</v>
      </c>
      <c r="N287" s="11">
        <f>M287</f>
        <v>36</v>
      </c>
      <c r="O287" s="33">
        <f>J287*N287</f>
        <v>8280</v>
      </c>
      <c r="P287" s="34">
        <f>N287</f>
        <v>36</v>
      </c>
      <c r="Q287" s="35">
        <f>P287*K287</f>
        <v>7992</v>
      </c>
      <c r="R287" s="33">
        <v>36</v>
      </c>
      <c r="S287" s="33">
        <f>K287*R287</f>
        <v>7992</v>
      </c>
      <c r="T287" s="33">
        <f>P287-R287</f>
        <v>0</v>
      </c>
      <c r="U287" s="33">
        <f>T287*K287</f>
        <v>0</v>
      </c>
      <c r="V287" s="5"/>
      <c r="W287" s="4"/>
      <c r="X287" s="4"/>
      <c r="Y287" s="4"/>
      <c r="Z287" s="4"/>
      <c r="AA287" s="4"/>
      <c r="AB287" s="4"/>
    </row>
    <row r="288" spans="1:28" ht="16.5" customHeight="1">
      <c r="A288" s="31">
        <v>35</v>
      </c>
      <c r="B288" s="31">
        <v>12</v>
      </c>
      <c r="C288" s="31" t="str">
        <f>VLOOKUP($A288,班級清單,6,0)</f>
        <v>二</v>
      </c>
      <c r="D288" s="11" t="str">
        <f>VLOOKUP($A288,班級清單,2,0)</f>
        <v>日校</v>
      </c>
      <c r="E288" s="11" t="str">
        <f>VLOOKUP($A288,班級清單,3,0)</f>
        <v>貿二1</v>
      </c>
      <c r="F288" s="5" t="str">
        <f>VLOOKUP($B288,書籍清單,2,0)</f>
        <v>當代軍事科技</v>
      </c>
      <c r="G288" s="11" t="str">
        <f>VLOOKUP($B288,書籍清單,3,0)</f>
        <v>全</v>
      </c>
      <c r="H288" s="11" t="str">
        <f>VLOOKUP($B288,書籍清單,4,0)</f>
        <v>幼獅</v>
      </c>
      <c r="I288" s="11" t="str">
        <f>VLOOKUP($B288,書籍清單,5,0)</f>
        <v>編輯部</v>
      </c>
      <c r="J288" s="11">
        <f>VLOOKUP($B288,書籍清單,6,0)</f>
        <v>150</v>
      </c>
      <c r="K288" s="13">
        <f>VLOOKUP($B288,書籍清單,7,0)</f>
        <v>145</v>
      </c>
      <c r="L288" s="32" t="str">
        <f>VLOOKUP(H288,出版社!$B$2:$D$26,3,0)</f>
        <v>招標議價</v>
      </c>
      <c r="M288" s="11">
        <f>VLOOKUP($A288,班級清單,4,0)</f>
        <v>36</v>
      </c>
      <c r="N288" s="11">
        <f>M288</f>
        <v>36</v>
      </c>
      <c r="O288" s="33">
        <f>J288*N288</f>
        <v>5400</v>
      </c>
      <c r="P288" s="34">
        <f>N288</f>
        <v>36</v>
      </c>
      <c r="Q288" s="35">
        <f>P288*K288</f>
        <v>5220</v>
      </c>
      <c r="R288" s="33">
        <v>36</v>
      </c>
      <c r="S288" s="33">
        <f>K288*R288</f>
        <v>5220</v>
      </c>
      <c r="T288" s="33">
        <f>P288-R288</f>
        <v>0</v>
      </c>
      <c r="U288" s="33">
        <f>T288*K288</f>
        <v>0</v>
      </c>
      <c r="V288" s="5"/>
      <c r="W288" s="4"/>
      <c r="X288" s="4"/>
      <c r="Y288" s="4"/>
      <c r="Z288" s="4"/>
      <c r="AA288" s="4"/>
      <c r="AB288" s="4"/>
    </row>
    <row r="289" spans="1:28" ht="16.5" customHeight="1">
      <c r="A289" s="31">
        <v>35</v>
      </c>
      <c r="B289" s="31">
        <v>40</v>
      </c>
      <c r="C289" s="31" t="str">
        <f>VLOOKUP($A289,班級清單,6,0)</f>
        <v>二</v>
      </c>
      <c r="D289" s="11" t="str">
        <f>VLOOKUP($A289,班級清單,2,0)</f>
        <v>日校</v>
      </c>
      <c r="E289" s="11" t="str">
        <f>VLOOKUP($A289,班級清單,3,0)</f>
        <v>貿二1</v>
      </c>
      <c r="F289" s="5" t="str">
        <f>VLOOKUP($B289,書籍清單,2,0)</f>
        <v>經濟學</v>
      </c>
      <c r="G289" s="11" t="str">
        <f>VLOOKUP($B289,書籍清單,3,0)</f>
        <v>Ⅱ</v>
      </c>
      <c r="H289" s="11" t="str">
        <f>VLOOKUP($B289,書籍清單,4,0)</f>
        <v>旗立</v>
      </c>
      <c r="I289" s="11" t="str">
        <f>VLOOKUP($B289,書籍清單,5,0)</f>
        <v>高翠玲.等</v>
      </c>
      <c r="J289" s="11">
        <f>VLOOKUP($B289,書籍清單,6,0)</f>
        <v>280</v>
      </c>
      <c r="K289" s="13">
        <f>VLOOKUP($B289,書籍清單,7,0)</f>
        <v>270</v>
      </c>
      <c r="L289" s="32" t="str">
        <f>VLOOKUP(H289,出版社!$B$2:$D$26,3,0)</f>
        <v>招標議價</v>
      </c>
      <c r="M289" s="11">
        <f>VLOOKUP($A289,班級清單,4,0)</f>
        <v>36</v>
      </c>
      <c r="N289" s="11">
        <f>M289</f>
        <v>36</v>
      </c>
      <c r="O289" s="33">
        <f>J289*N289</f>
        <v>10080</v>
      </c>
      <c r="P289" s="34">
        <f>N289</f>
        <v>36</v>
      </c>
      <c r="Q289" s="35">
        <f>P289*K289</f>
        <v>9720</v>
      </c>
      <c r="R289" s="33">
        <v>36</v>
      </c>
      <c r="S289" s="33">
        <f>K289*R289</f>
        <v>9720</v>
      </c>
      <c r="T289" s="33">
        <f>P289-R289</f>
        <v>0</v>
      </c>
      <c r="U289" s="33">
        <f>T289*K289</f>
        <v>0</v>
      </c>
      <c r="V289" s="5"/>
      <c r="W289" s="4"/>
      <c r="X289" s="4"/>
      <c r="Y289" s="4"/>
      <c r="Z289" s="4"/>
      <c r="AA289" s="4"/>
      <c r="AB289" s="4"/>
    </row>
    <row r="290" spans="1:28" ht="16.5" customHeight="1">
      <c r="A290" s="31">
        <v>35</v>
      </c>
      <c r="B290" s="31">
        <v>35</v>
      </c>
      <c r="C290" s="31" t="str">
        <f>VLOOKUP($A290,班級清單,6,0)</f>
        <v>二</v>
      </c>
      <c r="D290" s="11" t="str">
        <f>VLOOKUP($A290,班級清單,2,0)</f>
        <v>日校</v>
      </c>
      <c r="E290" s="11" t="str">
        <f>VLOOKUP($A290,班級清單,3,0)</f>
        <v>貿二1</v>
      </c>
      <c r="F290" s="5" t="str">
        <f>VLOOKUP($B290,書籍清單,2,0)</f>
        <v>電腦IFRS實力養成評量(TQC)</v>
      </c>
      <c r="G290" s="11" t="str">
        <f>VLOOKUP($B290,書籍清單,3,0)</f>
        <v>全</v>
      </c>
      <c r="H290" s="11" t="str">
        <f>VLOOKUP($B290,書籍清單,4,0)</f>
        <v>啟芳</v>
      </c>
      <c r="I290" s="11" t="str">
        <f>VLOOKUP($B290,書籍清單,5,0)</f>
        <v>財團法人中華民國電腦技能基金會</v>
      </c>
      <c r="J290" s="11">
        <f>VLOOKUP($B290,書籍清單,6,0)</f>
        <v>335</v>
      </c>
      <c r="K290" s="13">
        <f>VLOOKUP($B290,書籍清單,7,0)</f>
        <v>323</v>
      </c>
      <c r="L290" s="32" t="str">
        <f>VLOOKUP(H290,出版社!$B$2:$D$26,3,0)</f>
        <v>招標議價</v>
      </c>
      <c r="M290" s="11">
        <f>VLOOKUP($A290,班級清單,4,0)</f>
        <v>36</v>
      </c>
      <c r="N290" s="11">
        <f>M290</f>
        <v>36</v>
      </c>
      <c r="O290" s="33">
        <f>J290*N290</f>
        <v>12060</v>
      </c>
      <c r="P290" s="34">
        <f>N290</f>
        <v>36</v>
      </c>
      <c r="Q290" s="35">
        <f>P290*K290</f>
        <v>11628</v>
      </c>
      <c r="R290" s="33">
        <v>36</v>
      </c>
      <c r="S290" s="33">
        <f>K290*R290</f>
        <v>11628</v>
      </c>
      <c r="T290" s="33">
        <f>P290-R290</f>
        <v>0</v>
      </c>
      <c r="U290" s="33">
        <f>T290*K290</f>
        <v>0</v>
      </c>
      <c r="V290" s="5"/>
      <c r="W290" s="4"/>
      <c r="X290" s="4"/>
      <c r="Y290" s="4"/>
      <c r="Z290" s="4"/>
      <c r="AA290" s="4"/>
      <c r="AB290" s="4"/>
    </row>
    <row r="291" spans="1:28" ht="16.5" customHeight="1">
      <c r="A291" s="31">
        <v>35</v>
      </c>
      <c r="B291" s="31">
        <v>55</v>
      </c>
      <c r="C291" s="31" t="str">
        <f>VLOOKUP($A291,班級清單,6,0)</f>
        <v>二</v>
      </c>
      <c r="D291" s="11" t="str">
        <f>VLOOKUP($A291,班級清單,2,0)</f>
        <v>日校</v>
      </c>
      <c r="E291" s="11" t="str">
        <f>VLOOKUP($A291,班級清單,3,0)</f>
        <v>貿二1</v>
      </c>
      <c r="F291" s="5" t="str">
        <f>VLOOKUP($B291,書籍清單,2,0)</f>
        <v>數學B</v>
      </c>
      <c r="G291" s="11" t="str">
        <f>VLOOKUP($B291,書籍清單,3,0)</f>
        <v>四</v>
      </c>
      <c r="H291" s="11" t="str">
        <f>VLOOKUP($B291,書籍清單,4,0)</f>
        <v>龍騰</v>
      </c>
      <c r="I291" s="11" t="str">
        <f>VLOOKUP($B291,書籍清單,5,0)</f>
        <v>高宏輝</v>
      </c>
      <c r="J291" s="11">
        <f>VLOOKUP($B291,書籍清單,6,0)</f>
        <v>187</v>
      </c>
      <c r="K291" s="13">
        <f>VLOOKUP($B291,書籍清單,7,0)</f>
        <v>180</v>
      </c>
      <c r="L291" s="32" t="str">
        <f>VLOOKUP(H291,出版社!$B$2:$D$26,3,0)</f>
        <v>招標議價</v>
      </c>
      <c r="M291" s="11">
        <f>VLOOKUP($A291,班級清單,4,0)</f>
        <v>36</v>
      </c>
      <c r="N291" s="11">
        <f>M291</f>
        <v>36</v>
      </c>
      <c r="O291" s="33">
        <f>J291*N291</f>
        <v>6732</v>
      </c>
      <c r="P291" s="34">
        <f>N291</f>
        <v>36</v>
      </c>
      <c r="Q291" s="35">
        <f>P291*K291</f>
        <v>6480</v>
      </c>
      <c r="R291" s="33">
        <v>36</v>
      </c>
      <c r="S291" s="33">
        <f>K291*R291</f>
        <v>6480</v>
      </c>
      <c r="T291" s="33">
        <f>P291-R291</f>
        <v>0</v>
      </c>
      <c r="U291" s="33">
        <f>T291*K291</f>
        <v>0</v>
      </c>
      <c r="V291" s="5"/>
      <c r="W291" s="4"/>
      <c r="X291" s="4"/>
      <c r="Y291" s="4"/>
      <c r="Z291" s="4"/>
      <c r="AA291" s="4"/>
      <c r="AB291" s="4"/>
    </row>
    <row r="292" spans="1:28" ht="16.5" customHeight="1">
      <c r="A292" s="31">
        <v>35</v>
      </c>
      <c r="B292" s="31">
        <v>17</v>
      </c>
      <c r="C292" s="31" t="str">
        <f>VLOOKUP($A292,班級清單,6,0)</f>
        <v>二</v>
      </c>
      <c r="D292" s="11" t="str">
        <f>VLOOKUP($A292,班級清單,2,0)</f>
        <v>日校</v>
      </c>
      <c r="E292" s="11" t="str">
        <f>VLOOKUP($A292,班級清單,3,0)</f>
        <v>貿二1</v>
      </c>
      <c r="F292" s="5" t="str">
        <f>VLOOKUP($B292,書籍清單,2,0)</f>
        <v>體育</v>
      </c>
      <c r="G292" s="11" t="str">
        <f>VLOOKUP($B292,書籍清單,3,0)</f>
        <v>四</v>
      </c>
      <c r="H292" s="11" t="str">
        <f>VLOOKUP($B292,書籍清單,4,0)</f>
        <v>育達</v>
      </c>
      <c r="I292" s="11" t="str">
        <f>VLOOKUP($B292,書籍清單,5,0)</f>
        <v>方建隆</v>
      </c>
      <c r="J292" s="11">
        <f>VLOOKUP($B292,書籍清單,6,0)</f>
        <v>125</v>
      </c>
      <c r="K292" s="13">
        <f>VLOOKUP($B292,書籍清單,7,0)</f>
        <v>120</v>
      </c>
      <c r="L292" s="32" t="str">
        <f>VLOOKUP(H292,出版社!$B$2:$D$26,3,0)</f>
        <v>招標議價</v>
      </c>
      <c r="M292" s="11">
        <f>VLOOKUP($A292,班級清單,4,0)</f>
        <v>36</v>
      </c>
      <c r="N292" s="11">
        <f>M292</f>
        <v>36</v>
      </c>
      <c r="O292" s="33">
        <f>J292*N292</f>
        <v>4500</v>
      </c>
      <c r="P292" s="34">
        <f>N292</f>
        <v>36</v>
      </c>
      <c r="Q292" s="35">
        <f>P292*K292</f>
        <v>4320</v>
      </c>
      <c r="R292" s="33">
        <v>36</v>
      </c>
      <c r="S292" s="33">
        <f>K292*R292</f>
        <v>4320</v>
      </c>
      <c r="T292" s="33">
        <f>P292-R292</f>
        <v>0</v>
      </c>
      <c r="U292" s="33">
        <f>T292*K292</f>
        <v>0</v>
      </c>
      <c r="V292" s="5"/>
      <c r="W292" s="44">
        <f>SUM(S284:S292)</f>
        <v>71352</v>
      </c>
      <c r="X292" s="4"/>
      <c r="Y292" s="44">
        <f>SUM(U284:U292)</f>
        <v>0</v>
      </c>
      <c r="Z292" s="4"/>
      <c r="AA292" s="4"/>
      <c r="AB292" s="4"/>
    </row>
    <row r="293" spans="1:28" ht="16.5" customHeight="1">
      <c r="A293" s="31">
        <v>36</v>
      </c>
      <c r="B293" s="31">
        <v>39</v>
      </c>
      <c r="C293" s="31" t="str">
        <f>VLOOKUP($A293,班級清單,6,0)</f>
        <v>二</v>
      </c>
      <c r="D293" s="11" t="str">
        <f>VLOOKUP($A293,班級清單,2,0)</f>
        <v>日校</v>
      </c>
      <c r="E293" s="11" t="str">
        <f>VLOOKUP($A293,班級清單,3,0)</f>
        <v>貿二2</v>
      </c>
      <c r="F293" s="5" t="str">
        <f>VLOOKUP($B293,書籍清單,2,0)</f>
        <v>計算機概論</v>
      </c>
      <c r="G293" s="11" t="str">
        <f>VLOOKUP($B293,書籍清單,3,0)</f>
        <v>Ⅳ</v>
      </c>
      <c r="H293" s="11" t="str">
        <f>VLOOKUP($B293,書籍清單,4,0)</f>
        <v>旗立</v>
      </c>
      <c r="I293" s="11" t="str">
        <f>VLOOKUP($B293,書籍清單,5,0)</f>
        <v>施威銘.等</v>
      </c>
      <c r="J293" s="11">
        <f>VLOOKUP($B293,書籍清單,6,0)</f>
        <v>278</v>
      </c>
      <c r="K293" s="13">
        <f>VLOOKUP($B293,書籍清單,7,0)</f>
        <v>268</v>
      </c>
      <c r="L293" s="32" t="str">
        <f>VLOOKUP(H293,出版社!$B$2:$D$26,3,0)</f>
        <v>招標議價</v>
      </c>
      <c r="M293" s="11">
        <f>VLOOKUP($A293,班級清單,4,0)</f>
        <v>35</v>
      </c>
      <c r="N293" s="11">
        <f>M293</f>
        <v>35</v>
      </c>
      <c r="O293" s="33">
        <f>J293*N293</f>
        <v>9730</v>
      </c>
      <c r="P293" s="34">
        <f>N293</f>
        <v>35</v>
      </c>
      <c r="Q293" s="35">
        <f>P293*K293</f>
        <v>9380</v>
      </c>
      <c r="R293" s="33">
        <v>35</v>
      </c>
      <c r="S293" s="33">
        <f>K293*R293</f>
        <v>9380</v>
      </c>
      <c r="T293" s="33">
        <f>P293-R293</f>
        <v>0</v>
      </c>
      <c r="U293" s="33">
        <f>T293*K293</f>
        <v>0</v>
      </c>
      <c r="V293" s="5"/>
      <c r="W293" s="4"/>
      <c r="X293" s="4"/>
      <c r="Y293" s="4"/>
      <c r="Z293" s="4"/>
      <c r="AA293" s="4"/>
      <c r="AB293" s="4"/>
    </row>
    <row r="294" spans="1:28" ht="16.5" customHeight="1">
      <c r="A294" s="31">
        <v>36</v>
      </c>
      <c r="B294" s="31">
        <v>20</v>
      </c>
      <c r="C294" s="31" t="str">
        <f>VLOOKUP($A294,班級清單,6,0)</f>
        <v>二</v>
      </c>
      <c r="D294" s="11" t="str">
        <f>VLOOKUP($A294,班級清單,2,0)</f>
        <v>日校</v>
      </c>
      <c r="E294" s="11" t="str">
        <f>VLOOKUP($A294,班級清單,3,0)</f>
        <v>貿二2</v>
      </c>
      <c r="F294" s="5" t="str">
        <f>VLOOKUP($B294,書籍清單,2,0)</f>
        <v>高職英文</v>
      </c>
      <c r="G294" s="11" t="str">
        <f>VLOOKUP($B294,書籍清單,3,0)</f>
        <v>五</v>
      </c>
      <c r="H294" s="11" t="str">
        <f>VLOOKUP($B294,書籍清單,4,0)</f>
        <v>東大</v>
      </c>
      <c r="I294" s="11" t="str">
        <f>VLOOKUP($B294,書籍清單,5,0)</f>
        <v>車蓓群</v>
      </c>
      <c r="J294" s="11">
        <f>VLOOKUP($B294,書籍清單,6,0)</f>
        <v>240</v>
      </c>
      <c r="K294" s="13">
        <f>VLOOKUP($B294,書籍清單,7,0)</f>
        <v>232</v>
      </c>
      <c r="L294" s="32" t="str">
        <f>VLOOKUP(H294,出版社!$B$2:$D$26,3,0)</f>
        <v>招標議價</v>
      </c>
      <c r="M294" s="11">
        <f>VLOOKUP($A294,班級清單,4,0)</f>
        <v>35</v>
      </c>
      <c r="N294" s="11">
        <f>M294</f>
        <v>35</v>
      </c>
      <c r="O294" s="33">
        <f>J294*N294</f>
        <v>8400</v>
      </c>
      <c r="P294" s="34">
        <f>N294</f>
        <v>35</v>
      </c>
      <c r="Q294" s="35">
        <f>P294*K294</f>
        <v>8120</v>
      </c>
      <c r="R294" s="33">
        <v>35</v>
      </c>
      <c r="S294" s="33">
        <f>K294*R294</f>
        <v>8120</v>
      </c>
      <c r="T294" s="33">
        <f>P294-R294</f>
        <v>0</v>
      </c>
      <c r="U294" s="33">
        <f>T294*K294</f>
        <v>0</v>
      </c>
      <c r="V294" s="5"/>
      <c r="W294" s="4"/>
      <c r="X294" s="4"/>
      <c r="Y294" s="4"/>
      <c r="Z294" s="4"/>
      <c r="AA294" s="4"/>
      <c r="AB294" s="4"/>
    </row>
    <row r="295" spans="1:28" ht="16.5" customHeight="1">
      <c r="A295" s="31">
        <v>36</v>
      </c>
      <c r="B295" s="31">
        <v>19</v>
      </c>
      <c r="C295" s="31" t="str">
        <f>VLOOKUP($A295,班級清單,6,0)</f>
        <v>二</v>
      </c>
      <c r="D295" s="11" t="str">
        <f>VLOOKUP($A295,班級清單,2,0)</f>
        <v>日校</v>
      </c>
      <c r="E295" s="11" t="str">
        <f>VLOOKUP($A295,班級清單,3,0)</f>
        <v>貿二2</v>
      </c>
      <c r="F295" s="5" t="str">
        <f>VLOOKUP($B295,書籍清單,2,0)</f>
        <v>高職英文</v>
      </c>
      <c r="G295" s="11" t="str">
        <f>VLOOKUP($B295,書籍清單,3,0)</f>
        <v>四</v>
      </c>
      <c r="H295" s="11" t="str">
        <f>VLOOKUP($B295,書籍清單,4,0)</f>
        <v>東大</v>
      </c>
      <c r="I295" s="11" t="str">
        <f>VLOOKUP($B295,書籍清單,5,0)</f>
        <v>車蓓群</v>
      </c>
      <c r="J295" s="11">
        <f>VLOOKUP($B295,書籍清單,6,0)</f>
        <v>230</v>
      </c>
      <c r="K295" s="13">
        <f>VLOOKUP($B295,書籍清單,7,0)</f>
        <v>222</v>
      </c>
      <c r="L295" s="32" t="str">
        <f>VLOOKUP(H295,出版社!$B$2:$D$26,3,0)</f>
        <v>招標議價</v>
      </c>
      <c r="M295" s="11">
        <f>VLOOKUP($A295,班級清單,4,0)</f>
        <v>35</v>
      </c>
      <c r="N295" s="11">
        <f>M295</f>
        <v>35</v>
      </c>
      <c r="O295" s="33">
        <f>J295*N295</f>
        <v>8050</v>
      </c>
      <c r="P295" s="34">
        <f>N295</f>
        <v>35</v>
      </c>
      <c r="Q295" s="35">
        <f>P295*K295</f>
        <v>7770</v>
      </c>
      <c r="R295" s="33">
        <v>35</v>
      </c>
      <c r="S295" s="33">
        <f>K295*R295</f>
        <v>7770</v>
      </c>
      <c r="T295" s="33">
        <f>P295-R295</f>
        <v>0</v>
      </c>
      <c r="U295" s="33">
        <f>T295*K295</f>
        <v>0</v>
      </c>
      <c r="V295" s="5"/>
      <c r="W295" s="4"/>
      <c r="X295" s="4"/>
      <c r="Y295" s="4"/>
      <c r="Z295" s="4"/>
      <c r="AA295" s="4"/>
      <c r="AB295" s="4"/>
    </row>
    <row r="296" spans="1:28" ht="16.5" customHeight="1">
      <c r="A296" s="31">
        <v>36</v>
      </c>
      <c r="B296" s="31">
        <v>22</v>
      </c>
      <c r="C296" s="31" t="str">
        <f>VLOOKUP($A296,班級清單,6,0)</f>
        <v>二</v>
      </c>
      <c r="D296" s="11" t="str">
        <f>VLOOKUP($A296,班級清單,2,0)</f>
        <v>日校</v>
      </c>
      <c r="E296" s="11" t="str">
        <f>VLOOKUP($A296,班級清單,3,0)</f>
        <v>貿二2</v>
      </c>
      <c r="F296" s="5" t="str">
        <f>VLOOKUP($B296,書籍清單,2,0)</f>
        <v>高職國文</v>
      </c>
      <c r="G296" s="11" t="str">
        <f>VLOOKUP($B296,書籍清單,3,0)</f>
        <v>四</v>
      </c>
      <c r="H296" s="11" t="str">
        <f>VLOOKUP($B296,書籍清單,4,0)</f>
        <v>東大</v>
      </c>
      <c r="I296" s="11" t="str">
        <f>VLOOKUP($B296,書籍清單,5,0)</f>
        <v>王基倫.等</v>
      </c>
      <c r="J296" s="11">
        <f>VLOOKUP($B296,書籍清單,6,0)</f>
        <v>230</v>
      </c>
      <c r="K296" s="13">
        <f>VLOOKUP($B296,書籍清單,7,0)</f>
        <v>222</v>
      </c>
      <c r="L296" s="32" t="str">
        <f>VLOOKUP(H296,出版社!$B$2:$D$26,3,0)</f>
        <v>招標議價</v>
      </c>
      <c r="M296" s="11">
        <f>VLOOKUP($A296,班級清單,4,0)</f>
        <v>35</v>
      </c>
      <c r="N296" s="11">
        <f>M296</f>
        <v>35</v>
      </c>
      <c r="O296" s="33">
        <f>J296*N296</f>
        <v>8050</v>
      </c>
      <c r="P296" s="34">
        <f>N296</f>
        <v>35</v>
      </c>
      <c r="Q296" s="35">
        <f>P296*K296</f>
        <v>7770</v>
      </c>
      <c r="R296" s="33">
        <v>35</v>
      </c>
      <c r="S296" s="33">
        <f>K296*R296</f>
        <v>7770</v>
      </c>
      <c r="T296" s="33">
        <f>P296-R296</f>
        <v>0</v>
      </c>
      <c r="U296" s="33">
        <f>T296*K296</f>
        <v>0</v>
      </c>
      <c r="V296" s="5"/>
      <c r="W296" s="4"/>
      <c r="X296" s="4"/>
      <c r="Y296" s="4"/>
      <c r="Z296" s="4"/>
      <c r="AA296" s="4"/>
      <c r="AB296" s="4"/>
    </row>
    <row r="297" spans="1:28" ht="16.5" customHeight="1">
      <c r="A297" s="31">
        <v>36</v>
      </c>
      <c r="B297" s="31">
        <v>12</v>
      </c>
      <c r="C297" s="31" t="str">
        <f>VLOOKUP($A297,班級清單,6,0)</f>
        <v>二</v>
      </c>
      <c r="D297" s="11" t="str">
        <f>VLOOKUP($A297,班級清單,2,0)</f>
        <v>日校</v>
      </c>
      <c r="E297" s="11" t="str">
        <f>VLOOKUP($A297,班級清單,3,0)</f>
        <v>貿二2</v>
      </c>
      <c r="F297" s="5" t="str">
        <f>VLOOKUP($B297,書籍清單,2,0)</f>
        <v>當代軍事科技</v>
      </c>
      <c r="G297" s="11" t="str">
        <f>VLOOKUP($B297,書籍清單,3,0)</f>
        <v>全</v>
      </c>
      <c r="H297" s="11" t="str">
        <f>VLOOKUP($B297,書籍清單,4,0)</f>
        <v>幼獅</v>
      </c>
      <c r="I297" s="11" t="str">
        <f>VLOOKUP($B297,書籍清單,5,0)</f>
        <v>編輯部</v>
      </c>
      <c r="J297" s="11">
        <f>VLOOKUP($B297,書籍清單,6,0)</f>
        <v>150</v>
      </c>
      <c r="K297" s="13">
        <f>VLOOKUP($B297,書籍清單,7,0)</f>
        <v>145</v>
      </c>
      <c r="L297" s="32" t="str">
        <f>VLOOKUP(H297,出版社!$B$2:$D$26,3,0)</f>
        <v>招標議價</v>
      </c>
      <c r="M297" s="11">
        <f>VLOOKUP($A297,班級清單,4,0)</f>
        <v>35</v>
      </c>
      <c r="N297" s="11">
        <f>M297</f>
        <v>35</v>
      </c>
      <c r="O297" s="33">
        <f>J297*N297</f>
        <v>5250</v>
      </c>
      <c r="P297" s="34">
        <f>N297</f>
        <v>35</v>
      </c>
      <c r="Q297" s="35">
        <f>P297*K297</f>
        <v>5075</v>
      </c>
      <c r="R297" s="33">
        <v>35</v>
      </c>
      <c r="S297" s="33">
        <f>K297*R297</f>
        <v>5075</v>
      </c>
      <c r="T297" s="33">
        <f>P297-R297</f>
        <v>0</v>
      </c>
      <c r="U297" s="33">
        <f>T297*K297</f>
        <v>0</v>
      </c>
      <c r="V297" s="5"/>
      <c r="W297" s="4"/>
      <c r="X297" s="4"/>
      <c r="Y297" s="4"/>
      <c r="Z297" s="4"/>
      <c r="AA297" s="4"/>
      <c r="AB297" s="4"/>
    </row>
    <row r="298" spans="1:28" ht="16.5" customHeight="1">
      <c r="A298" s="31">
        <v>36</v>
      </c>
      <c r="B298" s="31">
        <v>40</v>
      </c>
      <c r="C298" s="31" t="str">
        <f>VLOOKUP($A298,班級清單,6,0)</f>
        <v>二</v>
      </c>
      <c r="D298" s="11" t="str">
        <f>VLOOKUP($A298,班級清單,2,0)</f>
        <v>日校</v>
      </c>
      <c r="E298" s="11" t="str">
        <f>VLOOKUP($A298,班級清單,3,0)</f>
        <v>貿二2</v>
      </c>
      <c r="F298" s="5" t="str">
        <f>VLOOKUP($B298,書籍清單,2,0)</f>
        <v>經濟學</v>
      </c>
      <c r="G298" s="11" t="str">
        <f>VLOOKUP($B298,書籍清單,3,0)</f>
        <v>Ⅱ</v>
      </c>
      <c r="H298" s="11" t="str">
        <f>VLOOKUP($B298,書籍清單,4,0)</f>
        <v>旗立</v>
      </c>
      <c r="I298" s="11" t="str">
        <f>VLOOKUP($B298,書籍清單,5,0)</f>
        <v>高翠玲.等</v>
      </c>
      <c r="J298" s="11">
        <f>VLOOKUP($B298,書籍清單,6,0)</f>
        <v>280</v>
      </c>
      <c r="K298" s="13">
        <f>VLOOKUP($B298,書籍清單,7,0)</f>
        <v>270</v>
      </c>
      <c r="L298" s="32" t="str">
        <f>VLOOKUP(H298,出版社!$B$2:$D$26,3,0)</f>
        <v>招標議價</v>
      </c>
      <c r="M298" s="11">
        <f>VLOOKUP($A298,班級清單,4,0)</f>
        <v>35</v>
      </c>
      <c r="N298" s="11">
        <f>M298</f>
        <v>35</v>
      </c>
      <c r="O298" s="33">
        <f>J298*N298</f>
        <v>9800</v>
      </c>
      <c r="P298" s="34">
        <f>N298</f>
        <v>35</v>
      </c>
      <c r="Q298" s="35">
        <f>P298*K298</f>
        <v>9450</v>
      </c>
      <c r="R298" s="33">
        <v>35</v>
      </c>
      <c r="S298" s="33">
        <f>K298*R298</f>
        <v>9450</v>
      </c>
      <c r="T298" s="33">
        <f>P298-R298</f>
        <v>0</v>
      </c>
      <c r="U298" s="33">
        <f>T298*K298</f>
        <v>0</v>
      </c>
      <c r="V298" s="5"/>
      <c r="W298" s="4"/>
      <c r="X298" s="4"/>
      <c r="Y298" s="4"/>
      <c r="Z298" s="4"/>
      <c r="AA298" s="4"/>
      <c r="AB298" s="4"/>
    </row>
    <row r="299" spans="1:28" ht="16.5" customHeight="1">
      <c r="A299" s="31">
        <v>36</v>
      </c>
      <c r="B299" s="31">
        <v>35</v>
      </c>
      <c r="C299" s="31" t="str">
        <f>VLOOKUP($A299,班級清單,6,0)</f>
        <v>二</v>
      </c>
      <c r="D299" s="11" t="str">
        <f>VLOOKUP($A299,班級清單,2,0)</f>
        <v>日校</v>
      </c>
      <c r="E299" s="11" t="str">
        <f>VLOOKUP($A299,班級清單,3,0)</f>
        <v>貿二2</v>
      </c>
      <c r="F299" s="5" t="str">
        <f>VLOOKUP($B299,書籍清單,2,0)</f>
        <v>電腦IFRS實力養成評量(TQC)</v>
      </c>
      <c r="G299" s="11" t="str">
        <f>VLOOKUP($B299,書籍清單,3,0)</f>
        <v>全</v>
      </c>
      <c r="H299" s="11" t="str">
        <f>VLOOKUP($B299,書籍清單,4,0)</f>
        <v>啟芳</v>
      </c>
      <c r="I299" s="11" t="str">
        <f>VLOOKUP($B299,書籍清單,5,0)</f>
        <v>財團法人中華民國電腦技能基金會</v>
      </c>
      <c r="J299" s="11">
        <f>VLOOKUP($B299,書籍清單,6,0)</f>
        <v>335</v>
      </c>
      <c r="K299" s="13">
        <f>VLOOKUP($B299,書籍清單,7,0)</f>
        <v>323</v>
      </c>
      <c r="L299" s="32" t="str">
        <f>VLOOKUP(H299,出版社!$B$2:$D$26,3,0)</f>
        <v>招標議價</v>
      </c>
      <c r="M299" s="11">
        <f>VLOOKUP($A299,班級清單,4,0)</f>
        <v>35</v>
      </c>
      <c r="N299" s="11">
        <f>M299</f>
        <v>35</v>
      </c>
      <c r="O299" s="33">
        <f>J299*N299</f>
        <v>11725</v>
      </c>
      <c r="P299" s="34">
        <f>N299</f>
        <v>35</v>
      </c>
      <c r="Q299" s="35">
        <f>P299*K299</f>
        <v>11305</v>
      </c>
      <c r="R299" s="33">
        <v>35</v>
      </c>
      <c r="S299" s="33">
        <f>K299*R299</f>
        <v>11305</v>
      </c>
      <c r="T299" s="33">
        <f>P299-R299</f>
        <v>0</v>
      </c>
      <c r="U299" s="33">
        <f>T299*K299</f>
        <v>0</v>
      </c>
      <c r="V299" s="5"/>
      <c r="W299" s="4"/>
      <c r="X299" s="4"/>
      <c r="Y299" s="4"/>
      <c r="Z299" s="4"/>
      <c r="AA299" s="4"/>
      <c r="AB299" s="4"/>
    </row>
    <row r="300" spans="1:28" ht="16.5" customHeight="1">
      <c r="A300" s="31">
        <v>36</v>
      </c>
      <c r="B300" s="31">
        <v>55</v>
      </c>
      <c r="C300" s="31" t="str">
        <f>VLOOKUP($A300,班級清單,6,0)</f>
        <v>二</v>
      </c>
      <c r="D300" s="11" t="str">
        <f>VLOOKUP($A300,班級清單,2,0)</f>
        <v>日校</v>
      </c>
      <c r="E300" s="11" t="str">
        <f>VLOOKUP($A300,班級清單,3,0)</f>
        <v>貿二2</v>
      </c>
      <c r="F300" s="5" t="str">
        <f>VLOOKUP($B300,書籍清單,2,0)</f>
        <v>數學B</v>
      </c>
      <c r="G300" s="11" t="str">
        <f>VLOOKUP($B300,書籍清單,3,0)</f>
        <v>四</v>
      </c>
      <c r="H300" s="11" t="str">
        <f>VLOOKUP($B300,書籍清單,4,0)</f>
        <v>龍騰</v>
      </c>
      <c r="I300" s="11" t="str">
        <f>VLOOKUP($B300,書籍清單,5,0)</f>
        <v>高宏輝</v>
      </c>
      <c r="J300" s="11">
        <f>VLOOKUP($B300,書籍清單,6,0)</f>
        <v>187</v>
      </c>
      <c r="K300" s="13">
        <f>VLOOKUP($B300,書籍清單,7,0)</f>
        <v>180</v>
      </c>
      <c r="L300" s="32" t="str">
        <f>VLOOKUP(H300,出版社!$B$2:$D$26,3,0)</f>
        <v>招標議價</v>
      </c>
      <c r="M300" s="11">
        <f>VLOOKUP($A300,班級清單,4,0)</f>
        <v>35</v>
      </c>
      <c r="N300" s="11">
        <f>M300</f>
        <v>35</v>
      </c>
      <c r="O300" s="33">
        <f>J300*N300</f>
        <v>6545</v>
      </c>
      <c r="P300" s="34">
        <f>N300</f>
        <v>35</v>
      </c>
      <c r="Q300" s="35">
        <f>P300*K300</f>
        <v>6300</v>
      </c>
      <c r="R300" s="33">
        <v>35</v>
      </c>
      <c r="S300" s="33">
        <f>K300*R300</f>
        <v>6300</v>
      </c>
      <c r="T300" s="33">
        <f>P300-R300</f>
        <v>0</v>
      </c>
      <c r="U300" s="33">
        <f>T300*K300</f>
        <v>0</v>
      </c>
      <c r="V300" s="5"/>
      <c r="W300" s="4"/>
      <c r="X300" s="4"/>
      <c r="Y300" s="4"/>
      <c r="Z300" s="4"/>
      <c r="AA300" s="4"/>
      <c r="AB300" s="4"/>
    </row>
    <row r="301" spans="1:28" ht="16.5" customHeight="1">
      <c r="A301" s="31">
        <v>36</v>
      </c>
      <c r="B301" s="31">
        <v>17</v>
      </c>
      <c r="C301" s="31" t="str">
        <f>VLOOKUP($A301,班級清單,6,0)</f>
        <v>二</v>
      </c>
      <c r="D301" s="11" t="str">
        <f>VLOOKUP($A301,班級清單,2,0)</f>
        <v>日校</v>
      </c>
      <c r="E301" s="11" t="str">
        <f>VLOOKUP($A301,班級清單,3,0)</f>
        <v>貿二2</v>
      </c>
      <c r="F301" s="5" t="str">
        <f>VLOOKUP($B301,書籍清單,2,0)</f>
        <v>體育</v>
      </c>
      <c r="G301" s="11" t="str">
        <f>VLOOKUP($B301,書籍清單,3,0)</f>
        <v>四</v>
      </c>
      <c r="H301" s="11" t="str">
        <f>VLOOKUP($B301,書籍清單,4,0)</f>
        <v>育達</v>
      </c>
      <c r="I301" s="11" t="str">
        <f>VLOOKUP($B301,書籍清單,5,0)</f>
        <v>方建隆</v>
      </c>
      <c r="J301" s="11">
        <f>VLOOKUP($B301,書籍清單,6,0)</f>
        <v>125</v>
      </c>
      <c r="K301" s="13">
        <f>VLOOKUP($B301,書籍清單,7,0)</f>
        <v>120</v>
      </c>
      <c r="L301" s="32" t="str">
        <f>VLOOKUP(H301,出版社!$B$2:$D$26,3,0)</f>
        <v>招標議價</v>
      </c>
      <c r="M301" s="11">
        <f>VLOOKUP($A301,班級清單,4,0)</f>
        <v>35</v>
      </c>
      <c r="N301" s="11">
        <f>M301</f>
        <v>35</v>
      </c>
      <c r="O301" s="33">
        <f>J301*N301</f>
        <v>4375</v>
      </c>
      <c r="P301" s="34">
        <f>N301</f>
        <v>35</v>
      </c>
      <c r="Q301" s="35">
        <f>P301*K301</f>
        <v>4200</v>
      </c>
      <c r="R301" s="33">
        <v>35</v>
      </c>
      <c r="S301" s="33">
        <f>K301*R301</f>
        <v>4200</v>
      </c>
      <c r="T301" s="33">
        <f>P301-R301</f>
        <v>0</v>
      </c>
      <c r="U301" s="33">
        <f>T301*K301</f>
        <v>0</v>
      </c>
      <c r="V301" s="5"/>
      <c r="W301" s="44">
        <f>SUM(S293:S301)</f>
        <v>69370</v>
      </c>
      <c r="X301" s="4"/>
      <c r="Y301" s="44">
        <f>SUM(U293:U301)</f>
        <v>0</v>
      </c>
      <c r="Z301" s="4"/>
      <c r="AA301" s="4"/>
      <c r="AB301" s="4"/>
    </row>
    <row r="302" spans="1:28" ht="16.5" customHeight="1">
      <c r="A302" s="31">
        <v>37</v>
      </c>
      <c r="B302" s="31">
        <v>39</v>
      </c>
      <c r="C302" s="31" t="str">
        <f>VLOOKUP($A302,班級清單,6,0)</f>
        <v>二</v>
      </c>
      <c r="D302" s="11" t="str">
        <f>VLOOKUP($A302,班級清單,2,0)</f>
        <v>日校</v>
      </c>
      <c r="E302" s="11" t="str">
        <f>VLOOKUP($A302,班級清單,3,0)</f>
        <v>貿二3</v>
      </c>
      <c r="F302" s="5" t="str">
        <f>VLOOKUP($B302,書籍清單,2,0)</f>
        <v>計算機概論</v>
      </c>
      <c r="G302" s="11" t="str">
        <f>VLOOKUP($B302,書籍清單,3,0)</f>
        <v>Ⅳ</v>
      </c>
      <c r="H302" s="11" t="str">
        <f>VLOOKUP($B302,書籍清單,4,0)</f>
        <v>旗立</v>
      </c>
      <c r="I302" s="11" t="str">
        <f>VLOOKUP($B302,書籍清單,5,0)</f>
        <v>施威銘.等</v>
      </c>
      <c r="J302" s="11">
        <f>VLOOKUP($B302,書籍清單,6,0)</f>
        <v>278</v>
      </c>
      <c r="K302" s="13">
        <f>VLOOKUP($B302,書籍清單,7,0)</f>
        <v>268</v>
      </c>
      <c r="L302" s="32" t="str">
        <f>VLOOKUP(H302,出版社!$B$2:$D$26,3,0)</f>
        <v>招標議價</v>
      </c>
      <c r="M302" s="11">
        <f>VLOOKUP($A302,班級清單,4,0)</f>
        <v>35</v>
      </c>
      <c r="N302" s="11">
        <f>M302</f>
        <v>35</v>
      </c>
      <c r="O302" s="33">
        <f>J302*N302</f>
        <v>9730</v>
      </c>
      <c r="P302" s="34">
        <f>N302</f>
        <v>35</v>
      </c>
      <c r="Q302" s="35">
        <f>P302*K302</f>
        <v>9380</v>
      </c>
      <c r="R302" s="33">
        <v>35</v>
      </c>
      <c r="S302" s="33">
        <f>K302*R302</f>
        <v>9380</v>
      </c>
      <c r="T302" s="33">
        <f>P302-R302</f>
        <v>0</v>
      </c>
      <c r="U302" s="33">
        <f>T302*K302</f>
        <v>0</v>
      </c>
      <c r="V302" s="5"/>
      <c r="W302" s="4"/>
      <c r="X302" s="4"/>
      <c r="Y302" s="4"/>
      <c r="Z302" s="4"/>
      <c r="AA302" s="4"/>
      <c r="AB302" s="4"/>
    </row>
    <row r="303" spans="1:28" ht="16.5" customHeight="1">
      <c r="A303" s="31">
        <v>37</v>
      </c>
      <c r="B303" s="31">
        <v>20</v>
      </c>
      <c r="C303" s="31" t="str">
        <f>VLOOKUP($A303,班級清單,6,0)</f>
        <v>二</v>
      </c>
      <c r="D303" s="11" t="str">
        <f>VLOOKUP($A303,班級清單,2,0)</f>
        <v>日校</v>
      </c>
      <c r="E303" s="11" t="str">
        <f>VLOOKUP($A303,班級清單,3,0)</f>
        <v>貿二3</v>
      </c>
      <c r="F303" s="5" t="str">
        <f>VLOOKUP($B303,書籍清單,2,0)</f>
        <v>高職英文</v>
      </c>
      <c r="G303" s="11" t="str">
        <f>VLOOKUP($B303,書籍清單,3,0)</f>
        <v>五</v>
      </c>
      <c r="H303" s="11" t="str">
        <f>VLOOKUP($B303,書籍清單,4,0)</f>
        <v>東大</v>
      </c>
      <c r="I303" s="11" t="str">
        <f>VLOOKUP($B303,書籍清單,5,0)</f>
        <v>車蓓群</v>
      </c>
      <c r="J303" s="11">
        <f>VLOOKUP($B303,書籍清單,6,0)</f>
        <v>240</v>
      </c>
      <c r="K303" s="13">
        <f>VLOOKUP($B303,書籍清單,7,0)</f>
        <v>232</v>
      </c>
      <c r="L303" s="32" t="str">
        <f>VLOOKUP(H303,出版社!$B$2:$D$26,3,0)</f>
        <v>招標議價</v>
      </c>
      <c r="M303" s="11">
        <f>VLOOKUP($A303,班級清單,4,0)</f>
        <v>35</v>
      </c>
      <c r="N303" s="11">
        <f>M303</f>
        <v>35</v>
      </c>
      <c r="O303" s="33">
        <f>J303*N303</f>
        <v>8400</v>
      </c>
      <c r="P303" s="34">
        <f>N303</f>
        <v>35</v>
      </c>
      <c r="Q303" s="35">
        <f>P303*K303</f>
        <v>8120</v>
      </c>
      <c r="R303" s="33">
        <v>35</v>
      </c>
      <c r="S303" s="33">
        <f>K303*R303</f>
        <v>8120</v>
      </c>
      <c r="T303" s="33">
        <f>P303-R303</f>
        <v>0</v>
      </c>
      <c r="U303" s="33">
        <f>T303*K303</f>
        <v>0</v>
      </c>
      <c r="V303" s="5"/>
      <c r="W303" s="4"/>
      <c r="X303" s="4"/>
      <c r="Y303" s="4"/>
      <c r="Z303" s="4"/>
      <c r="AA303" s="4"/>
      <c r="AB303" s="4"/>
    </row>
    <row r="304" spans="1:28" ht="16.5" customHeight="1">
      <c r="A304" s="31">
        <v>37</v>
      </c>
      <c r="B304" s="31">
        <v>19</v>
      </c>
      <c r="C304" s="31" t="str">
        <f>VLOOKUP($A304,班級清單,6,0)</f>
        <v>二</v>
      </c>
      <c r="D304" s="11" t="str">
        <f>VLOOKUP($A304,班級清單,2,0)</f>
        <v>日校</v>
      </c>
      <c r="E304" s="11" t="str">
        <f>VLOOKUP($A304,班級清單,3,0)</f>
        <v>貿二3</v>
      </c>
      <c r="F304" s="5" t="str">
        <f>VLOOKUP($B304,書籍清單,2,0)</f>
        <v>高職英文</v>
      </c>
      <c r="G304" s="11" t="str">
        <f>VLOOKUP($B304,書籍清單,3,0)</f>
        <v>四</v>
      </c>
      <c r="H304" s="11" t="str">
        <f>VLOOKUP($B304,書籍清單,4,0)</f>
        <v>東大</v>
      </c>
      <c r="I304" s="11" t="str">
        <f>VLOOKUP($B304,書籍清單,5,0)</f>
        <v>車蓓群</v>
      </c>
      <c r="J304" s="11">
        <f>VLOOKUP($B304,書籍清單,6,0)</f>
        <v>230</v>
      </c>
      <c r="K304" s="13">
        <f>VLOOKUP($B304,書籍清單,7,0)</f>
        <v>222</v>
      </c>
      <c r="L304" s="32" t="str">
        <f>VLOOKUP(H304,出版社!$B$2:$D$26,3,0)</f>
        <v>招標議價</v>
      </c>
      <c r="M304" s="11">
        <f>VLOOKUP($A304,班級清單,4,0)</f>
        <v>35</v>
      </c>
      <c r="N304" s="11">
        <f>M304</f>
        <v>35</v>
      </c>
      <c r="O304" s="33">
        <f>J304*N304</f>
        <v>8050</v>
      </c>
      <c r="P304" s="34">
        <f>N304</f>
        <v>35</v>
      </c>
      <c r="Q304" s="35">
        <f>P304*K304</f>
        <v>7770</v>
      </c>
      <c r="R304" s="33">
        <v>35</v>
      </c>
      <c r="S304" s="33">
        <f>K304*R304</f>
        <v>7770</v>
      </c>
      <c r="T304" s="33">
        <f>P304-R304</f>
        <v>0</v>
      </c>
      <c r="U304" s="33">
        <f>T304*K304</f>
        <v>0</v>
      </c>
      <c r="V304" s="5"/>
      <c r="W304" s="4"/>
      <c r="X304" s="4"/>
      <c r="Y304" s="4"/>
      <c r="Z304" s="4"/>
      <c r="AA304" s="4"/>
      <c r="AB304" s="4"/>
    </row>
    <row r="305" spans="1:28" ht="16.5" customHeight="1">
      <c r="A305" s="31">
        <v>37</v>
      </c>
      <c r="B305" s="31">
        <v>22</v>
      </c>
      <c r="C305" s="31" t="str">
        <f>VLOOKUP($A305,班級清單,6,0)</f>
        <v>二</v>
      </c>
      <c r="D305" s="11" t="str">
        <f>VLOOKUP($A305,班級清單,2,0)</f>
        <v>日校</v>
      </c>
      <c r="E305" s="11" t="str">
        <f>VLOOKUP($A305,班級清單,3,0)</f>
        <v>貿二3</v>
      </c>
      <c r="F305" s="5" t="str">
        <f>VLOOKUP($B305,書籍清單,2,0)</f>
        <v>高職國文</v>
      </c>
      <c r="G305" s="11" t="str">
        <f>VLOOKUP($B305,書籍清單,3,0)</f>
        <v>四</v>
      </c>
      <c r="H305" s="11" t="str">
        <f>VLOOKUP($B305,書籍清單,4,0)</f>
        <v>東大</v>
      </c>
      <c r="I305" s="11" t="str">
        <f>VLOOKUP($B305,書籍清單,5,0)</f>
        <v>王基倫.等</v>
      </c>
      <c r="J305" s="11">
        <f>VLOOKUP($B305,書籍清單,6,0)</f>
        <v>230</v>
      </c>
      <c r="K305" s="13">
        <f>VLOOKUP($B305,書籍清單,7,0)</f>
        <v>222</v>
      </c>
      <c r="L305" s="32" t="str">
        <f>VLOOKUP(H305,出版社!$B$2:$D$26,3,0)</f>
        <v>招標議價</v>
      </c>
      <c r="M305" s="11">
        <f>VLOOKUP($A305,班級清單,4,0)</f>
        <v>35</v>
      </c>
      <c r="N305" s="11">
        <f>M305</f>
        <v>35</v>
      </c>
      <c r="O305" s="33">
        <f>J305*N305</f>
        <v>8050</v>
      </c>
      <c r="P305" s="34">
        <f>N305</f>
        <v>35</v>
      </c>
      <c r="Q305" s="35">
        <f>P305*K305</f>
        <v>7770</v>
      </c>
      <c r="R305" s="33">
        <v>35</v>
      </c>
      <c r="S305" s="33">
        <f>K305*R305</f>
        <v>7770</v>
      </c>
      <c r="T305" s="33">
        <f>P305-R305</f>
        <v>0</v>
      </c>
      <c r="U305" s="33">
        <f>T305*K305</f>
        <v>0</v>
      </c>
      <c r="V305" s="5"/>
      <c r="W305" s="4"/>
      <c r="X305" s="4"/>
      <c r="Y305" s="4"/>
      <c r="Z305" s="4"/>
      <c r="AA305" s="4"/>
      <c r="AB305" s="4"/>
    </row>
    <row r="306" spans="1:28" ht="16.5" customHeight="1">
      <c r="A306" s="31">
        <v>37</v>
      </c>
      <c r="B306" s="31">
        <v>12</v>
      </c>
      <c r="C306" s="31" t="str">
        <f>VLOOKUP($A306,班級清單,6,0)</f>
        <v>二</v>
      </c>
      <c r="D306" s="11" t="str">
        <f>VLOOKUP($A306,班級清單,2,0)</f>
        <v>日校</v>
      </c>
      <c r="E306" s="11" t="str">
        <f>VLOOKUP($A306,班級清單,3,0)</f>
        <v>貿二3</v>
      </c>
      <c r="F306" s="5" t="str">
        <f>VLOOKUP($B306,書籍清單,2,0)</f>
        <v>當代軍事科技</v>
      </c>
      <c r="G306" s="11" t="str">
        <f>VLOOKUP($B306,書籍清單,3,0)</f>
        <v>全</v>
      </c>
      <c r="H306" s="11" t="str">
        <f>VLOOKUP($B306,書籍清單,4,0)</f>
        <v>幼獅</v>
      </c>
      <c r="I306" s="11" t="str">
        <f>VLOOKUP($B306,書籍清單,5,0)</f>
        <v>編輯部</v>
      </c>
      <c r="J306" s="11">
        <f>VLOOKUP($B306,書籍清單,6,0)</f>
        <v>150</v>
      </c>
      <c r="K306" s="13">
        <f>VLOOKUP($B306,書籍清單,7,0)</f>
        <v>145</v>
      </c>
      <c r="L306" s="32" t="str">
        <f>VLOOKUP(H306,出版社!$B$2:$D$26,3,0)</f>
        <v>招標議價</v>
      </c>
      <c r="M306" s="11">
        <f>VLOOKUP($A306,班級清單,4,0)</f>
        <v>35</v>
      </c>
      <c r="N306" s="11">
        <f>M306</f>
        <v>35</v>
      </c>
      <c r="O306" s="33">
        <f>J306*N306</f>
        <v>5250</v>
      </c>
      <c r="P306" s="34">
        <f>N306</f>
        <v>35</v>
      </c>
      <c r="Q306" s="35">
        <f>P306*K306</f>
        <v>5075</v>
      </c>
      <c r="R306" s="33">
        <v>35</v>
      </c>
      <c r="S306" s="33">
        <f>K306*R306</f>
        <v>5075</v>
      </c>
      <c r="T306" s="33">
        <f>P306-R306</f>
        <v>0</v>
      </c>
      <c r="U306" s="33">
        <f>T306*K306</f>
        <v>0</v>
      </c>
      <c r="V306" s="5"/>
      <c r="W306" s="4"/>
      <c r="X306" s="4"/>
      <c r="Y306" s="4"/>
      <c r="Z306" s="4"/>
      <c r="AA306" s="4"/>
      <c r="AB306" s="4"/>
    </row>
    <row r="307" spans="1:28" ht="16.5" customHeight="1">
      <c r="A307" s="31">
        <v>37</v>
      </c>
      <c r="B307" s="31">
        <v>40</v>
      </c>
      <c r="C307" s="31" t="str">
        <f>VLOOKUP($A307,班級清單,6,0)</f>
        <v>二</v>
      </c>
      <c r="D307" s="11" t="str">
        <f>VLOOKUP($A307,班級清單,2,0)</f>
        <v>日校</v>
      </c>
      <c r="E307" s="11" t="str">
        <f>VLOOKUP($A307,班級清單,3,0)</f>
        <v>貿二3</v>
      </c>
      <c r="F307" s="5" t="str">
        <f>VLOOKUP($B307,書籍清單,2,0)</f>
        <v>經濟學</v>
      </c>
      <c r="G307" s="11" t="str">
        <f>VLOOKUP($B307,書籍清單,3,0)</f>
        <v>Ⅱ</v>
      </c>
      <c r="H307" s="11" t="str">
        <f>VLOOKUP($B307,書籍清單,4,0)</f>
        <v>旗立</v>
      </c>
      <c r="I307" s="11" t="str">
        <f>VLOOKUP($B307,書籍清單,5,0)</f>
        <v>高翠玲.等</v>
      </c>
      <c r="J307" s="11">
        <f>VLOOKUP($B307,書籍清單,6,0)</f>
        <v>280</v>
      </c>
      <c r="K307" s="13">
        <f>VLOOKUP($B307,書籍清單,7,0)</f>
        <v>270</v>
      </c>
      <c r="L307" s="32" t="str">
        <f>VLOOKUP(H307,出版社!$B$2:$D$26,3,0)</f>
        <v>招標議價</v>
      </c>
      <c r="M307" s="11">
        <f>VLOOKUP($A307,班級清單,4,0)</f>
        <v>35</v>
      </c>
      <c r="N307" s="11">
        <f>M307</f>
        <v>35</v>
      </c>
      <c r="O307" s="33">
        <f>J307*N307</f>
        <v>9800</v>
      </c>
      <c r="P307" s="34">
        <f>N307</f>
        <v>35</v>
      </c>
      <c r="Q307" s="35">
        <f>P307*K307</f>
        <v>9450</v>
      </c>
      <c r="R307" s="33">
        <v>35</v>
      </c>
      <c r="S307" s="33">
        <f>K307*R307</f>
        <v>9450</v>
      </c>
      <c r="T307" s="33">
        <f>P307-R307</f>
        <v>0</v>
      </c>
      <c r="U307" s="33">
        <f>T307*K307</f>
        <v>0</v>
      </c>
      <c r="V307" s="5"/>
      <c r="W307" s="4"/>
      <c r="X307" s="4"/>
      <c r="Y307" s="4"/>
      <c r="Z307" s="4"/>
      <c r="AA307" s="4"/>
      <c r="AB307" s="4"/>
    </row>
    <row r="308" spans="1:28" ht="16.5" customHeight="1">
      <c r="A308" s="31">
        <v>37</v>
      </c>
      <c r="B308" s="31">
        <v>35</v>
      </c>
      <c r="C308" s="31" t="str">
        <f>VLOOKUP($A308,班級清單,6,0)</f>
        <v>二</v>
      </c>
      <c r="D308" s="11" t="str">
        <f>VLOOKUP($A308,班級清單,2,0)</f>
        <v>日校</v>
      </c>
      <c r="E308" s="11" t="str">
        <f>VLOOKUP($A308,班級清單,3,0)</f>
        <v>貿二3</v>
      </c>
      <c r="F308" s="5" t="str">
        <f>VLOOKUP($B308,書籍清單,2,0)</f>
        <v>電腦IFRS實力養成評量(TQC)</v>
      </c>
      <c r="G308" s="11" t="str">
        <f>VLOOKUP($B308,書籍清單,3,0)</f>
        <v>全</v>
      </c>
      <c r="H308" s="11" t="str">
        <f>VLOOKUP($B308,書籍清單,4,0)</f>
        <v>啟芳</v>
      </c>
      <c r="I308" s="11" t="str">
        <f>VLOOKUP($B308,書籍清單,5,0)</f>
        <v>財團法人中華民國電腦技能基金會</v>
      </c>
      <c r="J308" s="11">
        <f>VLOOKUP($B308,書籍清單,6,0)</f>
        <v>335</v>
      </c>
      <c r="K308" s="13">
        <f>VLOOKUP($B308,書籍清單,7,0)</f>
        <v>323</v>
      </c>
      <c r="L308" s="32" t="str">
        <f>VLOOKUP(H308,出版社!$B$2:$D$26,3,0)</f>
        <v>招標議價</v>
      </c>
      <c r="M308" s="11">
        <f>VLOOKUP($A308,班級清單,4,0)</f>
        <v>35</v>
      </c>
      <c r="N308" s="11">
        <f>M308</f>
        <v>35</v>
      </c>
      <c r="O308" s="33">
        <f>J308*N308</f>
        <v>11725</v>
      </c>
      <c r="P308" s="34">
        <f>N308</f>
        <v>35</v>
      </c>
      <c r="Q308" s="35">
        <f>P308*K308</f>
        <v>11305</v>
      </c>
      <c r="R308" s="33">
        <v>35</v>
      </c>
      <c r="S308" s="33">
        <f>K308*R308</f>
        <v>11305</v>
      </c>
      <c r="T308" s="33">
        <f>P308-R308</f>
        <v>0</v>
      </c>
      <c r="U308" s="33">
        <f>T308*K308</f>
        <v>0</v>
      </c>
      <c r="V308" s="5"/>
      <c r="W308" s="4"/>
      <c r="X308" s="4"/>
      <c r="Y308" s="4"/>
      <c r="Z308" s="4"/>
      <c r="AA308" s="4"/>
      <c r="AB308" s="4"/>
    </row>
    <row r="309" spans="1:28" ht="16.5" customHeight="1">
      <c r="A309" s="31">
        <v>37</v>
      </c>
      <c r="B309" s="31">
        <v>55</v>
      </c>
      <c r="C309" s="31" t="str">
        <f>VLOOKUP($A309,班級清單,6,0)</f>
        <v>二</v>
      </c>
      <c r="D309" s="11" t="str">
        <f>VLOOKUP($A309,班級清單,2,0)</f>
        <v>日校</v>
      </c>
      <c r="E309" s="11" t="str">
        <f>VLOOKUP($A309,班級清單,3,0)</f>
        <v>貿二3</v>
      </c>
      <c r="F309" s="5" t="str">
        <f>VLOOKUP($B309,書籍清單,2,0)</f>
        <v>數學B</v>
      </c>
      <c r="G309" s="11" t="str">
        <f>VLOOKUP($B309,書籍清單,3,0)</f>
        <v>四</v>
      </c>
      <c r="H309" s="11" t="str">
        <f>VLOOKUP($B309,書籍清單,4,0)</f>
        <v>龍騰</v>
      </c>
      <c r="I309" s="11" t="str">
        <f>VLOOKUP($B309,書籍清單,5,0)</f>
        <v>高宏輝</v>
      </c>
      <c r="J309" s="11">
        <f>VLOOKUP($B309,書籍清單,6,0)</f>
        <v>187</v>
      </c>
      <c r="K309" s="13">
        <f>VLOOKUP($B309,書籍清單,7,0)</f>
        <v>180</v>
      </c>
      <c r="L309" s="32" t="str">
        <f>VLOOKUP(H309,出版社!$B$2:$D$26,3,0)</f>
        <v>招標議價</v>
      </c>
      <c r="M309" s="11">
        <f>VLOOKUP($A309,班級清單,4,0)</f>
        <v>35</v>
      </c>
      <c r="N309" s="11">
        <f>M309</f>
        <v>35</v>
      </c>
      <c r="O309" s="33">
        <f>J309*N309</f>
        <v>6545</v>
      </c>
      <c r="P309" s="34">
        <f>N309</f>
        <v>35</v>
      </c>
      <c r="Q309" s="35">
        <f>P309*K309</f>
        <v>6300</v>
      </c>
      <c r="R309" s="33">
        <v>35</v>
      </c>
      <c r="S309" s="33">
        <f>K309*R309</f>
        <v>6300</v>
      </c>
      <c r="T309" s="33">
        <f>P309-R309</f>
        <v>0</v>
      </c>
      <c r="U309" s="33">
        <f>T309*K309</f>
        <v>0</v>
      </c>
      <c r="V309" s="5"/>
      <c r="W309" s="4"/>
      <c r="X309" s="4"/>
      <c r="Y309" s="4"/>
      <c r="Z309" s="4"/>
      <c r="AA309" s="4"/>
      <c r="AB309" s="4"/>
    </row>
    <row r="310" spans="1:28" ht="16.5" customHeight="1">
      <c r="A310" s="31">
        <v>37</v>
      </c>
      <c r="B310" s="31">
        <v>17</v>
      </c>
      <c r="C310" s="31" t="str">
        <f>VLOOKUP($A310,班級清單,6,0)</f>
        <v>二</v>
      </c>
      <c r="D310" s="11" t="str">
        <f>VLOOKUP($A310,班級清單,2,0)</f>
        <v>日校</v>
      </c>
      <c r="E310" s="11" t="str">
        <f>VLOOKUP($A310,班級清單,3,0)</f>
        <v>貿二3</v>
      </c>
      <c r="F310" s="5" t="str">
        <f>VLOOKUP($B310,書籍清單,2,0)</f>
        <v>體育</v>
      </c>
      <c r="G310" s="11" t="str">
        <f>VLOOKUP($B310,書籍清單,3,0)</f>
        <v>四</v>
      </c>
      <c r="H310" s="11" t="str">
        <f>VLOOKUP($B310,書籍清單,4,0)</f>
        <v>育達</v>
      </c>
      <c r="I310" s="11" t="str">
        <f>VLOOKUP($B310,書籍清單,5,0)</f>
        <v>方建隆</v>
      </c>
      <c r="J310" s="11">
        <f>VLOOKUP($B310,書籍清單,6,0)</f>
        <v>125</v>
      </c>
      <c r="K310" s="13">
        <f>VLOOKUP($B310,書籍清單,7,0)</f>
        <v>120</v>
      </c>
      <c r="L310" s="32" t="str">
        <f>VLOOKUP(H310,出版社!$B$2:$D$26,3,0)</f>
        <v>招標議價</v>
      </c>
      <c r="M310" s="11">
        <f>VLOOKUP($A310,班級清單,4,0)</f>
        <v>35</v>
      </c>
      <c r="N310" s="11">
        <f>M310</f>
        <v>35</v>
      </c>
      <c r="O310" s="33">
        <f>J310*N310</f>
        <v>4375</v>
      </c>
      <c r="P310" s="34">
        <f>N310</f>
        <v>35</v>
      </c>
      <c r="Q310" s="35">
        <f>P310*K310</f>
        <v>4200</v>
      </c>
      <c r="R310" s="33">
        <v>35</v>
      </c>
      <c r="S310" s="33">
        <f>K310*R310</f>
        <v>4200</v>
      </c>
      <c r="T310" s="33">
        <f>P310-R310</f>
        <v>0</v>
      </c>
      <c r="U310" s="33">
        <f>T310*K310</f>
        <v>0</v>
      </c>
      <c r="V310" s="5"/>
      <c r="W310" s="44">
        <f>SUM(S302:S310)</f>
        <v>69370</v>
      </c>
      <c r="X310" s="4"/>
      <c r="Y310" s="44">
        <f>SUM(U302:U310)</f>
        <v>0</v>
      </c>
      <c r="Z310" s="4"/>
      <c r="AA310" s="4"/>
      <c r="AB310" s="4"/>
    </row>
    <row r="311" spans="1:28" ht="16.5" customHeight="1">
      <c r="A311" s="31">
        <v>38</v>
      </c>
      <c r="B311" s="31">
        <v>39</v>
      </c>
      <c r="C311" s="31" t="str">
        <f>VLOOKUP($A311,班級清單,6,0)</f>
        <v>二</v>
      </c>
      <c r="D311" s="11" t="str">
        <f>VLOOKUP($A311,班級清單,2,0)</f>
        <v>日校</v>
      </c>
      <c r="E311" s="11" t="str">
        <f>VLOOKUP($A311,班級清單,3,0)</f>
        <v>貿二4</v>
      </c>
      <c r="F311" s="5" t="str">
        <f>VLOOKUP($B311,書籍清單,2,0)</f>
        <v>計算機概論</v>
      </c>
      <c r="G311" s="11" t="str">
        <f>VLOOKUP($B311,書籍清單,3,0)</f>
        <v>Ⅳ</v>
      </c>
      <c r="H311" s="11" t="str">
        <f>VLOOKUP($B311,書籍清單,4,0)</f>
        <v>旗立</v>
      </c>
      <c r="I311" s="11" t="str">
        <f>VLOOKUP($B311,書籍清單,5,0)</f>
        <v>施威銘.等</v>
      </c>
      <c r="J311" s="11">
        <f>VLOOKUP($B311,書籍清單,6,0)</f>
        <v>278</v>
      </c>
      <c r="K311" s="13">
        <f>VLOOKUP($B311,書籍清單,7,0)</f>
        <v>268</v>
      </c>
      <c r="L311" s="32" t="str">
        <f>VLOOKUP(H311,出版社!$B$2:$D$26,3,0)</f>
        <v>招標議價</v>
      </c>
      <c r="M311" s="11">
        <f>VLOOKUP($A311,班級清單,4,0)</f>
        <v>35</v>
      </c>
      <c r="N311" s="11">
        <f>M311</f>
        <v>35</v>
      </c>
      <c r="O311" s="33">
        <f>J311*N311</f>
        <v>9730</v>
      </c>
      <c r="P311" s="34">
        <f>N311</f>
        <v>35</v>
      </c>
      <c r="Q311" s="35">
        <f>P311*K311</f>
        <v>9380</v>
      </c>
      <c r="R311" s="33">
        <v>35</v>
      </c>
      <c r="S311" s="33">
        <f>K311*R311</f>
        <v>9380</v>
      </c>
      <c r="T311" s="33">
        <f>P311-R311</f>
        <v>0</v>
      </c>
      <c r="U311" s="33">
        <f>T311*K311</f>
        <v>0</v>
      </c>
      <c r="V311" s="5"/>
      <c r="W311" s="4"/>
      <c r="X311" s="4"/>
      <c r="Y311" s="4"/>
      <c r="Z311" s="4"/>
      <c r="AA311" s="4"/>
      <c r="AB311" s="4"/>
    </row>
    <row r="312" spans="1:28" ht="16.5" customHeight="1">
      <c r="A312" s="31">
        <v>38</v>
      </c>
      <c r="B312" s="31">
        <v>20</v>
      </c>
      <c r="C312" s="31" t="str">
        <f>VLOOKUP($A312,班級清單,6,0)</f>
        <v>二</v>
      </c>
      <c r="D312" s="11" t="str">
        <f>VLOOKUP($A312,班級清單,2,0)</f>
        <v>日校</v>
      </c>
      <c r="E312" s="11" t="str">
        <f>VLOOKUP($A312,班級清單,3,0)</f>
        <v>貿二4</v>
      </c>
      <c r="F312" s="5" t="str">
        <f>VLOOKUP($B312,書籍清單,2,0)</f>
        <v>高職英文</v>
      </c>
      <c r="G312" s="11" t="str">
        <f>VLOOKUP($B312,書籍清單,3,0)</f>
        <v>五</v>
      </c>
      <c r="H312" s="11" t="str">
        <f>VLOOKUP($B312,書籍清單,4,0)</f>
        <v>東大</v>
      </c>
      <c r="I312" s="11" t="str">
        <f>VLOOKUP($B312,書籍清單,5,0)</f>
        <v>車蓓群</v>
      </c>
      <c r="J312" s="11">
        <f>VLOOKUP($B312,書籍清單,6,0)</f>
        <v>240</v>
      </c>
      <c r="K312" s="13">
        <f>VLOOKUP($B312,書籍清單,7,0)</f>
        <v>232</v>
      </c>
      <c r="L312" s="32" t="str">
        <f>VLOOKUP(H312,出版社!$B$2:$D$26,3,0)</f>
        <v>招標議價</v>
      </c>
      <c r="M312" s="11">
        <f>VLOOKUP($A312,班級清單,4,0)</f>
        <v>35</v>
      </c>
      <c r="N312" s="11">
        <f>M312</f>
        <v>35</v>
      </c>
      <c r="O312" s="33">
        <f>J312*N312</f>
        <v>8400</v>
      </c>
      <c r="P312" s="34">
        <f>N312</f>
        <v>35</v>
      </c>
      <c r="Q312" s="35">
        <f>P312*K312</f>
        <v>8120</v>
      </c>
      <c r="R312" s="33">
        <v>35</v>
      </c>
      <c r="S312" s="33">
        <f>K312*R312</f>
        <v>8120</v>
      </c>
      <c r="T312" s="33">
        <f>P312-R312</f>
        <v>0</v>
      </c>
      <c r="U312" s="33">
        <f>T312*K312</f>
        <v>0</v>
      </c>
      <c r="V312" s="5"/>
      <c r="W312" s="4"/>
      <c r="X312" s="4"/>
      <c r="Y312" s="4"/>
      <c r="Z312" s="4"/>
      <c r="AA312" s="4"/>
      <c r="AB312" s="4"/>
    </row>
    <row r="313" spans="1:28" ht="16.5" customHeight="1">
      <c r="A313" s="31">
        <v>38</v>
      </c>
      <c r="B313" s="31">
        <v>19</v>
      </c>
      <c r="C313" s="31" t="str">
        <f>VLOOKUP($A313,班級清單,6,0)</f>
        <v>二</v>
      </c>
      <c r="D313" s="11" t="str">
        <f>VLOOKUP($A313,班級清單,2,0)</f>
        <v>日校</v>
      </c>
      <c r="E313" s="11" t="str">
        <f>VLOOKUP($A313,班級清單,3,0)</f>
        <v>貿二4</v>
      </c>
      <c r="F313" s="5" t="str">
        <f>VLOOKUP($B313,書籍清單,2,0)</f>
        <v>高職英文</v>
      </c>
      <c r="G313" s="11" t="str">
        <f>VLOOKUP($B313,書籍清單,3,0)</f>
        <v>四</v>
      </c>
      <c r="H313" s="11" t="str">
        <f>VLOOKUP($B313,書籍清單,4,0)</f>
        <v>東大</v>
      </c>
      <c r="I313" s="11" t="str">
        <f>VLOOKUP($B313,書籍清單,5,0)</f>
        <v>車蓓群</v>
      </c>
      <c r="J313" s="11">
        <f>VLOOKUP($B313,書籍清單,6,0)</f>
        <v>230</v>
      </c>
      <c r="K313" s="13">
        <f>VLOOKUP($B313,書籍清單,7,0)</f>
        <v>222</v>
      </c>
      <c r="L313" s="32" t="str">
        <f>VLOOKUP(H313,出版社!$B$2:$D$26,3,0)</f>
        <v>招標議價</v>
      </c>
      <c r="M313" s="11">
        <f>VLOOKUP($A313,班級清單,4,0)</f>
        <v>35</v>
      </c>
      <c r="N313" s="11">
        <f>M313</f>
        <v>35</v>
      </c>
      <c r="O313" s="33">
        <f>J313*N313</f>
        <v>8050</v>
      </c>
      <c r="P313" s="34">
        <f>N313</f>
        <v>35</v>
      </c>
      <c r="Q313" s="35">
        <f>P313*K313</f>
        <v>7770</v>
      </c>
      <c r="R313" s="33">
        <v>35</v>
      </c>
      <c r="S313" s="33">
        <f>K313*R313</f>
        <v>7770</v>
      </c>
      <c r="T313" s="33">
        <f>P313-R313</f>
        <v>0</v>
      </c>
      <c r="U313" s="33">
        <f>T313*K313</f>
        <v>0</v>
      </c>
      <c r="V313" s="5"/>
      <c r="W313" s="4"/>
      <c r="X313" s="4"/>
      <c r="Y313" s="4"/>
      <c r="Z313" s="4"/>
      <c r="AA313" s="4"/>
      <c r="AB313" s="4"/>
    </row>
    <row r="314" spans="1:28" ht="16.5" customHeight="1">
      <c r="A314" s="31">
        <v>38</v>
      </c>
      <c r="B314" s="31">
        <v>22</v>
      </c>
      <c r="C314" s="31" t="str">
        <f>VLOOKUP($A314,班級清單,6,0)</f>
        <v>二</v>
      </c>
      <c r="D314" s="11" t="str">
        <f>VLOOKUP($A314,班級清單,2,0)</f>
        <v>日校</v>
      </c>
      <c r="E314" s="11" t="str">
        <f>VLOOKUP($A314,班級清單,3,0)</f>
        <v>貿二4</v>
      </c>
      <c r="F314" s="5" t="str">
        <f>VLOOKUP($B314,書籍清單,2,0)</f>
        <v>高職國文</v>
      </c>
      <c r="G314" s="11" t="str">
        <f>VLOOKUP($B314,書籍清單,3,0)</f>
        <v>四</v>
      </c>
      <c r="H314" s="11" t="str">
        <f>VLOOKUP($B314,書籍清單,4,0)</f>
        <v>東大</v>
      </c>
      <c r="I314" s="11" t="str">
        <f>VLOOKUP($B314,書籍清單,5,0)</f>
        <v>王基倫.等</v>
      </c>
      <c r="J314" s="11">
        <f>VLOOKUP($B314,書籍清單,6,0)</f>
        <v>230</v>
      </c>
      <c r="K314" s="13">
        <f>VLOOKUP($B314,書籍清單,7,0)</f>
        <v>222</v>
      </c>
      <c r="L314" s="32" t="str">
        <f>VLOOKUP(H314,出版社!$B$2:$D$26,3,0)</f>
        <v>招標議價</v>
      </c>
      <c r="M314" s="11">
        <f>VLOOKUP($A314,班級清單,4,0)</f>
        <v>35</v>
      </c>
      <c r="N314" s="11">
        <f>M314</f>
        <v>35</v>
      </c>
      <c r="O314" s="33">
        <f>J314*N314</f>
        <v>8050</v>
      </c>
      <c r="P314" s="34">
        <f>N314</f>
        <v>35</v>
      </c>
      <c r="Q314" s="35">
        <f>P314*K314</f>
        <v>7770</v>
      </c>
      <c r="R314" s="33">
        <v>35</v>
      </c>
      <c r="S314" s="33">
        <f>K314*R314</f>
        <v>7770</v>
      </c>
      <c r="T314" s="33">
        <f>P314-R314</f>
        <v>0</v>
      </c>
      <c r="U314" s="33">
        <f>T314*K314</f>
        <v>0</v>
      </c>
      <c r="V314" s="5"/>
      <c r="W314" s="4"/>
      <c r="X314" s="4"/>
      <c r="Y314" s="4"/>
      <c r="Z314" s="4"/>
      <c r="AA314" s="4"/>
      <c r="AB314" s="4"/>
    </row>
    <row r="315" spans="1:28" ht="16.5" customHeight="1">
      <c r="A315" s="31">
        <v>38</v>
      </c>
      <c r="B315" s="31">
        <v>12</v>
      </c>
      <c r="C315" s="31" t="str">
        <f>VLOOKUP($A315,班級清單,6,0)</f>
        <v>二</v>
      </c>
      <c r="D315" s="11" t="str">
        <f>VLOOKUP($A315,班級清單,2,0)</f>
        <v>日校</v>
      </c>
      <c r="E315" s="11" t="str">
        <f>VLOOKUP($A315,班級清單,3,0)</f>
        <v>貿二4</v>
      </c>
      <c r="F315" s="5" t="str">
        <f>VLOOKUP($B315,書籍清單,2,0)</f>
        <v>當代軍事科技</v>
      </c>
      <c r="G315" s="11" t="str">
        <f>VLOOKUP($B315,書籍清單,3,0)</f>
        <v>全</v>
      </c>
      <c r="H315" s="11" t="str">
        <f>VLOOKUP($B315,書籍清單,4,0)</f>
        <v>幼獅</v>
      </c>
      <c r="I315" s="11" t="str">
        <f>VLOOKUP($B315,書籍清單,5,0)</f>
        <v>編輯部</v>
      </c>
      <c r="J315" s="11">
        <f>VLOOKUP($B315,書籍清單,6,0)</f>
        <v>150</v>
      </c>
      <c r="K315" s="13">
        <f>VLOOKUP($B315,書籍清單,7,0)</f>
        <v>145</v>
      </c>
      <c r="L315" s="32" t="str">
        <f>VLOOKUP(H315,出版社!$B$2:$D$26,3,0)</f>
        <v>招標議價</v>
      </c>
      <c r="M315" s="11">
        <f>VLOOKUP($A315,班級清單,4,0)</f>
        <v>35</v>
      </c>
      <c r="N315" s="11">
        <f>M315</f>
        <v>35</v>
      </c>
      <c r="O315" s="33">
        <f>J315*N315</f>
        <v>5250</v>
      </c>
      <c r="P315" s="34">
        <f>N315</f>
        <v>35</v>
      </c>
      <c r="Q315" s="35">
        <f>P315*K315</f>
        <v>5075</v>
      </c>
      <c r="R315" s="33">
        <v>35</v>
      </c>
      <c r="S315" s="33">
        <f>K315*R315</f>
        <v>5075</v>
      </c>
      <c r="T315" s="33">
        <f>P315-R315</f>
        <v>0</v>
      </c>
      <c r="U315" s="33">
        <f>T315*K315</f>
        <v>0</v>
      </c>
      <c r="V315" s="5"/>
      <c r="W315" s="4"/>
      <c r="X315" s="4"/>
      <c r="Y315" s="4"/>
      <c r="Z315" s="4"/>
      <c r="AA315" s="4"/>
      <c r="AB315" s="4"/>
    </row>
    <row r="316" spans="1:28" ht="16.5" customHeight="1">
      <c r="A316" s="31">
        <v>38</v>
      </c>
      <c r="B316" s="31">
        <v>40</v>
      </c>
      <c r="C316" s="31" t="str">
        <f>VLOOKUP($A316,班級清單,6,0)</f>
        <v>二</v>
      </c>
      <c r="D316" s="11" t="str">
        <f>VLOOKUP($A316,班級清單,2,0)</f>
        <v>日校</v>
      </c>
      <c r="E316" s="11" t="str">
        <f>VLOOKUP($A316,班級清單,3,0)</f>
        <v>貿二4</v>
      </c>
      <c r="F316" s="5" t="str">
        <f>VLOOKUP($B316,書籍清單,2,0)</f>
        <v>經濟學</v>
      </c>
      <c r="G316" s="11" t="str">
        <f>VLOOKUP($B316,書籍清單,3,0)</f>
        <v>Ⅱ</v>
      </c>
      <c r="H316" s="11" t="str">
        <f>VLOOKUP($B316,書籍清單,4,0)</f>
        <v>旗立</v>
      </c>
      <c r="I316" s="11" t="str">
        <f>VLOOKUP($B316,書籍清單,5,0)</f>
        <v>高翠玲.等</v>
      </c>
      <c r="J316" s="11">
        <f>VLOOKUP($B316,書籍清單,6,0)</f>
        <v>280</v>
      </c>
      <c r="K316" s="13">
        <f>VLOOKUP($B316,書籍清單,7,0)</f>
        <v>270</v>
      </c>
      <c r="L316" s="32" t="str">
        <f>VLOOKUP(H316,出版社!$B$2:$D$26,3,0)</f>
        <v>招標議價</v>
      </c>
      <c r="M316" s="11">
        <f>VLOOKUP($A316,班級清單,4,0)</f>
        <v>35</v>
      </c>
      <c r="N316" s="11">
        <f>M316</f>
        <v>35</v>
      </c>
      <c r="O316" s="33">
        <f>J316*N316</f>
        <v>9800</v>
      </c>
      <c r="P316" s="34">
        <f>N316</f>
        <v>35</v>
      </c>
      <c r="Q316" s="35">
        <f>P316*K316</f>
        <v>9450</v>
      </c>
      <c r="R316" s="33">
        <v>35</v>
      </c>
      <c r="S316" s="33">
        <f>K316*R316</f>
        <v>9450</v>
      </c>
      <c r="T316" s="33">
        <f>P316-R316</f>
        <v>0</v>
      </c>
      <c r="U316" s="33">
        <f>T316*K316</f>
        <v>0</v>
      </c>
      <c r="V316" s="5"/>
      <c r="W316" s="4"/>
      <c r="X316" s="4"/>
      <c r="Y316" s="4"/>
      <c r="Z316" s="4"/>
      <c r="AA316" s="4"/>
      <c r="AB316" s="4"/>
    </row>
    <row r="317" spans="1:28" ht="16.5" customHeight="1">
      <c r="A317" s="31">
        <v>38</v>
      </c>
      <c r="B317" s="31">
        <v>35</v>
      </c>
      <c r="C317" s="31" t="str">
        <f>VLOOKUP($A317,班級清單,6,0)</f>
        <v>二</v>
      </c>
      <c r="D317" s="11" t="str">
        <f>VLOOKUP($A317,班級清單,2,0)</f>
        <v>日校</v>
      </c>
      <c r="E317" s="11" t="str">
        <f>VLOOKUP($A317,班級清單,3,0)</f>
        <v>貿二4</v>
      </c>
      <c r="F317" s="5" t="str">
        <f>VLOOKUP($B317,書籍清單,2,0)</f>
        <v>電腦IFRS實力養成評量(TQC)</v>
      </c>
      <c r="G317" s="11" t="str">
        <f>VLOOKUP($B317,書籍清單,3,0)</f>
        <v>全</v>
      </c>
      <c r="H317" s="11" t="str">
        <f>VLOOKUP($B317,書籍清單,4,0)</f>
        <v>啟芳</v>
      </c>
      <c r="I317" s="11" t="str">
        <f>VLOOKUP($B317,書籍清單,5,0)</f>
        <v>財團法人中華民國電腦技能基金會</v>
      </c>
      <c r="J317" s="11">
        <f>VLOOKUP($B317,書籍清單,6,0)</f>
        <v>335</v>
      </c>
      <c r="K317" s="13">
        <f>VLOOKUP($B317,書籍清單,7,0)</f>
        <v>323</v>
      </c>
      <c r="L317" s="32" t="str">
        <f>VLOOKUP(H317,出版社!$B$2:$D$26,3,0)</f>
        <v>招標議價</v>
      </c>
      <c r="M317" s="11">
        <f>VLOOKUP($A317,班級清單,4,0)</f>
        <v>35</v>
      </c>
      <c r="N317" s="11">
        <f>M317</f>
        <v>35</v>
      </c>
      <c r="O317" s="33">
        <f>J317*N317</f>
        <v>11725</v>
      </c>
      <c r="P317" s="34">
        <f>N317</f>
        <v>35</v>
      </c>
      <c r="Q317" s="35">
        <f>P317*K317</f>
        <v>11305</v>
      </c>
      <c r="R317" s="33">
        <v>35</v>
      </c>
      <c r="S317" s="33">
        <f>K317*R317</f>
        <v>11305</v>
      </c>
      <c r="T317" s="33">
        <f>P317-R317</f>
        <v>0</v>
      </c>
      <c r="U317" s="33">
        <f>T317*K317</f>
        <v>0</v>
      </c>
      <c r="V317" s="5"/>
      <c r="W317" s="4"/>
      <c r="X317" s="4"/>
      <c r="Y317" s="4"/>
      <c r="Z317" s="4"/>
      <c r="AA317" s="4"/>
      <c r="AB317" s="4"/>
    </row>
    <row r="318" spans="1:28" ht="16.5" customHeight="1">
      <c r="A318" s="31">
        <v>38</v>
      </c>
      <c r="B318" s="31">
        <v>55</v>
      </c>
      <c r="C318" s="31" t="str">
        <f>VLOOKUP($A318,班級清單,6,0)</f>
        <v>二</v>
      </c>
      <c r="D318" s="11" t="str">
        <f>VLOOKUP($A318,班級清單,2,0)</f>
        <v>日校</v>
      </c>
      <c r="E318" s="11" t="str">
        <f>VLOOKUP($A318,班級清單,3,0)</f>
        <v>貿二4</v>
      </c>
      <c r="F318" s="5" t="str">
        <f>VLOOKUP($B318,書籍清單,2,0)</f>
        <v>數學B</v>
      </c>
      <c r="G318" s="11" t="str">
        <f>VLOOKUP($B318,書籍清單,3,0)</f>
        <v>四</v>
      </c>
      <c r="H318" s="11" t="str">
        <f>VLOOKUP($B318,書籍清單,4,0)</f>
        <v>龍騰</v>
      </c>
      <c r="I318" s="11" t="str">
        <f>VLOOKUP($B318,書籍清單,5,0)</f>
        <v>高宏輝</v>
      </c>
      <c r="J318" s="11">
        <f>VLOOKUP($B318,書籍清單,6,0)</f>
        <v>187</v>
      </c>
      <c r="K318" s="13">
        <f>VLOOKUP($B318,書籍清單,7,0)</f>
        <v>180</v>
      </c>
      <c r="L318" s="32" t="str">
        <f>VLOOKUP(H318,出版社!$B$2:$D$26,3,0)</f>
        <v>招標議價</v>
      </c>
      <c r="M318" s="11">
        <f>VLOOKUP($A318,班級清單,4,0)</f>
        <v>35</v>
      </c>
      <c r="N318" s="11">
        <f>M318</f>
        <v>35</v>
      </c>
      <c r="O318" s="33">
        <f>J318*N318</f>
        <v>6545</v>
      </c>
      <c r="P318" s="34">
        <f>N318</f>
        <v>35</v>
      </c>
      <c r="Q318" s="35">
        <f>P318*K318</f>
        <v>6300</v>
      </c>
      <c r="R318" s="33">
        <v>35</v>
      </c>
      <c r="S318" s="33">
        <f>K318*R318</f>
        <v>6300</v>
      </c>
      <c r="T318" s="33">
        <f>P318-R318</f>
        <v>0</v>
      </c>
      <c r="U318" s="33">
        <f>T318*K318</f>
        <v>0</v>
      </c>
      <c r="V318" s="5"/>
      <c r="W318" s="4"/>
      <c r="X318" s="4"/>
      <c r="Y318" s="4"/>
      <c r="Z318" s="4"/>
      <c r="AA318" s="4"/>
      <c r="AB318" s="4"/>
    </row>
    <row r="319" spans="1:28" ht="16.5" customHeight="1">
      <c r="A319" s="31">
        <v>38</v>
      </c>
      <c r="B319" s="31">
        <v>17</v>
      </c>
      <c r="C319" s="31" t="str">
        <f>VLOOKUP($A319,班級清單,6,0)</f>
        <v>二</v>
      </c>
      <c r="D319" s="11" t="str">
        <f>VLOOKUP($A319,班級清單,2,0)</f>
        <v>日校</v>
      </c>
      <c r="E319" s="11" t="str">
        <f>VLOOKUP($A319,班級清單,3,0)</f>
        <v>貿二4</v>
      </c>
      <c r="F319" s="5" t="str">
        <f>VLOOKUP($B319,書籍清單,2,0)</f>
        <v>體育</v>
      </c>
      <c r="G319" s="11" t="str">
        <f>VLOOKUP($B319,書籍清單,3,0)</f>
        <v>四</v>
      </c>
      <c r="H319" s="11" t="str">
        <f>VLOOKUP($B319,書籍清單,4,0)</f>
        <v>育達</v>
      </c>
      <c r="I319" s="11" t="str">
        <f>VLOOKUP($B319,書籍清單,5,0)</f>
        <v>方建隆</v>
      </c>
      <c r="J319" s="11">
        <f>VLOOKUP($B319,書籍清單,6,0)</f>
        <v>125</v>
      </c>
      <c r="K319" s="13">
        <f>VLOOKUP($B319,書籍清單,7,0)</f>
        <v>120</v>
      </c>
      <c r="L319" s="32" t="str">
        <f>VLOOKUP(H319,出版社!$B$2:$D$26,3,0)</f>
        <v>招標議價</v>
      </c>
      <c r="M319" s="11">
        <f>VLOOKUP($A319,班級清單,4,0)</f>
        <v>35</v>
      </c>
      <c r="N319" s="11">
        <f>M319</f>
        <v>35</v>
      </c>
      <c r="O319" s="33">
        <f>J319*N319</f>
        <v>4375</v>
      </c>
      <c r="P319" s="34">
        <f>N319</f>
        <v>35</v>
      </c>
      <c r="Q319" s="35">
        <f>P319*K319</f>
        <v>4200</v>
      </c>
      <c r="R319" s="33">
        <v>35</v>
      </c>
      <c r="S319" s="33">
        <f>K319*R319</f>
        <v>4200</v>
      </c>
      <c r="T319" s="33">
        <f>P319-R319</f>
        <v>0</v>
      </c>
      <c r="U319" s="33">
        <f>T319*K319</f>
        <v>0</v>
      </c>
      <c r="V319" s="5"/>
      <c r="W319" s="44">
        <f>SUM(S311:S319)</f>
        <v>69370</v>
      </c>
      <c r="X319" s="4"/>
      <c r="Y319" s="44">
        <f>SUM(U311:U319)</f>
        <v>0</v>
      </c>
      <c r="Z319" s="4"/>
      <c r="AA319" s="4"/>
      <c r="AB319" s="4"/>
    </row>
    <row r="320" spans="1:28" ht="16.5" customHeight="1">
      <c r="A320" s="31">
        <v>45</v>
      </c>
      <c r="B320" s="31">
        <v>39</v>
      </c>
      <c r="C320" s="31" t="str">
        <f>VLOOKUP($A320,班級清單,6,0)</f>
        <v>二</v>
      </c>
      <c r="D320" s="11" t="str">
        <f>VLOOKUP($A320,班級清單,2,0)</f>
        <v>日校</v>
      </c>
      <c r="E320" s="11" t="str">
        <f>VLOOKUP($A320,班級清單,3,0)</f>
        <v>資二1</v>
      </c>
      <c r="F320" s="5" t="str">
        <f>VLOOKUP($B320,書籍清單,2,0)</f>
        <v>計算機概論</v>
      </c>
      <c r="G320" s="11" t="str">
        <f>VLOOKUP($B320,書籍清單,3,0)</f>
        <v>Ⅳ</v>
      </c>
      <c r="H320" s="11" t="str">
        <f>VLOOKUP($B320,書籍清單,4,0)</f>
        <v>旗立</v>
      </c>
      <c r="I320" s="11" t="str">
        <f>VLOOKUP($B320,書籍清單,5,0)</f>
        <v>施威銘.等</v>
      </c>
      <c r="J320" s="11">
        <f>VLOOKUP($B320,書籍清單,6,0)</f>
        <v>278</v>
      </c>
      <c r="K320" s="13">
        <f>VLOOKUP($B320,書籍清單,7,0)</f>
        <v>268</v>
      </c>
      <c r="L320" s="32" t="str">
        <f>VLOOKUP(H320,出版社!$B$2:$D$26,3,0)</f>
        <v>招標議價</v>
      </c>
      <c r="M320" s="11">
        <f>VLOOKUP($A320,班級清單,4,0)</f>
        <v>34</v>
      </c>
      <c r="N320" s="11">
        <f>M320</f>
        <v>34</v>
      </c>
      <c r="O320" s="33">
        <f>J320*N320</f>
        <v>9452</v>
      </c>
      <c r="P320" s="34">
        <f>N320</f>
        <v>34</v>
      </c>
      <c r="Q320" s="35">
        <f>P320*K320</f>
        <v>9112</v>
      </c>
      <c r="R320" s="33">
        <v>34</v>
      </c>
      <c r="S320" s="33">
        <f>K320*R320</f>
        <v>9112</v>
      </c>
      <c r="T320" s="33">
        <f>P320-R320</f>
        <v>0</v>
      </c>
      <c r="U320" s="33">
        <f>T320*K320</f>
        <v>0</v>
      </c>
      <c r="V320" s="5"/>
      <c r="W320" s="4"/>
      <c r="X320" s="4"/>
      <c r="Y320" s="4"/>
      <c r="Z320" s="4"/>
      <c r="AA320" s="4"/>
      <c r="AB320" s="4"/>
    </row>
    <row r="321" spans="1:28" ht="16.5" customHeight="1">
      <c r="A321" s="31">
        <v>45</v>
      </c>
      <c r="B321" s="31">
        <v>20</v>
      </c>
      <c r="C321" s="31" t="str">
        <f>VLOOKUP($A321,班級清單,6,0)</f>
        <v>二</v>
      </c>
      <c r="D321" s="11" t="str">
        <f>VLOOKUP($A321,班級清單,2,0)</f>
        <v>日校</v>
      </c>
      <c r="E321" s="11" t="str">
        <f>VLOOKUP($A321,班級清單,3,0)</f>
        <v>資二1</v>
      </c>
      <c r="F321" s="5" t="str">
        <f>VLOOKUP($B321,書籍清單,2,0)</f>
        <v>高職英文</v>
      </c>
      <c r="G321" s="11" t="str">
        <f>VLOOKUP($B321,書籍清單,3,0)</f>
        <v>五</v>
      </c>
      <c r="H321" s="11" t="str">
        <f>VLOOKUP($B321,書籍清單,4,0)</f>
        <v>東大</v>
      </c>
      <c r="I321" s="11" t="str">
        <f>VLOOKUP($B321,書籍清單,5,0)</f>
        <v>車蓓群</v>
      </c>
      <c r="J321" s="11">
        <f>VLOOKUP($B321,書籍清單,6,0)</f>
        <v>240</v>
      </c>
      <c r="K321" s="13">
        <f>VLOOKUP($B321,書籍清單,7,0)</f>
        <v>232</v>
      </c>
      <c r="L321" s="32" t="str">
        <f>VLOOKUP(H321,出版社!$B$2:$D$26,3,0)</f>
        <v>招標議價</v>
      </c>
      <c r="M321" s="11">
        <f>VLOOKUP($A321,班級清單,4,0)</f>
        <v>34</v>
      </c>
      <c r="N321" s="11">
        <f>M321</f>
        <v>34</v>
      </c>
      <c r="O321" s="33">
        <f>J321*N321</f>
        <v>8160</v>
      </c>
      <c r="P321" s="34">
        <f>N321</f>
        <v>34</v>
      </c>
      <c r="Q321" s="35">
        <f>P321*K321</f>
        <v>7888</v>
      </c>
      <c r="R321" s="33">
        <v>34</v>
      </c>
      <c r="S321" s="33">
        <f>K321*R321</f>
        <v>7888</v>
      </c>
      <c r="T321" s="33">
        <f>P321-R321</f>
        <v>0</v>
      </c>
      <c r="U321" s="33">
        <f>T321*K321</f>
        <v>0</v>
      </c>
      <c r="V321" s="5"/>
      <c r="W321" s="4"/>
      <c r="X321" s="4"/>
      <c r="Y321" s="4"/>
      <c r="Z321" s="4"/>
      <c r="AA321" s="4"/>
      <c r="AB321" s="4"/>
    </row>
    <row r="322" spans="1:28" ht="16.5" customHeight="1">
      <c r="A322" s="31">
        <v>45</v>
      </c>
      <c r="B322" s="31">
        <v>19</v>
      </c>
      <c r="C322" s="31" t="str">
        <f>VLOOKUP($A322,班級清單,6,0)</f>
        <v>二</v>
      </c>
      <c r="D322" s="11" t="str">
        <f>VLOOKUP($A322,班級清單,2,0)</f>
        <v>日校</v>
      </c>
      <c r="E322" s="11" t="str">
        <f>VLOOKUP($A322,班級清單,3,0)</f>
        <v>資二1</v>
      </c>
      <c r="F322" s="5" t="str">
        <f>VLOOKUP($B322,書籍清單,2,0)</f>
        <v>高職英文</v>
      </c>
      <c r="G322" s="11" t="str">
        <f>VLOOKUP($B322,書籍清單,3,0)</f>
        <v>四</v>
      </c>
      <c r="H322" s="11" t="str">
        <f>VLOOKUP($B322,書籍清單,4,0)</f>
        <v>東大</v>
      </c>
      <c r="I322" s="11" t="str">
        <f>VLOOKUP($B322,書籍清單,5,0)</f>
        <v>車蓓群</v>
      </c>
      <c r="J322" s="11">
        <f>VLOOKUP($B322,書籍清單,6,0)</f>
        <v>230</v>
      </c>
      <c r="K322" s="13">
        <f>VLOOKUP($B322,書籍清單,7,0)</f>
        <v>222</v>
      </c>
      <c r="L322" s="32" t="str">
        <f>VLOOKUP(H322,出版社!$B$2:$D$26,3,0)</f>
        <v>招標議價</v>
      </c>
      <c r="M322" s="11">
        <f>VLOOKUP($A322,班級清單,4,0)</f>
        <v>34</v>
      </c>
      <c r="N322" s="11">
        <f>M322</f>
        <v>34</v>
      </c>
      <c r="O322" s="33">
        <f>J322*N322</f>
        <v>7820</v>
      </c>
      <c r="P322" s="34">
        <f>N322</f>
        <v>34</v>
      </c>
      <c r="Q322" s="35">
        <f>P322*K322</f>
        <v>7548</v>
      </c>
      <c r="R322" s="33">
        <v>34</v>
      </c>
      <c r="S322" s="33">
        <f>K322*R322</f>
        <v>7548</v>
      </c>
      <c r="T322" s="33">
        <f>P322-R322</f>
        <v>0</v>
      </c>
      <c r="U322" s="33">
        <f>T322*K322</f>
        <v>0</v>
      </c>
      <c r="V322" s="5"/>
      <c r="W322" s="4"/>
      <c r="X322" s="4"/>
      <c r="Y322" s="4"/>
      <c r="Z322" s="4"/>
      <c r="AA322" s="4"/>
      <c r="AB322" s="4"/>
    </row>
    <row r="323" spans="1:28" ht="16.5" customHeight="1">
      <c r="A323" s="31">
        <v>45</v>
      </c>
      <c r="B323" s="31">
        <v>22</v>
      </c>
      <c r="C323" s="31" t="str">
        <f>VLOOKUP($A323,班級清單,6,0)</f>
        <v>二</v>
      </c>
      <c r="D323" s="11" t="str">
        <f>VLOOKUP($A323,班級清單,2,0)</f>
        <v>日校</v>
      </c>
      <c r="E323" s="11" t="str">
        <f>VLOOKUP($A323,班級清單,3,0)</f>
        <v>資二1</v>
      </c>
      <c r="F323" s="5" t="str">
        <f>VLOOKUP($B323,書籍清單,2,0)</f>
        <v>高職國文</v>
      </c>
      <c r="G323" s="11" t="str">
        <f>VLOOKUP($B323,書籍清單,3,0)</f>
        <v>四</v>
      </c>
      <c r="H323" s="11" t="str">
        <f>VLOOKUP($B323,書籍清單,4,0)</f>
        <v>東大</v>
      </c>
      <c r="I323" s="11" t="str">
        <f>VLOOKUP($B323,書籍清單,5,0)</f>
        <v>王基倫.等</v>
      </c>
      <c r="J323" s="11">
        <f>VLOOKUP($B323,書籍清單,6,0)</f>
        <v>230</v>
      </c>
      <c r="K323" s="13">
        <f>VLOOKUP($B323,書籍清單,7,0)</f>
        <v>222</v>
      </c>
      <c r="L323" s="32" t="str">
        <f>VLOOKUP(H323,出版社!$B$2:$D$26,3,0)</f>
        <v>招標議價</v>
      </c>
      <c r="M323" s="11">
        <f>VLOOKUP($A323,班級清單,4,0)</f>
        <v>34</v>
      </c>
      <c r="N323" s="11">
        <f>M323</f>
        <v>34</v>
      </c>
      <c r="O323" s="33">
        <f>J323*N323</f>
        <v>7820</v>
      </c>
      <c r="P323" s="34">
        <f>N323</f>
        <v>34</v>
      </c>
      <c r="Q323" s="35">
        <f>P323*K323</f>
        <v>7548</v>
      </c>
      <c r="R323" s="33">
        <v>34</v>
      </c>
      <c r="S323" s="33">
        <f>K323*R323</f>
        <v>7548</v>
      </c>
      <c r="T323" s="33">
        <f>P323-R323</f>
        <v>0</v>
      </c>
      <c r="U323" s="33">
        <f>T323*K323</f>
        <v>0</v>
      </c>
      <c r="V323" s="5"/>
      <c r="W323" s="4"/>
      <c r="X323" s="4"/>
      <c r="Y323" s="4"/>
      <c r="Z323" s="4"/>
      <c r="AA323" s="4"/>
      <c r="AB323" s="4"/>
    </row>
    <row r="324" spans="1:28" ht="16.5" customHeight="1">
      <c r="A324" s="31">
        <v>45</v>
      </c>
      <c r="B324" s="31">
        <v>12</v>
      </c>
      <c r="C324" s="31" t="str">
        <f>VLOOKUP($A324,班級清單,6,0)</f>
        <v>二</v>
      </c>
      <c r="D324" s="11" t="str">
        <f>VLOOKUP($A324,班級清單,2,0)</f>
        <v>日校</v>
      </c>
      <c r="E324" s="11" t="str">
        <f>VLOOKUP($A324,班級清單,3,0)</f>
        <v>資二1</v>
      </c>
      <c r="F324" s="5" t="str">
        <f>VLOOKUP($B324,書籍清單,2,0)</f>
        <v>當代軍事科技</v>
      </c>
      <c r="G324" s="11" t="str">
        <f>VLOOKUP($B324,書籍清單,3,0)</f>
        <v>全</v>
      </c>
      <c r="H324" s="11" t="str">
        <f>VLOOKUP($B324,書籍清單,4,0)</f>
        <v>幼獅</v>
      </c>
      <c r="I324" s="11" t="str">
        <f>VLOOKUP($B324,書籍清單,5,0)</f>
        <v>編輯部</v>
      </c>
      <c r="J324" s="11">
        <f>VLOOKUP($B324,書籍清單,6,0)</f>
        <v>150</v>
      </c>
      <c r="K324" s="13">
        <f>VLOOKUP($B324,書籍清單,7,0)</f>
        <v>145</v>
      </c>
      <c r="L324" s="32" t="str">
        <f>VLOOKUP(H324,出版社!$B$2:$D$26,3,0)</f>
        <v>招標議價</v>
      </c>
      <c r="M324" s="11">
        <f>VLOOKUP($A324,班級清單,4,0)</f>
        <v>34</v>
      </c>
      <c r="N324" s="11">
        <f>M324</f>
        <v>34</v>
      </c>
      <c r="O324" s="33">
        <f>J324*N324</f>
        <v>5100</v>
      </c>
      <c r="P324" s="34">
        <f>N324</f>
        <v>34</v>
      </c>
      <c r="Q324" s="35">
        <f>P324*K324</f>
        <v>4930</v>
      </c>
      <c r="R324" s="33">
        <v>34</v>
      </c>
      <c r="S324" s="33">
        <f>K324*R324</f>
        <v>4930</v>
      </c>
      <c r="T324" s="33">
        <f>P324-R324</f>
        <v>0</v>
      </c>
      <c r="U324" s="33">
        <f>T324*K324</f>
        <v>0</v>
      </c>
      <c r="V324" s="5"/>
      <c r="W324" s="4"/>
      <c r="X324" s="4"/>
      <c r="Y324" s="4"/>
      <c r="Z324" s="4"/>
      <c r="AA324" s="4"/>
      <c r="AB324" s="4"/>
    </row>
    <row r="325" spans="1:28" ht="16.5" customHeight="1">
      <c r="A325" s="31">
        <v>45</v>
      </c>
      <c r="B325" s="31">
        <v>40</v>
      </c>
      <c r="C325" s="31" t="str">
        <f>VLOOKUP($A325,班級清單,6,0)</f>
        <v>二</v>
      </c>
      <c r="D325" s="11" t="str">
        <f>VLOOKUP($A325,班級清單,2,0)</f>
        <v>日校</v>
      </c>
      <c r="E325" s="11" t="str">
        <f>VLOOKUP($A325,班級清單,3,0)</f>
        <v>資二1</v>
      </c>
      <c r="F325" s="5" t="str">
        <f>VLOOKUP($B325,書籍清單,2,0)</f>
        <v>經濟學</v>
      </c>
      <c r="G325" s="11" t="str">
        <f>VLOOKUP($B325,書籍清單,3,0)</f>
        <v>Ⅱ</v>
      </c>
      <c r="H325" s="11" t="str">
        <f>VLOOKUP($B325,書籍清單,4,0)</f>
        <v>旗立</v>
      </c>
      <c r="I325" s="11" t="str">
        <f>VLOOKUP($B325,書籍清單,5,0)</f>
        <v>高翠玲.等</v>
      </c>
      <c r="J325" s="11">
        <f>VLOOKUP($B325,書籍清單,6,0)</f>
        <v>280</v>
      </c>
      <c r="K325" s="13">
        <f>VLOOKUP($B325,書籍清單,7,0)</f>
        <v>270</v>
      </c>
      <c r="L325" s="32" t="str">
        <f>VLOOKUP(H325,出版社!$B$2:$D$26,3,0)</f>
        <v>招標議價</v>
      </c>
      <c r="M325" s="11">
        <f>VLOOKUP($A325,班級清單,4,0)</f>
        <v>34</v>
      </c>
      <c r="N325" s="11">
        <f>M325</f>
        <v>34</v>
      </c>
      <c r="O325" s="33">
        <f>J325*N325</f>
        <v>9520</v>
      </c>
      <c r="P325" s="34">
        <f>N325</f>
        <v>34</v>
      </c>
      <c r="Q325" s="35">
        <f>P325*K325</f>
        <v>9180</v>
      </c>
      <c r="R325" s="33">
        <v>34</v>
      </c>
      <c r="S325" s="33">
        <f>K325*R325</f>
        <v>9180</v>
      </c>
      <c r="T325" s="33">
        <f>P325-R325</f>
        <v>0</v>
      </c>
      <c r="U325" s="33">
        <f>T325*K325</f>
        <v>0</v>
      </c>
      <c r="V325" s="5"/>
      <c r="W325" s="4"/>
      <c r="X325" s="4"/>
      <c r="Y325" s="4"/>
      <c r="Z325" s="4"/>
      <c r="AA325" s="4"/>
      <c r="AB325" s="4"/>
    </row>
    <row r="326" spans="1:28" ht="16.5" customHeight="1">
      <c r="A326" s="31">
        <v>45</v>
      </c>
      <c r="B326" s="31">
        <v>55</v>
      </c>
      <c r="C326" s="31" t="str">
        <f>VLOOKUP($A326,班級清單,6,0)</f>
        <v>二</v>
      </c>
      <c r="D326" s="11" t="str">
        <f>VLOOKUP($A326,班級清單,2,0)</f>
        <v>日校</v>
      </c>
      <c r="E326" s="11" t="str">
        <f>VLOOKUP($A326,班級清單,3,0)</f>
        <v>資二1</v>
      </c>
      <c r="F326" s="5" t="str">
        <f>VLOOKUP($B326,書籍清單,2,0)</f>
        <v>數學B</v>
      </c>
      <c r="G326" s="11" t="str">
        <f>VLOOKUP($B326,書籍清單,3,0)</f>
        <v>四</v>
      </c>
      <c r="H326" s="11" t="str">
        <f>VLOOKUP($B326,書籍清單,4,0)</f>
        <v>龍騰</v>
      </c>
      <c r="I326" s="11" t="str">
        <f>VLOOKUP($B326,書籍清單,5,0)</f>
        <v>高宏輝</v>
      </c>
      <c r="J326" s="11">
        <f>VLOOKUP($B326,書籍清單,6,0)</f>
        <v>187</v>
      </c>
      <c r="K326" s="13">
        <f>VLOOKUP($B326,書籍清單,7,0)</f>
        <v>180</v>
      </c>
      <c r="L326" s="32" t="str">
        <f>VLOOKUP(H326,出版社!$B$2:$D$26,3,0)</f>
        <v>招標議價</v>
      </c>
      <c r="M326" s="11">
        <f>VLOOKUP($A326,班級清單,4,0)</f>
        <v>34</v>
      </c>
      <c r="N326" s="11">
        <f>M326</f>
        <v>34</v>
      </c>
      <c r="O326" s="33">
        <f>J326*N326</f>
        <v>6358</v>
      </c>
      <c r="P326" s="34">
        <f>N326</f>
        <v>34</v>
      </c>
      <c r="Q326" s="35">
        <f>P326*K326</f>
        <v>6120</v>
      </c>
      <c r="R326" s="33">
        <v>34</v>
      </c>
      <c r="S326" s="33">
        <f>K326*R326</f>
        <v>6120</v>
      </c>
      <c r="T326" s="33">
        <f>P326-R326</f>
        <v>0</v>
      </c>
      <c r="U326" s="33">
        <f>T326*K326</f>
        <v>0</v>
      </c>
      <c r="V326" s="5"/>
      <c r="W326" s="4"/>
      <c r="X326" s="4"/>
      <c r="Y326" s="4"/>
      <c r="Z326" s="4"/>
      <c r="AA326" s="4"/>
      <c r="AB326" s="4"/>
    </row>
    <row r="327" spans="1:28" ht="16.5" customHeight="1">
      <c r="A327" s="31">
        <v>45</v>
      </c>
      <c r="B327" s="31">
        <v>17</v>
      </c>
      <c r="C327" s="31" t="str">
        <f>VLOOKUP($A327,班級清單,6,0)</f>
        <v>二</v>
      </c>
      <c r="D327" s="11" t="str">
        <f>VLOOKUP($A327,班級清單,2,0)</f>
        <v>日校</v>
      </c>
      <c r="E327" s="11" t="str">
        <f>VLOOKUP($A327,班級清單,3,0)</f>
        <v>資二1</v>
      </c>
      <c r="F327" s="5" t="str">
        <f>VLOOKUP($B327,書籍清單,2,0)</f>
        <v>體育</v>
      </c>
      <c r="G327" s="11" t="str">
        <f>VLOOKUP($B327,書籍清單,3,0)</f>
        <v>四</v>
      </c>
      <c r="H327" s="11" t="str">
        <f>VLOOKUP($B327,書籍清單,4,0)</f>
        <v>育達</v>
      </c>
      <c r="I327" s="11" t="str">
        <f>VLOOKUP($B327,書籍清單,5,0)</f>
        <v>方建隆</v>
      </c>
      <c r="J327" s="11">
        <f>VLOOKUP($B327,書籍清單,6,0)</f>
        <v>125</v>
      </c>
      <c r="K327" s="13">
        <f>VLOOKUP($B327,書籍清單,7,0)</f>
        <v>120</v>
      </c>
      <c r="L327" s="32" t="str">
        <f>VLOOKUP(H327,出版社!$B$2:$D$26,3,0)</f>
        <v>招標議價</v>
      </c>
      <c r="M327" s="11">
        <f>VLOOKUP($A327,班級清單,4,0)</f>
        <v>34</v>
      </c>
      <c r="N327" s="11">
        <f>M327</f>
        <v>34</v>
      </c>
      <c r="O327" s="33">
        <f>J327*N327</f>
        <v>4250</v>
      </c>
      <c r="P327" s="34">
        <f>N327</f>
        <v>34</v>
      </c>
      <c r="Q327" s="35">
        <f>P327*K327</f>
        <v>4080</v>
      </c>
      <c r="R327" s="33">
        <v>34</v>
      </c>
      <c r="S327" s="33">
        <f>K327*R327</f>
        <v>4080</v>
      </c>
      <c r="T327" s="33">
        <f>P327-R327</f>
        <v>0</v>
      </c>
      <c r="U327" s="33">
        <f>T327*K327</f>
        <v>0</v>
      </c>
      <c r="V327" s="5"/>
      <c r="W327" s="44">
        <f>SUM(S320:S327)</f>
        <v>56406</v>
      </c>
      <c r="X327" s="4"/>
      <c r="Y327" s="44">
        <f>SUM(U320:U327)</f>
        <v>0</v>
      </c>
      <c r="Z327" s="4"/>
      <c r="AA327" s="4"/>
      <c r="AB327" s="4"/>
    </row>
    <row r="328" spans="1:28" ht="16.5" customHeight="1">
      <c r="A328" s="31">
        <v>46</v>
      </c>
      <c r="B328" s="31">
        <v>39</v>
      </c>
      <c r="C328" s="31" t="str">
        <f>VLOOKUP($A328,班級清單,6,0)</f>
        <v>二</v>
      </c>
      <c r="D328" s="11" t="str">
        <f>VLOOKUP($A328,班級清單,2,0)</f>
        <v>日校</v>
      </c>
      <c r="E328" s="11" t="str">
        <f>VLOOKUP($A328,班級清單,3,0)</f>
        <v>資二2</v>
      </c>
      <c r="F328" s="5" t="str">
        <f>VLOOKUP($B328,書籍清單,2,0)</f>
        <v>計算機概論</v>
      </c>
      <c r="G328" s="11" t="str">
        <f>VLOOKUP($B328,書籍清單,3,0)</f>
        <v>Ⅳ</v>
      </c>
      <c r="H328" s="11" t="str">
        <f>VLOOKUP($B328,書籍清單,4,0)</f>
        <v>旗立</v>
      </c>
      <c r="I328" s="11" t="str">
        <f>VLOOKUP($B328,書籍清單,5,0)</f>
        <v>施威銘.等</v>
      </c>
      <c r="J328" s="11">
        <f>VLOOKUP($B328,書籍清單,6,0)</f>
        <v>278</v>
      </c>
      <c r="K328" s="13">
        <f>VLOOKUP($B328,書籍清單,7,0)</f>
        <v>268</v>
      </c>
      <c r="L328" s="32" t="str">
        <f>VLOOKUP(H328,出版社!$B$2:$D$26,3,0)</f>
        <v>招標議價</v>
      </c>
      <c r="M328" s="11">
        <f>VLOOKUP($A328,班級清單,4,0)</f>
        <v>34</v>
      </c>
      <c r="N328" s="11">
        <f>M328</f>
        <v>34</v>
      </c>
      <c r="O328" s="33">
        <f>J328*N328</f>
        <v>9452</v>
      </c>
      <c r="P328" s="34">
        <f>N328</f>
        <v>34</v>
      </c>
      <c r="Q328" s="35">
        <f>P328*K328</f>
        <v>9112</v>
      </c>
      <c r="R328" s="33">
        <v>34</v>
      </c>
      <c r="S328" s="33">
        <f>K328*R328</f>
        <v>9112</v>
      </c>
      <c r="T328" s="33">
        <f>P328-R328</f>
        <v>0</v>
      </c>
      <c r="U328" s="33">
        <f>T328*K328</f>
        <v>0</v>
      </c>
      <c r="V328" s="5"/>
      <c r="W328" s="4"/>
      <c r="X328" s="4"/>
      <c r="Y328" s="4"/>
      <c r="Z328" s="4"/>
      <c r="AA328" s="4"/>
      <c r="AB328" s="4"/>
    </row>
    <row r="329" spans="1:28" ht="16.5" customHeight="1">
      <c r="A329" s="31">
        <v>46</v>
      </c>
      <c r="B329" s="31">
        <v>20</v>
      </c>
      <c r="C329" s="31" t="str">
        <f>VLOOKUP($A329,班級清單,6,0)</f>
        <v>二</v>
      </c>
      <c r="D329" s="11" t="str">
        <f>VLOOKUP($A329,班級清單,2,0)</f>
        <v>日校</v>
      </c>
      <c r="E329" s="11" t="str">
        <f>VLOOKUP($A329,班級清單,3,0)</f>
        <v>資二2</v>
      </c>
      <c r="F329" s="5" t="str">
        <f>VLOOKUP($B329,書籍清單,2,0)</f>
        <v>高職英文</v>
      </c>
      <c r="G329" s="11" t="str">
        <f>VLOOKUP($B329,書籍清單,3,0)</f>
        <v>五</v>
      </c>
      <c r="H329" s="11" t="str">
        <f>VLOOKUP($B329,書籍清單,4,0)</f>
        <v>東大</v>
      </c>
      <c r="I329" s="11" t="str">
        <f>VLOOKUP($B329,書籍清單,5,0)</f>
        <v>車蓓群</v>
      </c>
      <c r="J329" s="11">
        <f>VLOOKUP($B329,書籍清單,6,0)</f>
        <v>240</v>
      </c>
      <c r="K329" s="13">
        <f>VLOOKUP($B329,書籍清單,7,0)</f>
        <v>232</v>
      </c>
      <c r="L329" s="32" t="str">
        <f>VLOOKUP(H329,出版社!$B$2:$D$26,3,0)</f>
        <v>招標議價</v>
      </c>
      <c r="M329" s="11">
        <f>VLOOKUP($A329,班級清單,4,0)</f>
        <v>34</v>
      </c>
      <c r="N329" s="11">
        <f>M329</f>
        <v>34</v>
      </c>
      <c r="O329" s="33">
        <f>J329*N329</f>
        <v>8160</v>
      </c>
      <c r="P329" s="34">
        <f>N329</f>
        <v>34</v>
      </c>
      <c r="Q329" s="35">
        <f>P329*K329</f>
        <v>7888</v>
      </c>
      <c r="R329" s="33">
        <v>34</v>
      </c>
      <c r="S329" s="33">
        <f>K329*R329</f>
        <v>7888</v>
      </c>
      <c r="T329" s="33">
        <f>P329-R329</f>
        <v>0</v>
      </c>
      <c r="U329" s="33">
        <f>T329*K329</f>
        <v>0</v>
      </c>
      <c r="V329" s="5"/>
      <c r="W329" s="4"/>
      <c r="X329" s="4"/>
      <c r="Y329" s="4"/>
      <c r="Z329" s="4"/>
      <c r="AA329" s="4"/>
      <c r="AB329" s="4"/>
    </row>
    <row r="330" spans="1:28" ht="16.5" customHeight="1">
      <c r="A330" s="31">
        <v>46</v>
      </c>
      <c r="B330" s="31">
        <v>19</v>
      </c>
      <c r="C330" s="31" t="str">
        <f>VLOOKUP($A330,班級清單,6,0)</f>
        <v>二</v>
      </c>
      <c r="D330" s="11" t="str">
        <f>VLOOKUP($A330,班級清單,2,0)</f>
        <v>日校</v>
      </c>
      <c r="E330" s="11" t="str">
        <f>VLOOKUP($A330,班級清單,3,0)</f>
        <v>資二2</v>
      </c>
      <c r="F330" s="5" t="str">
        <f>VLOOKUP($B330,書籍清單,2,0)</f>
        <v>高職英文</v>
      </c>
      <c r="G330" s="11" t="str">
        <f>VLOOKUP($B330,書籍清單,3,0)</f>
        <v>四</v>
      </c>
      <c r="H330" s="11" t="str">
        <f>VLOOKUP($B330,書籍清單,4,0)</f>
        <v>東大</v>
      </c>
      <c r="I330" s="11" t="str">
        <f>VLOOKUP($B330,書籍清單,5,0)</f>
        <v>車蓓群</v>
      </c>
      <c r="J330" s="11">
        <f>VLOOKUP($B330,書籍清單,6,0)</f>
        <v>230</v>
      </c>
      <c r="K330" s="13">
        <f>VLOOKUP($B330,書籍清單,7,0)</f>
        <v>222</v>
      </c>
      <c r="L330" s="32" t="str">
        <f>VLOOKUP(H330,出版社!$B$2:$D$26,3,0)</f>
        <v>招標議價</v>
      </c>
      <c r="M330" s="11">
        <f>VLOOKUP($A330,班級清單,4,0)</f>
        <v>34</v>
      </c>
      <c r="N330" s="11">
        <f>M330</f>
        <v>34</v>
      </c>
      <c r="O330" s="33">
        <f>J330*N330</f>
        <v>7820</v>
      </c>
      <c r="P330" s="34">
        <f>N330</f>
        <v>34</v>
      </c>
      <c r="Q330" s="35">
        <f>P330*K330</f>
        <v>7548</v>
      </c>
      <c r="R330" s="33">
        <v>34</v>
      </c>
      <c r="S330" s="33">
        <f>K330*R330</f>
        <v>7548</v>
      </c>
      <c r="T330" s="33">
        <f>P330-R330</f>
        <v>0</v>
      </c>
      <c r="U330" s="33">
        <f>T330*K330</f>
        <v>0</v>
      </c>
      <c r="V330" s="5"/>
      <c r="W330" s="4"/>
      <c r="X330" s="4"/>
      <c r="Y330" s="4"/>
      <c r="Z330" s="4"/>
      <c r="AA330" s="4"/>
      <c r="AB330" s="4"/>
    </row>
    <row r="331" spans="1:28" ht="16.5" customHeight="1">
      <c r="A331" s="31">
        <v>46</v>
      </c>
      <c r="B331" s="31">
        <v>22</v>
      </c>
      <c r="C331" s="31" t="str">
        <f>VLOOKUP($A331,班級清單,6,0)</f>
        <v>二</v>
      </c>
      <c r="D331" s="11" t="str">
        <f>VLOOKUP($A331,班級清單,2,0)</f>
        <v>日校</v>
      </c>
      <c r="E331" s="11" t="str">
        <f>VLOOKUP($A331,班級清單,3,0)</f>
        <v>資二2</v>
      </c>
      <c r="F331" s="5" t="str">
        <f>VLOOKUP($B331,書籍清單,2,0)</f>
        <v>高職國文</v>
      </c>
      <c r="G331" s="11" t="str">
        <f>VLOOKUP($B331,書籍清單,3,0)</f>
        <v>四</v>
      </c>
      <c r="H331" s="11" t="str">
        <f>VLOOKUP($B331,書籍清單,4,0)</f>
        <v>東大</v>
      </c>
      <c r="I331" s="11" t="str">
        <f>VLOOKUP($B331,書籍清單,5,0)</f>
        <v>王基倫.等</v>
      </c>
      <c r="J331" s="11">
        <f>VLOOKUP($B331,書籍清單,6,0)</f>
        <v>230</v>
      </c>
      <c r="K331" s="13">
        <f>VLOOKUP($B331,書籍清單,7,0)</f>
        <v>222</v>
      </c>
      <c r="L331" s="32" t="str">
        <f>VLOOKUP(H331,出版社!$B$2:$D$26,3,0)</f>
        <v>招標議價</v>
      </c>
      <c r="M331" s="11">
        <f>VLOOKUP($A331,班級清單,4,0)</f>
        <v>34</v>
      </c>
      <c r="N331" s="11">
        <f>M331</f>
        <v>34</v>
      </c>
      <c r="O331" s="33">
        <f>J331*N331</f>
        <v>7820</v>
      </c>
      <c r="P331" s="34">
        <f>N331</f>
        <v>34</v>
      </c>
      <c r="Q331" s="35">
        <f>P331*K331</f>
        <v>7548</v>
      </c>
      <c r="R331" s="33">
        <v>34</v>
      </c>
      <c r="S331" s="33">
        <f>K331*R331</f>
        <v>7548</v>
      </c>
      <c r="T331" s="33">
        <f>P331-R331</f>
        <v>0</v>
      </c>
      <c r="U331" s="33">
        <f>T331*K331</f>
        <v>0</v>
      </c>
      <c r="V331" s="5"/>
      <c r="W331" s="4"/>
      <c r="X331" s="4"/>
      <c r="Y331" s="4"/>
      <c r="Z331" s="4"/>
      <c r="AA331" s="4"/>
      <c r="AB331" s="4"/>
    </row>
    <row r="332" spans="1:28" ht="16.5" customHeight="1">
      <c r="A332" s="31">
        <v>46</v>
      </c>
      <c r="B332" s="31">
        <v>12</v>
      </c>
      <c r="C332" s="31" t="str">
        <f>VLOOKUP($A332,班級清單,6,0)</f>
        <v>二</v>
      </c>
      <c r="D332" s="11" t="str">
        <f>VLOOKUP($A332,班級清單,2,0)</f>
        <v>日校</v>
      </c>
      <c r="E332" s="11" t="str">
        <f>VLOOKUP($A332,班級清單,3,0)</f>
        <v>資二2</v>
      </c>
      <c r="F332" s="5" t="str">
        <f>VLOOKUP($B332,書籍清單,2,0)</f>
        <v>當代軍事科技</v>
      </c>
      <c r="G332" s="11" t="str">
        <f>VLOOKUP($B332,書籍清單,3,0)</f>
        <v>全</v>
      </c>
      <c r="H332" s="11" t="str">
        <f>VLOOKUP($B332,書籍清單,4,0)</f>
        <v>幼獅</v>
      </c>
      <c r="I332" s="11" t="str">
        <f>VLOOKUP($B332,書籍清單,5,0)</f>
        <v>編輯部</v>
      </c>
      <c r="J332" s="11">
        <f>VLOOKUP($B332,書籍清單,6,0)</f>
        <v>150</v>
      </c>
      <c r="K332" s="13">
        <f>VLOOKUP($B332,書籍清單,7,0)</f>
        <v>145</v>
      </c>
      <c r="L332" s="32" t="str">
        <f>VLOOKUP(H332,出版社!$B$2:$D$26,3,0)</f>
        <v>招標議價</v>
      </c>
      <c r="M332" s="11">
        <f>VLOOKUP($A332,班級清單,4,0)</f>
        <v>34</v>
      </c>
      <c r="N332" s="11">
        <f>M332</f>
        <v>34</v>
      </c>
      <c r="O332" s="33">
        <f>J332*N332</f>
        <v>5100</v>
      </c>
      <c r="P332" s="34">
        <f>N332</f>
        <v>34</v>
      </c>
      <c r="Q332" s="35">
        <f>P332*K332</f>
        <v>4930</v>
      </c>
      <c r="R332" s="33">
        <v>34</v>
      </c>
      <c r="S332" s="33">
        <f>K332*R332</f>
        <v>4930</v>
      </c>
      <c r="T332" s="33">
        <f>P332-R332</f>
        <v>0</v>
      </c>
      <c r="U332" s="33">
        <f>T332*K332</f>
        <v>0</v>
      </c>
      <c r="V332" s="5"/>
      <c r="W332" s="4"/>
      <c r="X332" s="4"/>
      <c r="Y332" s="4"/>
      <c r="Z332" s="4"/>
      <c r="AA332" s="4"/>
      <c r="AB332" s="4"/>
    </row>
    <row r="333" spans="1:28" ht="16.5" customHeight="1">
      <c r="A333" s="31">
        <v>46</v>
      </c>
      <c r="B333" s="31">
        <v>40</v>
      </c>
      <c r="C333" s="31" t="str">
        <f>VLOOKUP($A333,班級清單,6,0)</f>
        <v>二</v>
      </c>
      <c r="D333" s="11" t="str">
        <f>VLOOKUP($A333,班級清單,2,0)</f>
        <v>日校</v>
      </c>
      <c r="E333" s="11" t="str">
        <f>VLOOKUP($A333,班級清單,3,0)</f>
        <v>資二2</v>
      </c>
      <c r="F333" s="5" t="str">
        <f>VLOOKUP($B333,書籍清單,2,0)</f>
        <v>經濟學</v>
      </c>
      <c r="G333" s="11" t="str">
        <f>VLOOKUP($B333,書籍清單,3,0)</f>
        <v>Ⅱ</v>
      </c>
      <c r="H333" s="11" t="str">
        <f>VLOOKUP($B333,書籍清單,4,0)</f>
        <v>旗立</v>
      </c>
      <c r="I333" s="11" t="str">
        <f>VLOOKUP($B333,書籍清單,5,0)</f>
        <v>高翠玲.等</v>
      </c>
      <c r="J333" s="11">
        <f>VLOOKUP($B333,書籍清單,6,0)</f>
        <v>280</v>
      </c>
      <c r="K333" s="13">
        <f>VLOOKUP($B333,書籍清單,7,0)</f>
        <v>270</v>
      </c>
      <c r="L333" s="32" t="str">
        <f>VLOOKUP(H333,出版社!$B$2:$D$26,3,0)</f>
        <v>招標議價</v>
      </c>
      <c r="M333" s="11">
        <f>VLOOKUP($A333,班級清單,4,0)</f>
        <v>34</v>
      </c>
      <c r="N333" s="11">
        <f>M333</f>
        <v>34</v>
      </c>
      <c r="O333" s="33">
        <f>J333*N333</f>
        <v>9520</v>
      </c>
      <c r="P333" s="34">
        <f>N333</f>
        <v>34</v>
      </c>
      <c r="Q333" s="35">
        <f>P333*K333</f>
        <v>9180</v>
      </c>
      <c r="R333" s="33">
        <v>34</v>
      </c>
      <c r="S333" s="33">
        <f>K333*R333</f>
        <v>9180</v>
      </c>
      <c r="T333" s="33">
        <f>P333-R333</f>
        <v>0</v>
      </c>
      <c r="U333" s="33">
        <f>T333*K333</f>
        <v>0</v>
      </c>
      <c r="V333" s="5"/>
      <c r="W333" s="4"/>
      <c r="X333" s="4"/>
      <c r="Y333" s="4"/>
      <c r="Z333" s="4"/>
      <c r="AA333" s="4"/>
      <c r="AB333" s="4"/>
    </row>
    <row r="334" spans="1:28" ht="16.5" customHeight="1">
      <c r="A334" s="31">
        <v>46</v>
      </c>
      <c r="B334" s="31">
        <v>55</v>
      </c>
      <c r="C334" s="31" t="str">
        <f>VLOOKUP($A334,班級清單,6,0)</f>
        <v>二</v>
      </c>
      <c r="D334" s="11" t="str">
        <f>VLOOKUP($A334,班級清單,2,0)</f>
        <v>日校</v>
      </c>
      <c r="E334" s="11" t="str">
        <f>VLOOKUP($A334,班級清單,3,0)</f>
        <v>資二2</v>
      </c>
      <c r="F334" s="5" t="str">
        <f>VLOOKUP($B334,書籍清單,2,0)</f>
        <v>數學B</v>
      </c>
      <c r="G334" s="11" t="str">
        <f>VLOOKUP($B334,書籍清單,3,0)</f>
        <v>四</v>
      </c>
      <c r="H334" s="11" t="str">
        <f>VLOOKUP($B334,書籍清單,4,0)</f>
        <v>龍騰</v>
      </c>
      <c r="I334" s="11" t="str">
        <f>VLOOKUP($B334,書籍清單,5,0)</f>
        <v>高宏輝</v>
      </c>
      <c r="J334" s="11">
        <f>VLOOKUP($B334,書籍清單,6,0)</f>
        <v>187</v>
      </c>
      <c r="K334" s="13">
        <f>VLOOKUP($B334,書籍清單,7,0)</f>
        <v>180</v>
      </c>
      <c r="L334" s="32" t="str">
        <f>VLOOKUP(H334,出版社!$B$2:$D$26,3,0)</f>
        <v>招標議價</v>
      </c>
      <c r="M334" s="11">
        <f>VLOOKUP($A334,班級清單,4,0)</f>
        <v>34</v>
      </c>
      <c r="N334" s="11">
        <f>M334</f>
        <v>34</v>
      </c>
      <c r="O334" s="33">
        <f>J334*N334</f>
        <v>6358</v>
      </c>
      <c r="P334" s="34">
        <f>N334</f>
        <v>34</v>
      </c>
      <c r="Q334" s="35">
        <f>P334*K334</f>
        <v>6120</v>
      </c>
      <c r="R334" s="33">
        <v>34</v>
      </c>
      <c r="S334" s="33">
        <f>K334*R334</f>
        <v>6120</v>
      </c>
      <c r="T334" s="33">
        <f>P334-R334</f>
        <v>0</v>
      </c>
      <c r="U334" s="33">
        <f>T334*K334</f>
        <v>0</v>
      </c>
      <c r="V334" s="5"/>
      <c r="W334" s="4"/>
      <c r="X334" s="4"/>
      <c r="Y334" s="4"/>
      <c r="Z334" s="4"/>
      <c r="AA334" s="4"/>
      <c r="AB334" s="4"/>
    </row>
    <row r="335" spans="1:28" ht="16.5" customHeight="1">
      <c r="A335" s="31">
        <v>46</v>
      </c>
      <c r="B335" s="31">
        <v>17</v>
      </c>
      <c r="C335" s="31" t="str">
        <f>VLOOKUP($A335,班級清單,6,0)</f>
        <v>二</v>
      </c>
      <c r="D335" s="11" t="str">
        <f>VLOOKUP($A335,班級清單,2,0)</f>
        <v>日校</v>
      </c>
      <c r="E335" s="11" t="str">
        <f>VLOOKUP($A335,班級清單,3,0)</f>
        <v>資二2</v>
      </c>
      <c r="F335" s="5" t="str">
        <f>VLOOKUP($B335,書籍清單,2,0)</f>
        <v>體育</v>
      </c>
      <c r="G335" s="11" t="str">
        <f>VLOOKUP($B335,書籍清單,3,0)</f>
        <v>四</v>
      </c>
      <c r="H335" s="11" t="str">
        <f>VLOOKUP($B335,書籍清單,4,0)</f>
        <v>育達</v>
      </c>
      <c r="I335" s="11" t="str">
        <f>VLOOKUP($B335,書籍清單,5,0)</f>
        <v>方建隆</v>
      </c>
      <c r="J335" s="11">
        <f>VLOOKUP($B335,書籍清單,6,0)</f>
        <v>125</v>
      </c>
      <c r="K335" s="13">
        <f>VLOOKUP($B335,書籍清單,7,0)</f>
        <v>120</v>
      </c>
      <c r="L335" s="32" t="str">
        <f>VLOOKUP(H335,出版社!$B$2:$D$26,3,0)</f>
        <v>招標議價</v>
      </c>
      <c r="M335" s="11">
        <f>VLOOKUP($A335,班級清單,4,0)</f>
        <v>34</v>
      </c>
      <c r="N335" s="11">
        <f>M335</f>
        <v>34</v>
      </c>
      <c r="O335" s="33">
        <f>J335*N335</f>
        <v>4250</v>
      </c>
      <c r="P335" s="34">
        <f>N335</f>
        <v>34</v>
      </c>
      <c r="Q335" s="35">
        <f>P335*K335</f>
        <v>4080</v>
      </c>
      <c r="R335" s="33">
        <v>34</v>
      </c>
      <c r="S335" s="33">
        <f>K335*R335</f>
        <v>4080</v>
      </c>
      <c r="T335" s="33">
        <f>P335-R335</f>
        <v>0</v>
      </c>
      <c r="U335" s="33">
        <f>T335*K335</f>
        <v>0</v>
      </c>
      <c r="V335" s="5"/>
      <c r="W335" s="44">
        <f>SUM(S328:S335)</f>
        <v>56406</v>
      </c>
      <c r="X335" s="4"/>
      <c r="Y335" s="44">
        <f>SUM(U328:U335)</f>
        <v>0</v>
      </c>
      <c r="Z335" s="4"/>
      <c r="AA335" s="4"/>
      <c r="AB335" s="4"/>
    </row>
    <row r="336" spans="1:28" ht="16.5" customHeight="1">
      <c r="A336" s="31">
        <v>54</v>
      </c>
      <c r="B336" s="31">
        <v>20</v>
      </c>
      <c r="C336" s="31" t="str">
        <f>VLOOKUP($A336,班級清單,6,0)</f>
        <v>二</v>
      </c>
      <c r="D336" s="11" t="str">
        <f>VLOOKUP($A336,班級清單,2,0)</f>
        <v>日校</v>
      </c>
      <c r="E336" s="11" t="str">
        <f>VLOOKUP($A336,班級清單,3,0)</f>
        <v>廣二1</v>
      </c>
      <c r="F336" s="5" t="str">
        <f>VLOOKUP($B336,書籍清單,2,0)</f>
        <v>高職英文</v>
      </c>
      <c r="G336" s="11" t="str">
        <f>VLOOKUP($B336,書籍清單,3,0)</f>
        <v>五</v>
      </c>
      <c r="H336" s="11" t="str">
        <f>VLOOKUP($B336,書籍清單,4,0)</f>
        <v>東大</v>
      </c>
      <c r="I336" s="11" t="str">
        <f>VLOOKUP($B336,書籍清單,5,0)</f>
        <v>車蓓群</v>
      </c>
      <c r="J336" s="11">
        <f>VLOOKUP($B336,書籍清單,6,0)</f>
        <v>240</v>
      </c>
      <c r="K336" s="13">
        <f>VLOOKUP($B336,書籍清單,7,0)</f>
        <v>232</v>
      </c>
      <c r="L336" s="32" t="str">
        <f>VLOOKUP(H336,出版社!$B$2:$D$26,3,0)</f>
        <v>招標議價</v>
      </c>
      <c r="M336" s="11">
        <f>VLOOKUP($A336,班級清單,4,0)</f>
        <v>37</v>
      </c>
      <c r="N336" s="11">
        <f>M336</f>
        <v>37</v>
      </c>
      <c r="O336" s="33">
        <f>J336*N336</f>
        <v>8880</v>
      </c>
      <c r="P336" s="34">
        <f>N336</f>
        <v>37</v>
      </c>
      <c r="Q336" s="35">
        <f>P336*K336</f>
        <v>8584</v>
      </c>
      <c r="R336" s="33">
        <v>37</v>
      </c>
      <c r="S336" s="33">
        <f>K336*R336</f>
        <v>8584</v>
      </c>
      <c r="T336" s="33">
        <f>P336-R336</f>
        <v>0</v>
      </c>
      <c r="U336" s="33">
        <f>T336*K336</f>
        <v>0</v>
      </c>
      <c r="V336" s="5"/>
      <c r="W336" s="4"/>
      <c r="X336" s="4"/>
      <c r="Y336" s="4"/>
      <c r="Z336" s="4"/>
      <c r="AA336" s="4"/>
      <c r="AB336" s="4"/>
    </row>
    <row r="337" spans="1:28" ht="16.5" customHeight="1">
      <c r="A337" s="31">
        <v>54</v>
      </c>
      <c r="B337" s="31">
        <v>19</v>
      </c>
      <c r="C337" s="31" t="str">
        <f>VLOOKUP($A337,班級清單,6,0)</f>
        <v>二</v>
      </c>
      <c r="D337" s="11" t="str">
        <f>VLOOKUP($A337,班級清單,2,0)</f>
        <v>日校</v>
      </c>
      <c r="E337" s="11" t="str">
        <f>VLOOKUP($A337,班級清單,3,0)</f>
        <v>廣二1</v>
      </c>
      <c r="F337" s="5" t="str">
        <f>VLOOKUP($B337,書籍清單,2,0)</f>
        <v>高職英文</v>
      </c>
      <c r="G337" s="11" t="str">
        <f>VLOOKUP($B337,書籍清單,3,0)</f>
        <v>四</v>
      </c>
      <c r="H337" s="11" t="str">
        <f>VLOOKUP($B337,書籍清單,4,0)</f>
        <v>東大</v>
      </c>
      <c r="I337" s="11" t="str">
        <f>VLOOKUP($B337,書籍清單,5,0)</f>
        <v>車蓓群</v>
      </c>
      <c r="J337" s="11">
        <f>VLOOKUP($B337,書籍清單,6,0)</f>
        <v>230</v>
      </c>
      <c r="K337" s="13">
        <f>VLOOKUP($B337,書籍清單,7,0)</f>
        <v>222</v>
      </c>
      <c r="L337" s="32" t="str">
        <f>VLOOKUP(H337,出版社!$B$2:$D$26,3,0)</f>
        <v>招標議價</v>
      </c>
      <c r="M337" s="11">
        <f>VLOOKUP($A337,班級清單,4,0)</f>
        <v>37</v>
      </c>
      <c r="N337" s="11">
        <f>M337</f>
        <v>37</v>
      </c>
      <c r="O337" s="33">
        <f>J337*N337</f>
        <v>8510</v>
      </c>
      <c r="P337" s="34">
        <f>N337</f>
        <v>37</v>
      </c>
      <c r="Q337" s="35">
        <f>P337*K337</f>
        <v>8214</v>
      </c>
      <c r="R337" s="33">
        <v>37</v>
      </c>
      <c r="S337" s="33">
        <f>K337*R337</f>
        <v>8214</v>
      </c>
      <c r="T337" s="33">
        <f>P337-R337</f>
        <v>0</v>
      </c>
      <c r="U337" s="33">
        <f>T337*K337</f>
        <v>0</v>
      </c>
      <c r="V337" s="5"/>
      <c r="W337" s="4"/>
      <c r="X337" s="4"/>
      <c r="Y337" s="4"/>
      <c r="Z337" s="4"/>
      <c r="AA337" s="4"/>
      <c r="AB337" s="4"/>
    </row>
    <row r="338" spans="1:28" ht="16.5" customHeight="1">
      <c r="A338" s="31">
        <v>54</v>
      </c>
      <c r="B338" s="31">
        <v>22</v>
      </c>
      <c r="C338" s="31" t="str">
        <f>VLOOKUP($A338,班級清單,6,0)</f>
        <v>二</v>
      </c>
      <c r="D338" s="11" t="str">
        <f>VLOOKUP($A338,班級清單,2,0)</f>
        <v>日校</v>
      </c>
      <c r="E338" s="11" t="str">
        <f>VLOOKUP($A338,班級清單,3,0)</f>
        <v>廣二1</v>
      </c>
      <c r="F338" s="5" t="str">
        <f>VLOOKUP($B338,書籍清單,2,0)</f>
        <v>高職國文</v>
      </c>
      <c r="G338" s="11" t="str">
        <f>VLOOKUP($B338,書籍清單,3,0)</f>
        <v>四</v>
      </c>
      <c r="H338" s="11" t="str">
        <f>VLOOKUP($B338,書籍清單,4,0)</f>
        <v>東大</v>
      </c>
      <c r="I338" s="11" t="str">
        <f>VLOOKUP($B338,書籍清單,5,0)</f>
        <v>王基倫.等</v>
      </c>
      <c r="J338" s="11">
        <f>VLOOKUP($B338,書籍清單,6,0)</f>
        <v>230</v>
      </c>
      <c r="K338" s="13">
        <f>VLOOKUP($B338,書籍清單,7,0)</f>
        <v>222</v>
      </c>
      <c r="L338" s="32" t="str">
        <f>VLOOKUP(H338,出版社!$B$2:$D$26,3,0)</f>
        <v>招標議價</v>
      </c>
      <c r="M338" s="11">
        <f>VLOOKUP($A338,班級清單,4,0)</f>
        <v>37</v>
      </c>
      <c r="N338" s="11">
        <f>M338</f>
        <v>37</v>
      </c>
      <c r="O338" s="33">
        <f>J338*N338</f>
        <v>8510</v>
      </c>
      <c r="P338" s="34">
        <f>N338</f>
        <v>37</v>
      </c>
      <c r="Q338" s="35">
        <f>P338*K338</f>
        <v>8214</v>
      </c>
      <c r="R338" s="33">
        <v>37</v>
      </c>
      <c r="S338" s="33">
        <f>K338*R338</f>
        <v>8214</v>
      </c>
      <c r="T338" s="33">
        <f>P338-R338</f>
        <v>0</v>
      </c>
      <c r="U338" s="33">
        <f>T338*K338</f>
        <v>0</v>
      </c>
      <c r="V338" s="5"/>
      <c r="W338" s="4"/>
      <c r="X338" s="4"/>
      <c r="Y338" s="4"/>
      <c r="Z338" s="4"/>
      <c r="AA338" s="4"/>
      <c r="AB338" s="4"/>
    </row>
    <row r="339" spans="1:28" ht="16.5" customHeight="1">
      <c r="A339" s="31">
        <v>54</v>
      </c>
      <c r="B339" s="31">
        <v>12</v>
      </c>
      <c r="C339" s="31" t="str">
        <f>VLOOKUP($A339,班級清單,6,0)</f>
        <v>二</v>
      </c>
      <c r="D339" s="11" t="str">
        <f>VLOOKUP($A339,班級清單,2,0)</f>
        <v>日校</v>
      </c>
      <c r="E339" s="11" t="str">
        <f>VLOOKUP($A339,班級清單,3,0)</f>
        <v>廣二1</v>
      </c>
      <c r="F339" s="5" t="str">
        <f>VLOOKUP($B339,書籍清單,2,0)</f>
        <v>當代軍事科技</v>
      </c>
      <c r="G339" s="11" t="str">
        <f>VLOOKUP($B339,書籍清單,3,0)</f>
        <v>全</v>
      </c>
      <c r="H339" s="11" t="str">
        <f>VLOOKUP($B339,書籍清單,4,0)</f>
        <v>幼獅</v>
      </c>
      <c r="I339" s="11" t="str">
        <f>VLOOKUP($B339,書籍清單,5,0)</f>
        <v>編輯部</v>
      </c>
      <c r="J339" s="11">
        <f>VLOOKUP($B339,書籍清單,6,0)</f>
        <v>150</v>
      </c>
      <c r="K339" s="13">
        <f>VLOOKUP($B339,書籍清單,7,0)</f>
        <v>145</v>
      </c>
      <c r="L339" s="32" t="str">
        <f>VLOOKUP(H339,出版社!$B$2:$D$26,3,0)</f>
        <v>招標議價</v>
      </c>
      <c r="M339" s="11">
        <f>VLOOKUP($A339,班級清單,4,0)</f>
        <v>37</v>
      </c>
      <c r="N339" s="11">
        <f>M339</f>
        <v>37</v>
      </c>
      <c r="O339" s="33">
        <f>J339*N339</f>
        <v>5550</v>
      </c>
      <c r="P339" s="34">
        <f>N339</f>
        <v>37</v>
      </c>
      <c r="Q339" s="35">
        <f>P339*K339</f>
        <v>5365</v>
      </c>
      <c r="R339" s="33">
        <v>37</v>
      </c>
      <c r="S339" s="33">
        <f>K339*R339</f>
        <v>5365</v>
      </c>
      <c r="T339" s="33">
        <f>P339-R339</f>
        <v>0</v>
      </c>
      <c r="U339" s="33">
        <f>T339*K339</f>
        <v>0</v>
      </c>
      <c r="V339" s="5"/>
      <c r="W339" s="4"/>
      <c r="X339" s="4"/>
      <c r="Y339" s="4"/>
      <c r="Z339" s="4"/>
      <c r="AA339" s="4"/>
      <c r="AB339" s="4"/>
    </row>
    <row r="340" spans="1:28" ht="16.5" customHeight="1">
      <c r="A340" s="31">
        <v>54</v>
      </c>
      <c r="B340" s="31">
        <v>55</v>
      </c>
      <c r="C340" s="31" t="str">
        <f>VLOOKUP($A340,班級清單,6,0)</f>
        <v>二</v>
      </c>
      <c r="D340" s="11" t="str">
        <f>VLOOKUP($A340,班級清單,2,0)</f>
        <v>日校</v>
      </c>
      <c r="E340" s="11" t="str">
        <f>VLOOKUP($A340,班級清單,3,0)</f>
        <v>廣二1</v>
      </c>
      <c r="F340" s="5" t="str">
        <f>VLOOKUP($B340,書籍清單,2,0)</f>
        <v>數學B</v>
      </c>
      <c r="G340" s="11" t="str">
        <f>VLOOKUP($B340,書籍清單,3,0)</f>
        <v>四</v>
      </c>
      <c r="H340" s="11" t="str">
        <f>VLOOKUP($B340,書籍清單,4,0)</f>
        <v>龍騰</v>
      </c>
      <c r="I340" s="11" t="str">
        <f>VLOOKUP($B340,書籍清單,5,0)</f>
        <v>高宏輝</v>
      </c>
      <c r="J340" s="11">
        <f>VLOOKUP($B340,書籍清單,6,0)</f>
        <v>187</v>
      </c>
      <c r="K340" s="13">
        <f>VLOOKUP($B340,書籍清單,7,0)</f>
        <v>180</v>
      </c>
      <c r="L340" s="32" t="str">
        <f>VLOOKUP(H340,出版社!$B$2:$D$26,3,0)</f>
        <v>招標議價</v>
      </c>
      <c r="M340" s="11">
        <f>VLOOKUP($A340,班級清單,4,0)</f>
        <v>37</v>
      </c>
      <c r="N340" s="11">
        <f>M340</f>
        <v>37</v>
      </c>
      <c r="O340" s="33">
        <f>J340*N340</f>
        <v>6919</v>
      </c>
      <c r="P340" s="34">
        <f>N340</f>
        <v>37</v>
      </c>
      <c r="Q340" s="35">
        <f>P340*K340</f>
        <v>6660</v>
      </c>
      <c r="R340" s="33">
        <v>37</v>
      </c>
      <c r="S340" s="33">
        <f>K340*R340</f>
        <v>6660</v>
      </c>
      <c r="T340" s="33">
        <f>P340-R340</f>
        <v>0</v>
      </c>
      <c r="U340" s="33">
        <f>T340*K340</f>
        <v>0</v>
      </c>
      <c r="V340" s="5"/>
      <c r="W340" s="4"/>
      <c r="X340" s="4"/>
      <c r="Y340" s="4"/>
      <c r="Z340" s="4"/>
      <c r="AA340" s="4"/>
      <c r="AB340" s="4"/>
    </row>
    <row r="341" spans="1:28" ht="16.5" customHeight="1">
      <c r="A341" s="31">
        <v>54</v>
      </c>
      <c r="B341" s="31">
        <v>17</v>
      </c>
      <c r="C341" s="31" t="str">
        <f>VLOOKUP($A341,班級清單,6,0)</f>
        <v>二</v>
      </c>
      <c r="D341" s="11" t="str">
        <f>VLOOKUP($A341,班級清單,2,0)</f>
        <v>日校</v>
      </c>
      <c r="E341" s="11" t="str">
        <f>VLOOKUP($A341,班級清單,3,0)</f>
        <v>廣二1</v>
      </c>
      <c r="F341" s="5" t="str">
        <f>VLOOKUP($B341,書籍清單,2,0)</f>
        <v>體育</v>
      </c>
      <c r="G341" s="11" t="str">
        <f>VLOOKUP($B341,書籍清單,3,0)</f>
        <v>四</v>
      </c>
      <c r="H341" s="11" t="str">
        <f>VLOOKUP($B341,書籍清單,4,0)</f>
        <v>育達</v>
      </c>
      <c r="I341" s="11" t="str">
        <f>VLOOKUP($B341,書籍清單,5,0)</f>
        <v>方建隆</v>
      </c>
      <c r="J341" s="11">
        <f>VLOOKUP($B341,書籍清單,6,0)</f>
        <v>125</v>
      </c>
      <c r="K341" s="13">
        <f>VLOOKUP($B341,書籍清單,7,0)</f>
        <v>120</v>
      </c>
      <c r="L341" s="32" t="str">
        <f>VLOOKUP(H341,出版社!$B$2:$D$26,3,0)</f>
        <v>招標議價</v>
      </c>
      <c r="M341" s="11">
        <f>VLOOKUP($A341,班級清單,4,0)</f>
        <v>37</v>
      </c>
      <c r="N341" s="11">
        <f>M341</f>
        <v>37</v>
      </c>
      <c r="O341" s="33">
        <f>J341*N341</f>
        <v>4625</v>
      </c>
      <c r="P341" s="34">
        <f>N341</f>
        <v>37</v>
      </c>
      <c r="Q341" s="35">
        <f>P341*K341</f>
        <v>4440</v>
      </c>
      <c r="R341" s="33">
        <v>37</v>
      </c>
      <c r="S341" s="33">
        <f>K341*R341</f>
        <v>4440</v>
      </c>
      <c r="T341" s="33">
        <f>P341-R341</f>
        <v>0</v>
      </c>
      <c r="U341" s="33">
        <f>T341*K341</f>
        <v>0</v>
      </c>
      <c r="V341" s="5"/>
      <c r="W341" s="44">
        <f>SUM(S336:S341)</f>
        <v>41477</v>
      </c>
      <c r="X341" s="4"/>
      <c r="Y341" s="44">
        <f>SUM(U336:U341)</f>
        <v>0</v>
      </c>
      <c r="Z341" s="4"/>
      <c r="AA341" s="4"/>
      <c r="AB341" s="4"/>
    </row>
    <row r="342" spans="1:28" ht="16.5" customHeight="1">
      <c r="A342" s="31">
        <v>55</v>
      </c>
      <c r="B342" s="31">
        <v>20</v>
      </c>
      <c r="C342" s="31" t="str">
        <f>VLOOKUP($A342,班級清單,6,0)</f>
        <v>二</v>
      </c>
      <c r="D342" s="11" t="str">
        <f>VLOOKUP($A342,班級清單,2,0)</f>
        <v>日校</v>
      </c>
      <c r="E342" s="11" t="str">
        <f>VLOOKUP($A342,班級清單,3,0)</f>
        <v>廣二2</v>
      </c>
      <c r="F342" s="5" t="str">
        <f>VLOOKUP($B342,書籍清單,2,0)</f>
        <v>高職英文</v>
      </c>
      <c r="G342" s="11" t="str">
        <f>VLOOKUP($B342,書籍清單,3,0)</f>
        <v>五</v>
      </c>
      <c r="H342" s="11" t="str">
        <f>VLOOKUP($B342,書籍清單,4,0)</f>
        <v>東大</v>
      </c>
      <c r="I342" s="11" t="str">
        <f>VLOOKUP($B342,書籍清單,5,0)</f>
        <v>車蓓群</v>
      </c>
      <c r="J342" s="11">
        <f>VLOOKUP($B342,書籍清單,6,0)</f>
        <v>240</v>
      </c>
      <c r="K342" s="13">
        <f>VLOOKUP($B342,書籍清單,7,0)</f>
        <v>232</v>
      </c>
      <c r="L342" s="32" t="str">
        <f>VLOOKUP(H342,出版社!$B$2:$D$26,3,0)</f>
        <v>招標議價</v>
      </c>
      <c r="M342" s="11">
        <f>VLOOKUP($A342,班級清單,4,0)</f>
        <v>34</v>
      </c>
      <c r="N342" s="11">
        <f>M342</f>
        <v>34</v>
      </c>
      <c r="O342" s="33">
        <f>J342*N342</f>
        <v>8160</v>
      </c>
      <c r="P342" s="34">
        <f>N342</f>
        <v>34</v>
      </c>
      <c r="Q342" s="35">
        <f>P342*K342</f>
        <v>7888</v>
      </c>
      <c r="R342" s="33">
        <v>34</v>
      </c>
      <c r="S342" s="33">
        <f>K342*R342</f>
        <v>7888</v>
      </c>
      <c r="T342" s="33">
        <f>P342-R342</f>
        <v>0</v>
      </c>
      <c r="U342" s="33">
        <f>T342*K342</f>
        <v>0</v>
      </c>
      <c r="V342" s="5"/>
      <c r="W342" s="4"/>
      <c r="X342" s="4"/>
      <c r="Y342" s="4"/>
      <c r="Z342" s="4"/>
      <c r="AA342" s="4"/>
      <c r="AB342" s="4"/>
    </row>
    <row r="343" spans="1:28" ht="16.5" customHeight="1">
      <c r="A343" s="31">
        <v>55</v>
      </c>
      <c r="B343" s="31">
        <v>19</v>
      </c>
      <c r="C343" s="31" t="str">
        <f>VLOOKUP($A343,班級清單,6,0)</f>
        <v>二</v>
      </c>
      <c r="D343" s="11" t="str">
        <f>VLOOKUP($A343,班級清單,2,0)</f>
        <v>日校</v>
      </c>
      <c r="E343" s="11" t="str">
        <f>VLOOKUP($A343,班級清單,3,0)</f>
        <v>廣二2</v>
      </c>
      <c r="F343" s="5" t="str">
        <f>VLOOKUP($B343,書籍清單,2,0)</f>
        <v>高職英文</v>
      </c>
      <c r="G343" s="11" t="str">
        <f>VLOOKUP($B343,書籍清單,3,0)</f>
        <v>四</v>
      </c>
      <c r="H343" s="11" t="str">
        <f>VLOOKUP($B343,書籍清單,4,0)</f>
        <v>東大</v>
      </c>
      <c r="I343" s="11" t="str">
        <f>VLOOKUP($B343,書籍清單,5,0)</f>
        <v>車蓓群</v>
      </c>
      <c r="J343" s="11">
        <f>VLOOKUP($B343,書籍清單,6,0)</f>
        <v>230</v>
      </c>
      <c r="K343" s="13">
        <f>VLOOKUP($B343,書籍清單,7,0)</f>
        <v>222</v>
      </c>
      <c r="L343" s="32" t="str">
        <f>VLOOKUP(H343,出版社!$B$2:$D$26,3,0)</f>
        <v>招標議價</v>
      </c>
      <c r="M343" s="11">
        <f>VLOOKUP($A343,班級清單,4,0)</f>
        <v>34</v>
      </c>
      <c r="N343" s="11">
        <f>M343</f>
        <v>34</v>
      </c>
      <c r="O343" s="33">
        <f>J343*N343</f>
        <v>7820</v>
      </c>
      <c r="P343" s="34">
        <f>N343</f>
        <v>34</v>
      </c>
      <c r="Q343" s="35">
        <f>P343*K343</f>
        <v>7548</v>
      </c>
      <c r="R343" s="33">
        <v>34</v>
      </c>
      <c r="S343" s="33">
        <f>K343*R343</f>
        <v>7548</v>
      </c>
      <c r="T343" s="33">
        <f>P343-R343</f>
        <v>0</v>
      </c>
      <c r="U343" s="33">
        <f>T343*K343</f>
        <v>0</v>
      </c>
      <c r="V343" s="5"/>
      <c r="W343" s="4"/>
      <c r="X343" s="4"/>
      <c r="Y343" s="4"/>
      <c r="Z343" s="4"/>
      <c r="AA343" s="4"/>
      <c r="AB343" s="4"/>
    </row>
    <row r="344" spans="1:28" ht="16.5" customHeight="1">
      <c r="A344" s="31">
        <v>55</v>
      </c>
      <c r="B344" s="31">
        <v>22</v>
      </c>
      <c r="C344" s="31" t="str">
        <f>VLOOKUP($A344,班級清單,6,0)</f>
        <v>二</v>
      </c>
      <c r="D344" s="11" t="str">
        <f>VLOOKUP($A344,班級清單,2,0)</f>
        <v>日校</v>
      </c>
      <c r="E344" s="11" t="str">
        <f>VLOOKUP($A344,班級清單,3,0)</f>
        <v>廣二2</v>
      </c>
      <c r="F344" s="5" t="str">
        <f>VLOOKUP($B344,書籍清單,2,0)</f>
        <v>高職國文</v>
      </c>
      <c r="G344" s="11" t="str">
        <f>VLOOKUP($B344,書籍清單,3,0)</f>
        <v>四</v>
      </c>
      <c r="H344" s="11" t="str">
        <f>VLOOKUP($B344,書籍清單,4,0)</f>
        <v>東大</v>
      </c>
      <c r="I344" s="11" t="str">
        <f>VLOOKUP($B344,書籍清單,5,0)</f>
        <v>王基倫.等</v>
      </c>
      <c r="J344" s="11">
        <f>VLOOKUP($B344,書籍清單,6,0)</f>
        <v>230</v>
      </c>
      <c r="K344" s="13">
        <f>VLOOKUP($B344,書籍清單,7,0)</f>
        <v>222</v>
      </c>
      <c r="L344" s="32" t="str">
        <f>VLOOKUP(H344,出版社!$B$2:$D$26,3,0)</f>
        <v>招標議價</v>
      </c>
      <c r="M344" s="11">
        <f>VLOOKUP($A344,班級清單,4,0)</f>
        <v>34</v>
      </c>
      <c r="N344" s="11">
        <f>M344</f>
        <v>34</v>
      </c>
      <c r="O344" s="33">
        <f>J344*N344</f>
        <v>7820</v>
      </c>
      <c r="P344" s="34">
        <f>N344</f>
        <v>34</v>
      </c>
      <c r="Q344" s="35">
        <f>P344*K344</f>
        <v>7548</v>
      </c>
      <c r="R344" s="33">
        <v>34</v>
      </c>
      <c r="S344" s="33">
        <f>K344*R344</f>
        <v>7548</v>
      </c>
      <c r="T344" s="33">
        <f>P344-R344</f>
        <v>0</v>
      </c>
      <c r="U344" s="33">
        <f>T344*K344</f>
        <v>0</v>
      </c>
      <c r="V344" s="5"/>
      <c r="W344" s="4"/>
      <c r="X344" s="4"/>
      <c r="Y344" s="4"/>
      <c r="Z344" s="4"/>
      <c r="AA344" s="4"/>
      <c r="AB344" s="4"/>
    </row>
    <row r="345" spans="1:28" ht="16.5" customHeight="1">
      <c r="A345" s="31">
        <v>55</v>
      </c>
      <c r="B345" s="31">
        <v>12</v>
      </c>
      <c r="C345" s="31" t="str">
        <f>VLOOKUP($A345,班級清單,6,0)</f>
        <v>二</v>
      </c>
      <c r="D345" s="11" t="str">
        <f>VLOOKUP($A345,班級清單,2,0)</f>
        <v>日校</v>
      </c>
      <c r="E345" s="11" t="str">
        <f>VLOOKUP($A345,班級清單,3,0)</f>
        <v>廣二2</v>
      </c>
      <c r="F345" s="5" t="str">
        <f>VLOOKUP($B345,書籍清單,2,0)</f>
        <v>當代軍事科技</v>
      </c>
      <c r="G345" s="11" t="str">
        <f>VLOOKUP($B345,書籍清單,3,0)</f>
        <v>全</v>
      </c>
      <c r="H345" s="11" t="str">
        <f>VLOOKUP($B345,書籍清單,4,0)</f>
        <v>幼獅</v>
      </c>
      <c r="I345" s="11" t="str">
        <f>VLOOKUP($B345,書籍清單,5,0)</f>
        <v>編輯部</v>
      </c>
      <c r="J345" s="11">
        <f>VLOOKUP($B345,書籍清單,6,0)</f>
        <v>150</v>
      </c>
      <c r="K345" s="13">
        <f>VLOOKUP($B345,書籍清單,7,0)</f>
        <v>145</v>
      </c>
      <c r="L345" s="32" t="str">
        <f>VLOOKUP(H345,出版社!$B$2:$D$26,3,0)</f>
        <v>招標議價</v>
      </c>
      <c r="M345" s="11">
        <f>VLOOKUP($A345,班級清單,4,0)</f>
        <v>34</v>
      </c>
      <c r="N345" s="11">
        <f>M345</f>
        <v>34</v>
      </c>
      <c r="O345" s="33">
        <f>J345*N345</f>
        <v>5100</v>
      </c>
      <c r="P345" s="34">
        <f>N345</f>
        <v>34</v>
      </c>
      <c r="Q345" s="35">
        <f>P345*K345</f>
        <v>4930</v>
      </c>
      <c r="R345" s="33">
        <v>34</v>
      </c>
      <c r="S345" s="33">
        <f>K345*R345</f>
        <v>4930</v>
      </c>
      <c r="T345" s="33">
        <f>P345-R345</f>
        <v>0</v>
      </c>
      <c r="U345" s="33">
        <f>T345*K345</f>
        <v>0</v>
      </c>
      <c r="V345" s="5"/>
      <c r="W345" s="4"/>
      <c r="X345" s="4"/>
      <c r="Y345" s="4"/>
      <c r="Z345" s="4"/>
      <c r="AA345" s="4"/>
      <c r="AB345" s="4"/>
    </row>
    <row r="346" spans="1:28" ht="16.5" customHeight="1">
      <c r="A346" s="31">
        <v>55</v>
      </c>
      <c r="B346" s="31">
        <v>55</v>
      </c>
      <c r="C346" s="31" t="str">
        <f>VLOOKUP($A346,班級清單,6,0)</f>
        <v>二</v>
      </c>
      <c r="D346" s="11" t="str">
        <f>VLOOKUP($A346,班級清單,2,0)</f>
        <v>日校</v>
      </c>
      <c r="E346" s="11" t="str">
        <f>VLOOKUP($A346,班級清單,3,0)</f>
        <v>廣二2</v>
      </c>
      <c r="F346" s="5" t="str">
        <f>VLOOKUP($B346,書籍清單,2,0)</f>
        <v>數學B</v>
      </c>
      <c r="G346" s="11" t="str">
        <f>VLOOKUP($B346,書籍清單,3,0)</f>
        <v>四</v>
      </c>
      <c r="H346" s="11" t="str">
        <f>VLOOKUP($B346,書籍清單,4,0)</f>
        <v>龍騰</v>
      </c>
      <c r="I346" s="11" t="str">
        <f>VLOOKUP($B346,書籍清單,5,0)</f>
        <v>高宏輝</v>
      </c>
      <c r="J346" s="11">
        <f>VLOOKUP($B346,書籍清單,6,0)</f>
        <v>187</v>
      </c>
      <c r="K346" s="13">
        <f>VLOOKUP($B346,書籍清單,7,0)</f>
        <v>180</v>
      </c>
      <c r="L346" s="32" t="str">
        <f>VLOOKUP(H346,出版社!$B$2:$D$26,3,0)</f>
        <v>招標議價</v>
      </c>
      <c r="M346" s="11">
        <f>VLOOKUP($A346,班級清單,4,0)</f>
        <v>34</v>
      </c>
      <c r="N346" s="11">
        <f>M346</f>
        <v>34</v>
      </c>
      <c r="O346" s="33">
        <f>J346*N346</f>
        <v>6358</v>
      </c>
      <c r="P346" s="34">
        <f>N346</f>
        <v>34</v>
      </c>
      <c r="Q346" s="35">
        <f>P346*K346</f>
        <v>6120</v>
      </c>
      <c r="R346" s="33">
        <v>34</v>
      </c>
      <c r="S346" s="33">
        <f>K346*R346</f>
        <v>6120</v>
      </c>
      <c r="T346" s="33">
        <f>P346-R346</f>
        <v>0</v>
      </c>
      <c r="U346" s="33">
        <f>T346*K346</f>
        <v>0</v>
      </c>
      <c r="V346" s="5"/>
      <c r="W346" s="4"/>
      <c r="X346" s="4"/>
      <c r="Y346" s="4"/>
      <c r="Z346" s="4"/>
      <c r="AA346" s="4"/>
      <c r="AB346" s="4"/>
    </row>
    <row r="347" spans="1:28" ht="16.5" customHeight="1">
      <c r="A347" s="31">
        <v>55</v>
      </c>
      <c r="B347" s="31">
        <v>17</v>
      </c>
      <c r="C347" s="31" t="str">
        <f>VLOOKUP($A347,班級清單,6,0)</f>
        <v>二</v>
      </c>
      <c r="D347" s="11" t="str">
        <f>VLOOKUP($A347,班級清單,2,0)</f>
        <v>日校</v>
      </c>
      <c r="E347" s="11" t="str">
        <f>VLOOKUP($A347,班級清單,3,0)</f>
        <v>廣二2</v>
      </c>
      <c r="F347" s="5" t="str">
        <f>VLOOKUP($B347,書籍清單,2,0)</f>
        <v>體育</v>
      </c>
      <c r="G347" s="11" t="str">
        <f>VLOOKUP($B347,書籍清單,3,0)</f>
        <v>四</v>
      </c>
      <c r="H347" s="11" t="str">
        <f>VLOOKUP($B347,書籍清單,4,0)</f>
        <v>育達</v>
      </c>
      <c r="I347" s="11" t="str">
        <f>VLOOKUP($B347,書籍清單,5,0)</f>
        <v>方建隆</v>
      </c>
      <c r="J347" s="11">
        <f>VLOOKUP($B347,書籍清單,6,0)</f>
        <v>125</v>
      </c>
      <c r="K347" s="13">
        <f>VLOOKUP($B347,書籍清單,7,0)</f>
        <v>120</v>
      </c>
      <c r="L347" s="32" t="str">
        <f>VLOOKUP(H347,出版社!$B$2:$D$26,3,0)</f>
        <v>招標議價</v>
      </c>
      <c r="M347" s="11">
        <f>VLOOKUP($A347,班級清單,4,0)</f>
        <v>34</v>
      </c>
      <c r="N347" s="11">
        <f>M347</f>
        <v>34</v>
      </c>
      <c r="O347" s="33">
        <f>J347*N347</f>
        <v>4250</v>
      </c>
      <c r="P347" s="34">
        <f>N347</f>
        <v>34</v>
      </c>
      <c r="Q347" s="35">
        <f>P347*K347</f>
        <v>4080</v>
      </c>
      <c r="R347" s="33">
        <v>34</v>
      </c>
      <c r="S347" s="33">
        <f>K347*R347</f>
        <v>4080</v>
      </c>
      <c r="T347" s="33">
        <f>P347-R347</f>
        <v>0</v>
      </c>
      <c r="U347" s="33">
        <f>T347*K347</f>
        <v>0</v>
      </c>
      <c r="V347" s="5"/>
      <c r="W347" s="44">
        <f>SUM(S342:S347)</f>
        <v>38114</v>
      </c>
      <c r="X347" s="4"/>
      <c r="Y347" s="44">
        <f>SUM(U342:U347)</f>
        <v>0</v>
      </c>
      <c r="Z347" s="4"/>
      <c r="AA347" s="4"/>
      <c r="AB347" s="4"/>
    </row>
    <row r="348" spans="1:28" ht="16.5" customHeight="1">
      <c r="A348" s="31">
        <v>5</v>
      </c>
      <c r="B348" s="31">
        <v>6</v>
      </c>
      <c r="C348" s="31" t="str">
        <f>VLOOKUP($A348,班級清單,6,0)</f>
        <v>三</v>
      </c>
      <c r="D348" s="11" t="str">
        <f>VLOOKUP($A348,班級清單,2,0)</f>
        <v>日校</v>
      </c>
      <c r="E348" s="11" t="str">
        <f>VLOOKUP($A348,班級清單,3,0)</f>
        <v>外三1</v>
      </c>
      <c r="F348" s="5" t="str">
        <f>VLOOKUP($B348,書籍清單,2,0)</f>
        <v>高中英文</v>
      </c>
      <c r="G348" s="11" t="str">
        <f>VLOOKUP($B348,書籍清單,3,0)</f>
        <v>六</v>
      </c>
      <c r="H348" s="11" t="str">
        <f>VLOOKUP($B348,書籍清單,4,0)</f>
        <v>三民</v>
      </c>
      <c r="I348" s="11" t="str">
        <f>VLOOKUP($B348,書籍清單,5,0)</f>
        <v>車蓓群</v>
      </c>
      <c r="J348" s="11">
        <f>VLOOKUP($B348,書籍清單,6,0)</f>
        <v>238</v>
      </c>
      <c r="K348" s="13">
        <f>VLOOKUP($B348,書籍清單,7,0)</f>
        <v>230</v>
      </c>
      <c r="L348" s="32" t="str">
        <f>VLOOKUP(H348,出版社!$B$2:$D$26,3,0)</f>
        <v>招標議價</v>
      </c>
      <c r="M348" s="11">
        <f>VLOOKUP($A348,班級清單,4,0)</f>
        <v>39</v>
      </c>
      <c r="N348" s="11">
        <f>M348</f>
        <v>39</v>
      </c>
      <c r="O348" s="33">
        <f>J348*N348</f>
        <v>9282</v>
      </c>
      <c r="P348" s="34">
        <f>N348</f>
        <v>39</v>
      </c>
      <c r="Q348" s="35">
        <f>P348*K348</f>
        <v>8970</v>
      </c>
      <c r="R348" s="33">
        <v>39</v>
      </c>
      <c r="S348" s="33">
        <f>K348*R348</f>
        <v>8970</v>
      </c>
      <c r="T348" s="33">
        <f>P348-R348</f>
        <v>0</v>
      </c>
      <c r="U348" s="33">
        <f>T348*K348</f>
        <v>0</v>
      </c>
      <c r="V348" s="5"/>
      <c r="W348" s="4"/>
      <c r="X348" s="4"/>
      <c r="Y348" s="4"/>
      <c r="Z348" s="4"/>
      <c r="AA348" s="4"/>
      <c r="AB348" s="4"/>
    </row>
    <row r="349" spans="1:28" ht="16.5" customHeight="1">
      <c r="A349" s="31">
        <v>5</v>
      </c>
      <c r="B349" s="31">
        <v>23</v>
      </c>
      <c r="C349" s="31" t="str">
        <f>VLOOKUP($A349,班級清單,6,0)</f>
        <v>三</v>
      </c>
      <c r="D349" s="11" t="str">
        <f>VLOOKUP($A349,班級清單,2,0)</f>
        <v>日校</v>
      </c>
      <c r="E349" s="11" t="str">
        <f>VLOOKUP($A349,班級清單,3,0)</f>
        <v>外三1</v>
      </c>
      <c r="F349" s="5" t="str">
        <f>VLOOKUP($B349,書籍清單,2,0)</f>
        <v>高職國文</v>
      </c>
      <c r="G349" s="11" t="str">
        <f>VLOOKUP($B349,書籍清單,3,0)</f>
        <v>六</v>
      </c>
      <c r="H349" s="11" t="str">
        <f>VLOOKUP($B349,書籍清單,4,0)</f>
        <v>東大</v>
      </c>
      <c r="I349" s="11" t="str">
        <f>VLOOKUP($B349,書籍清單,5,0)</f>
        <v>王基倫.等</v>
      </c>
      <c r="J349" s="11">
        <f>VLOOKUP($B349,書籍清單,6,0)</f>
        <v>230</v>
      </c>
      <c r="K349" s="13">
        <f>VLOOKUP($B349,書籍清單,7,0)</f>
        <v>222</v>
      </c>
      <c r="L349" s="32" t="str">
        <f>VLOOKUP(H349,出版社!$B$2:$D$26,3,0)</f>
        <v>招標議價</v>
      </c>
      <c r="M349" s="11">
        <f>VLOOKUP($A349,班級清單,4,0)</f>
        <v>39</v>
      </c>
      <c r="N349" s="11">
        <f>M349</f>
        <v>39</v>
      </c>
      <c r="O349" s="33">
        <f>J349*N349</f>
        <v>8970</v>
      </c>
      <c r="P349" s="34">
        <f>N349</f>
        <v>39</v>
      </c>
      <c r="Q349" s="35">
        <f>P349*K349</f>
        <v>8658</v>
      </c>
      <c r="R349" s="33">
        <v>39</v>
      </c>
      <c r="S349" s="33">
        <f>K349*R349</f>
        <v>8658</v>
      </c>
      <c r="T349" s="33">
        <f>P349-R349</f>
        <v>0</v>
      </c>
      <c r="U349" s="33">
        <f>T349*K349</f>
        <v>0</v>
      </c>
      <c r="V349" s="5"/>
      <c r="W349" s="4"/>
      <c r="X349" s="4"/>
      <c r="Y349" s="4"/>
      <c r="Z349" s="4"/>
      <c r="AA349" s="4"/>
      <c r="AB349" s="4"/>
    </row>
    <row r="350" spans="1:28" ht="16.5" customHeight="1">
      <c r="A350" s="31">
        <v>5</v>
      </c>
      <c r="B350" s="31">
        <v>36</v>
      </c>
      <c r="C350" s="31" t="str">
        <f>VLOOKUP($A350,班級清單,6,0)</f>
        <v>三</v>
      </c>
      <c r="D350" s="11" t="str">
        <f>VLOOKUP($A350,班級清單,2,0)</f>
        <v>日校</v>
      </c>
      <c r="E350" s="11" t="str">
        <f>VLOOKUP($A350,班級清單,3,0)</f>
        <v>外三1</v>
      </c>
      <c r="F350" s="5" t="str">
        <f>VLOOKUP($B350,書籍清單,2,0)</f>
        <v>戰爭與危機的啟示</v>
      </c>
      <c r="G350" s="11" t="str">
        <f>VLOOKUP($B350,書籍清單,3,0)</f>
        <v>全</v>
      </c>
      <c r="H350" s="11" t="str">
        <f>VLOOKUP($B350,書籍清單,4,0)</f>
        <v>翔宇</v>
      </c>
      <c r="I350" s="11" t="str">
        <f>VLOOKUP($B350,書籍清單,5,0)</f>
        <v>張世照.等</v>
      </c>
      <c r="J350" s="11">
        <f>VLOOKUP($B350,書籍清單,6,0)</f>
        <v>145</v>
      </c>
      <c r="K350" s="13">
        <f>VLOOKUP($B350,書籍清單,7,0)</f>
        <v>140</v>
      </c>
      <c r="L350" s="32" t="str">
        <f>VLOOKUP(H350,出版社!$B$2:$D$26,3,0)</f>
        <v>招標議價</v>
      </c>
      <c r="M350" s="11">
        <f>VLOOKUP($A350,班級清單,4,0)</f>
        <v>39</v>
      </c>
      <c r="N350" s="11">
        <f>M350</f>
        <v>39</v>
      </c>
      <c r="O350" s="33">
        <f>J350*N350</f>
        <v>5655</v>
      </c>
      <c r="P350" s="34">
        <f>N350</f>
        <v>39</v>
      </c>
      <c r="Q350" s="35">
        <f>P350*K350</f>
        <v>5460</v>
      </c>
      <c r="R350" s="33">
        <v>39</v>
      </c>
      <c r="S350" s="33">
        <f>K350*R350</f>
        <v>5460</v>
      </c>
      <c r="T350" s="33">
        <f>P350-R350</f>
        <v>0</v>
      </c>
      <c r="U350" s="33">
        <f>T350*K350</f>
        <v>0</v>
      </c>
      <c r="V350" s="5"/>
      <c r="W350" s="4"/>
      <c r="X350" s="4"/>
      <c r="Y350" s="4"/>
      <c r="Z350" s="4"/>
      <c r="AA350" s="4"/>
      <c r="AB350" s="4"/>
    </row>
    <row r="351" spans="1:28" ht="16.5" customHeight="1">
      <c r="A351" s="31">
        <v>5</v>
      </c>
      <c r="B351" s="31">
        <v>37</v>
      </c>
      <c r="C351" s="31" t="str">
        <f>VLOOKUP($A351,班級清單,6,0)</f>
        <v>三</v>
      </c>
      <c r="D351" s="11" t="str">
        <f>VLOOKUP($A351,班級清單,2,0)</f>
        <v>日校</v>
      </c>
      <c r="E351" s="11" t="str">
        <f>VLOOKUP($A351,班級清單,3,0)</f>
        <v>外三1</v>
      </c>
      <c r="F351" s="5" t="str">
        <f>VLOOKUP($B351,書籍清單,2,0)</f>
        <v>體育</v>
      </c>
      <c r="G351" s="11" t="str">
        <f>VLOOKUP($B351,書籍清單,3,0)</f>
        <v>六</v>
      </c>
      <c r="H351" s="11" t="str">
        <f>VLOOKUP($B351,書籍清單,4,0)</f>
        <v>華興</v>
      </c>
      <c r="I351" s="11" t="str">
        <f>VLOOKUP($B351,書籍清單,5,0)</f>
        <v>陳相榮</v>
      </c>
      <c r="J351" s="11">
        <f>VLOOKUP($B351,書籍清單,6,0)</f>
        <v>99</v>
      </c>
      <c r="K351" s="13">
        <f>VLOOKUP($B351,書籍清單,7,0)</f>
        <v>96</v>
      </c>
      <c r="L351" s="32" t="str">
        <f>VLOOKUP(H351,出版社!$B$2:$D$26,3,0)</f>
        <v>小額採購</v>
      </c>
      <c r="M351" s="11">
        <f>VLOOKUP($A351,班級清單,4,0)</f>
        <v>39</v>
      </c>
      <c r="N351" s="11">
        <f>M351</f>
        <v>39</v>
      </c>
      <c r="O351" s="33">
        <f>J351*N351</f>
        <v>3861</v>
      </c>
      <c r="P351" s="34">
        <f>N351</f>
        <v>39</v>
      </c>
      <c r="Q351" s="35">
        <f>P351*K351</f>
        <v>3744</v>
      </c>
      <c r="R351" s="33">
        <v>39</v>
      </c>
      <c r="S351" s="33">
        <f>K351*R351</f>
        <v>3744</v>
      </c>
      <c r="T351" s="33">
        <f>P351-R351</f>
        <v>0</v>
      </c>
      <c r="U351" s="33">
        <f>T351*K351</f>
        <v>0</v>
      </c>
      <c r="V351" s="5"/>
      <c r="W351" s="44">
        <f>SUM(S348:S351)</f>
        <v>26832</v>
      </c>
      <c r="X351" s="4"/>
      <c r="Y351" s="44">
        <f>SUM(U348:U351)</f>
        <v>0</v>
      </c>
      <c r="Z351" s="4"/>
      <c r="AA351" s="4"/>
      <c r="AB351" s="4"/>
    </row>
    <row r="352" spans="1:28" ht="16.5" customHeight="1">
      <c r="A352" s="31">
        <v>6</v>
      </c>
      <c r="B352" s="31">
        <v>6</v>
      </c>
      <c r="C352" s="31" t="str">
        <f>VLOOKUP($A352,班級清單,6,0)</f>
        <v>三</v>
      </c>
      <c r="D352" s="11" t="str">
        <f>VLOOKUP($A352,班級清單,2,0)</f>
        <v>日校</v>
      </c>
      <c r="E352" s="11" t="str">
        <f>VLOOKUP($A352,班級清單,3,0)</f>
        <v>外三2</v>
      </c>
      <c r="F352" s="5" t="str">
        <f>VLOOKUP($B352,書籍清單,2,0)</f>
        <v>高中英文</v>
      </c>
      <c r="G352" s="11" t="str">
        <f>VLOOKUP($B352,書籍清單,3,0)</f>
        <v>六</v>
      </c>
      <c r="H352" s="11" t="str">
        <f>VLOOKUP($B352,書籍清單,4,0)</f>
        <v>三民</v>
      </c>
      <c r="I352" s="11" t="str">
        <f>VLOOKUP($B352,書籍清單,5,0)</f>
        <v>車蓓群</v>
      </c>
      <c r="J352" s="11">
        <f>VLOOKUP($B352,書籍清單,6,0)</f>
        <v>238</v>
      </c>
      <c r="K352" s="13">
        <f>VLOOKUP($B352,書籍清單,7,0)</f>
        <v>230</v>
      </c>
      <c r="L352" s="32" t="str">
        <f>VLOOKUP(H352,出版社!$B$2:$D$26,3,0)</f>
        <v>招標議價</v>
      </c>
      <c r="M352" s="11">
        <f>VLOOKUP($A352,班級清單,4,0)</f>
        <v>38</v>
      </c>
      <c r="N352" s="11">
        <f>M352</f>
        <v>38</v>
      </c>
      <c r="O352" s="33">
        <f>J352*N352</f>
        <v>9044</v>
      </c>
      <c r="P352" s="34">
        <f>N352</f>
        <v>38</v>
      </c>
      <c r="Q352" s="35">
        <f>P352*K352</f>
        <v>8740</v>
      </c>
      <c r="R352" s="33">
        <v>38</v>
      </c>
      <c r="S352" s="33">
        <f>K352*R352</f>
        <v>8740</v>
      </c>
      <c r="T352" s="33">
        <f>P352-R352</f>
        <v>0</v>
      </c>
      <c r="U352" s="33">
        <f>T352*K352</f>
        <v>0</v>
      </c>
      <c r="V352" s="5"/>
      <c r="W352" s="4"/>
      <c r="X352" s="4"/>
      <c r="Y352" s="4"/>
      <c r="Z352" s="4"/>
      <c r="AA352" s="4"/>
      <c r="AB352" s="4"/>
    </row>
    <row r="353" spans="1:28" ht="16.5" customHeight="1">
      <c r="A353" s="31">
        <v>6</v>
      </c>
      <c r="B353" s="31">
        <v>23</v>
      </c>
      <c r="C353" s="31" t="str">
        <f>VLOOKUP($A353,班級清單,6,0)</f>
        <v>三</v>
      </c>
      <c r="D353" s="11" t="str">
        <f>VLOOKUP($A353,班級清單,2,0)</f>
        <v>日校</v>
      </c>
      <c r="E353" s="11" t="str">
        <f>VLOOKUP($A353,班級清單,3,0)</f>
        <v>外三2</v>
      </c>
      <c r="F353" s="5" t="str">
        <f>VLOOKUP($B353,書籍清單,2,0)</f>
        <v>高職國文</v>
      </c>
      <c r="G353" s="11" t="str">
        <f>VLOOKUP($B353,書籍清單,3,0)</f>
        <v>六</v>
      </c>
      <c r="H353" s="11" t="str">
        <f>VLOOKUP($B353,書籍清單,4,0)</f>
        <v>東大</v>
      </c>
      <c r="I353" s="11" t="str">
        <f>VLOOKUP($B353,書籍清單,5,0)</f>
        <v>王基倫.等</v>
      </c>
      <c r="J353" s="11">
        <f>VLOOKUP($B353,書籍清單,6,0)</f>
        <v>230</v>
      </c>
      <c r="K353" s="13">
        <f>VLOOKUP($B353,書籍清單,7,0)</f>
        <v>222</v>
      </c>
      <c r="L353" s="32" t="str">
        <f>VLOOKUP(H353,出版社!$B$2:$D$26,3,0)</f>
        <v>招標議價</v>
      </c>
      <c r="M353" s="11">
        <f>VLOOKUP($A353,班級清單,4,0)</f>
        <v>38</v>
      </c>
      <c r="N353" s="11">
        <f>M353</f>
        <v>38</v>
      </c>
      <c r="O353" s="33">
        <f>J353*N353</f>
        <v>8740</v>
      </c>
      <c r="P353" s="34">
        <f>N353</f>
        <v>38</v>
      </c>
      <c r="Q353" s="35">
        <f>P353*K353</f>
        <v>8436</v>
      </c>
      <c r="R353" s="33">
        <v>38</v>
      </c>
      <c r="S353" s="33">
        <f>K353*R353</f>
        <v>8436</v>
      </c>
      <c r="T353" s="33">
        <f>P353-R353</f>
        <v>0</v>
      </c>
      <c r="U353" s="33">
        <f>T353*K353</f>
        <v>0</v>
      </c>
      <c r="V353" s="5"/>
      <c r="W353" s="4"/>
      <c r="X353" s="4"/>
      <c r="Y353" s="4"/>
      <c r="Z353" s="4"/>
      <c r="AA353" s="4"/>
      <c r="AB353" s="4"/>
    </row>
    <row r="354" spans="1:28" ht="16.5" customHeight="1">
      <c r="A354" s="31">
        <v>6</v>
      </c>
      <c r="B354" s="31">
        <v>36</v>
      </c>
      <c r="C354" s="31" t="str">
        <f>VLOOKUP($A354,班級清單,6,0)</f>
        <v>三</v>
      </c>
      <c r="D354" s="11" t="str">
        <f>VLOOKUP($A354,班級清單,2,0)</f>
        <v>日校</v>
      </c>
      <c r="E354" s="11" t="str">
        <f>VLOOKUP($A354,班級清單,3,0)</f>
        <v>外三2</v>
      </c>
      <c r="F354" s="5" t="str">
        <f>VLOOKUP($B354,書籍清單,2,0)</f>
        <v>戰爭與危機的啟示</v>
      </c>
      <c r="G354" s="11" t="str">
        <f>VLOOKUP($B354,書籍清單,3,0)</f>
        <v>全</v>
      </c>
      <c r="H354" s="11" t="str">
        <f>VLOOKUP($B354,書籍清單,4,0)</f>
        <v>翔宇</v>
      </c>
      <c r="I354" s="11" t="str">
        <f>VLOOKUP($B354,書籍清單,5,0)</f>
        <v>張世照.等</v>
      </c>
      <c r="J354" s="11">
        <f>VLOOKUP($B354,書籍清單,6,0)</f>
        <v>145</v>
      </c>
      <c r="K354" s="13">
        <f>VLOOKUP($B354,書籍清單,7,0)</f>
        <v>140</v>
      </c>
      <c r="L354" s="32" t="str">
        <f>VLOOKUP(H354,出版社!$B$2:$D$26,3,0)</f>
        <v>招標議價</v>
      </c>
      <c r="M354" s="11">
        <f>VLOOKUP($A354,班級清單,4,0)</f>
        <v>38</v>
      </c>
      <c r="N354" s="11">
        <f>M354</f>
        <v>38</v>
      </c>
      <c r="O354" s="33">
        <f>J354*N354</f>
        <v>5510</v>
      </c>
      <c r="P354" s="34">
        <f>N354</f>
        <v>38</v>
      </c>
      <c r="Q354" s="35">
        <f>P354*K354</f>
        <v>5320</v>
      </c>
      <c r="R354" s="33">
        <v>38</v>
      </c>
      <c r="S354" s="33">
        <f>K354*R354</f>
        <v>5320</v>
      </c>
      <c r="T354" s="33">
        <f>P354-R354</f>
        <v>0</v>
      </c>
      <c r="U354" s="33">
        <f>T354*K354</f>
        <v>0</v>
      </c>
      <c r="V354" s="5"/>
      <c r="W354" s="4"/>
      <c r="X354" s="4"/>
      <c r="Y354" s="4"/>
      <c r="Z354" s="4"/>
      <c r="AA354" s="4"/>
      <c r="AB354" s="4"/>
    </row>
    <row r="355" spans="1:28" ht="16.5" customHeight="1">
      <c r="A355" s="31">
        <v>6</v>
      </c>
      <c r="B355" s="31">
        <v>37</v>
      </c>
      <c r="C355" s="31" t="str">
        <f>VLOOKUP($A355,班級清單,6,0)</f>
        <v>三</v>
      </c>
      <c r="D355" s="11" t="str">
        <f>VLOOKUP($A355,班級清單,2,0)</f>
        <v>日校</v>
      </c>
      <c r="E355" s="11" t="str">
        <f>VLOOKUP($A355,班級清單,3,0)</f>
        <v>外三2</v>
      </c>
      <c r="F355" s="5" t="str">
        <f>VLOOKUP($B355,書籍清單,2,0)</f>
        <v>體育</v>
      </c>
      <c r="G355" s="11" t="str">
        <f>VLOOKUP($B355,書籍清單,3,0)</f>
        <v>六</v>
      </c>
      <c r="H355" s="11" t="str">
        <f>VLOOKUP($B355,書籍清單,4,0)</f>
        <v>華興</v>
      </c>
      <c r="I355" s="11" t="str">
        <f>VLOOKUP($B355,書籍清單,5,0)</f>
        <v>陳相榮</v>
      </c>
      <c r="J355" s="11">
        <f>VLOOKUP($B355,書籍清單,6,0)</f>
        <v>99</v>
      </c>
      <c r="K355" s="13">
        <f>VLOOKUP($B355,書籍清單,7,0)</f>
        <v>96</v>
      </c>
      <c r="L355" s="32" t="str">
        <f>VLOOKUP(H355,出版社!$B$2:$D$26,3,0)</f>
        <v>小額採購</v>
      </c>
      <c r="M355" s="11">
        <f>VLOOKUP($A355,班級清單,4,0)</f>
        <v>38</v>
      </c>
      <c r="N355" s="11">
        <f>M355</f>
        <v>38</v>
      </c>
      <c r="O355" s="33">
        <f>J355*N355</f>
        <v>3762</v>
      </c>
      <c r="P355" s="34">
        <f>N355</f>
        <v>38</v>
      </c>
      <c r="Q355" s="35">
        <f>P355*K355</f>
        <v>3648</v>
      </c>
      <c r="R355" s="33">
        <v>38</v>
      </c>
      <c r="S355" s="33">
        <f>K355*R355</f>
        <v>3648</v>
      </c>
      <c r="T355" s="33">
        <f>P355-R355</f>
        <v>0</v>
      </c>
      <c r="U355" s="33">
        <f>T355*K355</f>
        <v>0</v>
      </c>
      <c r="V355" s="5"/>
      <c r="W355" s="44">
        <f>SUM(S352:S355)</f>
        <v>26144</v>
      </c>
      <c r="X355" s="4"/>
      <c r="Y355" s="44">
        <f>SUM(U352:U355)</f>
        <v>0</v>
      </c>
      <c r="Z355" s="4"/>
      <c r="AA355" s="4"/>
      <c r="AB355" s="4"/>
    </row>
    <row r="356" spans="1:28" ht="16.5" customHeight="1">
      <c r="A356" s="31">
        <v>15</v>
      </c>
      <c r="B356" s="31">
        <v>1</v>
      </c>
      <c r="C356" s="31" t="str">
        <f>VLOOKUP($A356,班級清單,6,0)</f>
        <v>三</v>
      </c>
      <c r="D356" s="11" t="str">
        <f>VLOOKUP($A356,班級清單,2,0)</f>
        <v>日校</v>
      </c>
      <c r="E356" s="11" t="str">
        <f>VLOOKUP($A356,班級清單,3,0)</f>
        <v>高三1</v>
      </c>
      <c r="F356" s="5" t="str">
        <f>VLOOKUP($B356,書籍清單,2,0)</f>
        <v>公民與社會選修</v>
      </c>
      <c r="G356" s="11" t="str">
        <f>VLOOKUP($B356,書籍清單,3,0)</f>
        <v>下</v>
      </c>
      <c r="H356" s="11" t="str">
        <f>VLOOKUP($B356,書籍清單,4,0)</f>
        <v>三民</v>
      </c>
      <c r="I356" s="11" t="str">
        <f>VLOOKUP($B356,書籍清單,5,0)</f>
        <v>劉義周.等</v>
      </c>
      <c r="J356" s="11">
        <f>VLOOKUP($B356,書籍清單,6,0)</f>
        <v>218</v>
      </c>
      <c r="K356" s="13">
        <f>VLOOKUP($B356,書籍清單,7,0)</f>
        <v>210</v>
      </c>
      <c r="L356" s="32" t="str">
        <f>VLOOKUP(H356,出版社!$B$2:$D$26,3,0)</f>
        <v>招標議價</v>
      </c>
      <c r="M356" s="11">
        <f>VLOOKUP($A356,班級清單,4,0)</f>
        <v>38</v>
      </c>
      <c r="N356" s="11">
        <f>M356</f>
        <v>38</v>
      </c>
      <c r="O356" s="33">
        <f>J356*N356</f>
        <v>8284</v>
      </c>
      <c r="P356" s="34">
        <f>N356</f>
        <v>38</v>
      </c>
      <c r="Q356" s="35">
        <f>P356*K356</f>
        <v>7980</v>
      </c>
      <c r="R356" s="33">
        <v>38</v>
      </c>
      <c r="S356" s="33">
        <f>K356*R356</f>
        <v>7980</v>
      </c>
      <c r="T356" s="33">
        <f>P356-R356</f>
        <v>0</v>
      </c>
      <c r="U356" s="33">
        <f>T356*K356</f>
        <v>0</v>
      </c>
      <c r="V356" s="5"/>
      <c r="W356" s="4"/>
      <c r="X356" s="4"/>
      <c r="Y356" s="4"/>
      <c r="Z356" s="4"/>
      <c r="AA356" s="4"/>
      <c r="AB356" s="4"/>
    </row>
    <row r="357" spans="1:28" ht="16.5" customHeight="1">
      <c r="A357" s="31">
        <v>15</v>
      </c>
      <c r="B357" s="31">
        <v>6</v>
      </c>
      <c r="C357" s="31" t="str">
        <f>VLOOKUP($A357,班級清單,6,0)</f>
        <v>三</v>
      </c>
      <c r="D357" s="11" t="str">
        <f>VLOOKUP($A357,班級清單,2,0)</f>
        <v>日校</v>
      </c>
      <c r="E357" s="11" t="str">
        <f>VLOOKUP($A357,班級清單,3,0)</f>
        <v>高三1</v>
      </c>
      <c r="F357" s="5" t="str">
        <f>VLOOKUP($B357,書籍清單,2,0)</f>
        <v>高中英文</v>
      </c>
      <c r="G357" s="11" t="str">
        <f>VLOOKUP($B357,書籍清單,3,0)</f>
        <v>六</v>
      </c>
      <c r="H357" s="11" t="str">
        <f>VLOOKUP($B357,書籍清單,4,0)</f>
        <v>三民</v>
      </c>
      <c r="I357" s="11" t="str">
        <f>VLOOKUP($B357,書籍清單,5,0)</f>
        <v>車蓓群</v>
      </c>
      <c r="J357" s="11">
        <f>VLOOKUP($B357,書籍清單,6,0)</f>
        <v>238</v>
      </c>
      <c r="K357" s="13">
        <f>VLOOKUP($B357,書籍清單,7,0)</f>
        <v>230</v>
      </c>
      <c r="L357" s="32" t="str">
        <f>VLOOKUP(H357,出版社!$B$2:$D$26,3,0)</f>
        <v>招標議價</v>
      </c>
      <c r="M357" s="11">
        <f>VLOOKUP($A357,班級清單,4,0)</f>
        <v>38</v>
      </c>
      <c r="N357" s="11">
        <f>M357</f>
        <v>38</v>
      </c>
      <c r="O357" s="33">
        <f>J357*N357</f>
        <v>9044</v>
      </c>
      <c r="P357" s="34">
        <f>N357</f>
        <v>38</v>
      </c>
      <c r="Q357" s="35">
        <f>P357*K357</f>
        <v>8740</v>
      </c>
      <c r="R357" s="33">
        <v>38</v>
      </c>
      <c r="S357" s="33">
        <f>K357*R357</f>
        <v>8740</v>
      </c>
      <c r="T357" s="33">
        <f>P357-R357</f>
        <v>0</v>
      </c>
      <c r="U357" s="33">
        <f>T357*K357</f>
        <v>0</v>
      </c>
      <c r="V357" s="5"/>
      <c r="W357" s="4"/>
      <c r="X357" s="4"/>
      <c r="Y357" s="4"/>
      <c r="Z357" s="4"/>
      <c r="AA357" s="4"/>
      <c r="AB357" s="4"/>
    </row>
    <row r="358" spans="1:28" ht="16.5" customHeight="1">
      <c r="A358" s="31">
        <v>15</v>
      </c>
      <c r="B358" s="31">
        <v>46</v>
      </c>
      <c r="C358" s="31" t="str">
        <f>VLOOKUP($A358,班級清單,6,0)</f>
        <v>三</v>
      </c>
      <c r="D358" s="11" t="str">
        <f>VLOOKUP($A358,班級清單,2,0)</f>
        <v>日校</v>
      </c>
      <c r="E358" s="11" t="str">
        <f>VLOOKUP($A358,班級清單,3,0)</f>
        <v>高三1</v>
      </c>
      <c r="F358" s="5" t="str">
        <f>VLOOKUP($B358,書籍清單,2,0)</f>
        <v>高中國文</v>
      </c>
      <c r="G358" s="11" t="str">
        <f>VLOOKUP($B358,書籍清單,3,0)</f>
        <v>六</v>
      </c>
      <c r="H358" s="11" t="str">
        <f>VLOOKUP($B358,書籍清單,4,0)</f>
        <v>翰林</v>
      </c>
      <c r="I358" s="11" t="str">
        <f>VLOOKUP($B358,書籍清單,5,0)</f>
        <v>宋隆發.等</v>
      </c>
      <c r="J358" s="11">
        <f>VLOOKUP($B358,書籍清單,6,0)</f>
        <v>202</v>
      </c>
      <c r="K358" s="13">
        <f>VLOOKUP($B358,書籍清單,7,0)</f>
        <v>194</v>
      </c>
      <c r="L358" s="32" t="str">
        <f>VLOOKUP(H358,出版社!$B$2:$D$26,3,0)</f>
        <v>招標議價</v>
      </c>
      <c r="M358" s="11">
        <f>VLOOKUP($A358,班級清單,4,0)</f>
        <v>38</v>
      </c>
      <c r="N358" s="11">
        <f>M358</f>
        <v>38</v>
      </c>
      <c r="O358" s="33">
        <f>J358*N358</f>
        <v>7676</v>
      </c>
      <c r="P358" s="34">
        <f>N358</f>
        <v>38</v>
      </c>
      <c r="Q358" s="35">
        <f>P358*K358</f>
        <v>7372</v>
      </c>
      <c r="R358" s="33">
        <v>38</v>
      </c>
      <c r="S358" s="33">
        <f>K358*R358</f>
        <v>7372</v>
      </c>
      <c r="T358" s="33">
        <f>P358-R358</f>
        <v>0</v>
      </c>
      <c r="U358" s="33">
        <f>T358*K358</f>
        <v>0</v>
      </c>
      <c r="V358" s="5"/>
      <c r="W358" s="4"/>
      <c r="X358" s="4"/>
      <c r="Y358" s="4"/>
      <c r="Z358" s="4"/>
      <c r="AA358" s="4"/>
      <c r="AB358" s="4"/>
    </row>
    <row r="359" spans="1:28" ht="16.5" customHeight="1">
      <c r="A359" s="31">
        <v>15</v>
      </c>
      <c r="B359" s="31">
        <v>28</v>
      </c>
      <c r="C359" s="31" t="str">
        <f>VLOOKUP($A359,班級清單,6,0)</f>
        <v>三</v>
      </c>
      <c r="D359" s="11" t="str">
        <f>VLOOKUP($A359,班級清單,2,0)</f>
        <v>日校</v>
      </c>
      <c r="E359" s="11" t="str">
        <f>VLOOKUP($A359,班級清單,3,0)</f>
        <v>高三1</v>
      </c>
      <c r="F359" s="5" t="str">
        <f>VLOOKUP($B359,書籍清單,2,0)</f>
        <v>數學(乙)</v>
      </c>
      <c r="G359" s="11" t="str">
        <f>VLOOKUP($B359,書籍清單,3,0)</f>
        <v>六</v>
      </c>
      <c r="H359" s="11" t="str">
        <f>VLOOKUP($B359,書籍清單,4,0)</f>
        <v>南一</v>
      </c>
      <c r="I359" s="11" t="str">
        <f>VLOOKUP($B359,書籍清單,5,0)</f>
        <v>林福來</v>
      </c>
      <c r="J359" s="11">
        <f>VLOOKUP($B359,書籍清單,6,0)</f>
        <v>169</v>
      </c>
      <c r="K359" s="13">
        <f>VLOOKUP($B359,書籍清單,7,0)</f>
        <v>130</v>
      </c>
      <c r="L359" s="32" t="str">
        <f>VLOOKUP(H359,出版社!$B$2:$D$26,3,0)</f>
        <v>小額採購</v>
      </c>
      <c r="M359" s="11">
        <f>VLOOKUP($A359,班級清單,4,0)</f>
        <v>38</v>
      </c>
      <c r="N359" s="11">
        <f>M359</f>
        <v>38</v>
      </c>
      <c r="O359" s="33">
        <f>J359*N359</f>
        <v>6422</v>
      </c>
      <c r="P359" s="34">
        <f>N359</f>
        <v>38</v>
      </c>
      <c r="Q359" s="35">
        <f>P359*K359</f>
        <v>4940</v>
      </c>
      <c r="R359" s="33">
        <v>38</v>
      </c>
      <c r="S359" s="33">
        <f>K359*R359</f>
        <v>4940</v>
      </c>
      <c r="T359" s="33">
        <f>P359-R359</f>
        <v>0</v>
      </c>
      <c r="U359" s="33">
        <f>T359*K359</f>
        <v>0</v>
      </c>
      <c r="V359" s="5"/>
      <c r="W359" s="4"/>
      <c r="X359" s="4"/>
      <c r="Y359" s="4"/>
      <c r="Z359" s="4"/>
      <c r="AA359" s="4"/>
      <c r="AB359" s="4"/>
    </row>
    <row r="360" spans="1:28" ht="16.5" customHeight="1">
      <c r="A360" s="31">
        <v>15</v>
      </c>
      <c r="B360" s="31">
        <v>36</v>
      </c>
      <c r="C360" s="31" t="str">
        <f>VLOOKUP($A360,班級清單,6,0)</f>
        <v>三</v>
      </c>
      <c r="D360" s="11" t="str">
        <f>VLOOKUP($A360,班級清單,2,0)</f>
        <v>日校</v>
      </c>
      <c r="E360" s="11" t="str">
        <f>VLOOKUP($A360,班級清單,3,0)</f>
        <v>高三1</v>
      </c>
      <c r="F360" s="5" t="str">
        <f>VLOOKUP($B360,書籍清單,2,0)</f>
        <v>戰爭與危機的啟示</v>
      </c>
      <c r="G360" s="11" t="str">
        <f>VLOOKUP($B360,書籍清單,3,0)</f>
        <v>全</v>
      </c>
      <c r="H360" s="11" t="str">
        <f>VLOOKUP($B360,書籍清單,4,0)</f>
        <v>翔宇</v>
      </c>
      <c r="I360" s="11" t="str">
        <f>VLOOKUP($B360,書籍清單,5,0)</f>
        <v>張世照.等</v>
      </c>
      <c r="J360" s="11">
        <f>VLOOKUP($B360,書籍清單,6,0)</f>
        <v>145</v>
      </c>
      <c r="K360" s="13">
        <f>VLOOKUP($B360,書籍清單,7,0)</f>
        <v>140</v>
      </c>
      <c r="L360" s="32" t="str">
        <f>VLOOKUP(H360,出版社!$B$2:$D$26,3,0)</f>
        <v>招標議價</v>
      </c>
      <c r="M360" s="11">
        <f>VLOOKUP($A360,班級清單,4,0)</f>
        <v>38</v>
      </c>
      <c r="N360" s="11">
        <f>M360</f>
        <v>38</v>
      </c>
      <c r="O360" s="33">
        <f>J360*N360</f>
        <v>5510</v>
      </c>
      <c r="P360" s="34">
        <f>N360</f>
        <v>38</v>
      </c>
      <c r="Q360" s="35">
        <f>P360*K360</f>
        <v>5320</v>
      </c>
      <c r="R360" s="33">
        <v>38</v>
      </c>
      <c r="S360" s="33">
        <f>K360*R360</f>
        <v>5320</v>
      </c>
      <c r="T360" s="33">
        <f>P360-R360</f>
        <v>0</v>
      </c>
      <c r="U360" s="33">
        <f>T360*K360</f>
        <v>0</v>
      </c>
      <c r="V360" s="5"/>
      <c r="W360" s="4"/>
      <c r="X360" s="4"/>
      <c r="Y360" s="4"/>
      <c r="Z360" s="4"/>
      <c r="AA360" s="4"/>
      <c r="AB360" s="4"/>
    </row>
    <row r="361" spans="1:28" ht="16.5" customHeight="1">
      <c r="A361" s="31">
        <v>15</v>
      </c>
      <c r="B361" s="31">
        <v>10</v>
      </c>
      <c r="C361" s="31" t="str">
        <f>VLOOKUP($A361,班級清單,6,0)</f>
        <v>三</v>
      </c>
      <c r="D361" s="11" t="str">
        <f>VLOOKUP($A361,班級清單,2,0)</f>
        <v>日校</v>
      </c>
      <c r="E361" s="11" t="str">
        <f>VLOOKUP($A361,班級清單,3,0)</f>
        <v>高三1</v>
      </c>
      <c r="F361" s="5" t="str">
        <f>VLOOKUP($B361,書籍清單,2,0)</f>
        <v>選修歷史</v>
      </c>
      <c r="G361" s="11" t="str">
        <f>VLOOKUP($B361,書籍清單,3,0)</f>
        <v>下</v>
      </c>
      <c r="H361" s="11" t="str">
        <f>VLOOKUP($B361,書籍清單,4,0)</f>
        <v>三民</v>
      </c>
      <c r="I361" s="11" t="str">
        <f>VLOOKUP($B361,書籍清單,5,0)</f>
        <v>古偉瀛.等</v>
      </c>
      <c r="J361" s="11">
        <f>VLOOKUP($B361,書籍清單,6,0)</f>
        <v>210</v>
      </c>
      <c r="K361" s="13">
        <f>VLOOKUP($B361,書籍清單,7,0)</f>
        <v>203</v>
      </c>
      <c r="L361" s="32" t="str">
        <f>VLOOKUP(H361,出版社!$B$2:$D$26,3,0)</f>
        <v>招標議價</v>
      </c>
      <c r="M361" s="11">
        <f>VLOOKUP($A361,班級清單,4,0)</f>
        <v>38</v>
      </c>
      <c r="N361" s="11">
        <f>M361</f>
        <v>38</v>
      </c>
      <c r="O361" s="33">
        <f>J361*N361</f>
        <v>7980</v>
      </c>
      <c r="P361" s="34">
        <f>N361</f>
        <v>38</v>
      </c>
      <c r="Q361" s="35">
        <f>P361*K361</f>
        <v>7714</v>
      </c>
      <c r="R361" s="33">
        <v>38</v>
      </c>
      <c r="S361" s="33">
        <f>K361*R361</f>
        <v>7714</v>
      </c>
      <c r="T361" s="33">
        <f>P361-R361</f>
        <v>0</v>
      </c>
      <c r="U361" s="33">
        <f>T361*K361</f>
        <v>0</v>
      </c>
      <c r="V361" s="5"/>
      <c r="W361" s="4"/>
      <c r="X361" s="4"/>
      <c r="Y361" s="4"/>
      <c r="Z361" s="4"/>
      <c r="AA361" s="4"/>
      <c r="AB361" s="4"/>
    </row>
    <row r="362" spans="1:28" ht="16.5" customHeight="1">
      <c r="A362" s="31">
        <v>15</v>
      </c>
      <c r="B362" s="31">
        <v>58</v>
      </c>
      <c r="C362" s="31" t="str">
        <f>VLOOKUP($A362,班級清單,6,0)</f>
        <v>三</v>
      </c>
      <c r="D362" s="11" t="str">
        <f>VLOOKUP($A362,班級清單,2,0)</f>
        <v>日校</v>
      </c>
      <c r="E362" s="11" t="str">
        <f>VLOOKUP($A362,班級清單,3,0)</f>
        <v>高三1</v>
      </c>
      <c r="F362" s="5" t="str">
        <f>VLOOKUP($B362,書籍清單,2,0)</f>
        <v>應用地理</v>
      </c>
      <c r="G362" s="11" t="str">
        <f>VLOOKUP($B362,書籍清單,3,0)</f>
        <v>下</v>
      </c>
      <c r="H362" s="11" t="str">
        <f>VLOOKUP($B362,書籍清單,4,0)</f>
        <v>龍騰</v>
      </c>
      <c r="I362" s="11" t="str">
        <f>VLOOKUP($B362,書籍清單,5,0)</f>
        <v>陳國川.等</v>
      </c>
      <c r="J362" s="11">
        <f>VLOOKUP($B362,書籍清單,6,0)</f>
        <v>224</v>
      </c>
      <c r="K362" s="13">
        <f>VLOOKUP($B362,書籍清單,7,0)</f>
        <v>216</v>
      </c>
      <c r="L362" s="32" t="str">
        <f>VLOOKUP(H362,出版社!$B$2:$D$26,3,0)</f>
        <v>招標議價</v>
      </c>
      <c r="M362" s="11">
        <f>VLOOKUP($A362,班級清單,4,0)</f>
        <v>38</v>
      </c>
      <c r="N362" s="11">
        <f>M362</f>
        <v>38</v>
      </c>
      <c r="O362" s="33">
        <f>J362*N362</f>
        <v>8512</v>
      </c>
      <c r="P362" s="34">
        <f>N362</f>
        <v>38</v>
      </c>
      <c r="Q362" s="35">
        <f>P362*K362</f>
        <v>8208</v>
      </c>
      <c r="R362" s="33">
        <v>38</v>
      </c>
      <c r="S362" s="33">
        <f>K362*R362</f>
        <v>8208</v>
      </c>
      <c r="T362" s="33">
        <f>P362-R362</f>
        <v>0</v>
      </c>
      <c r="U362" s="33">
        <f>T362*K362</f>
        <v>0</v>
      </c>
      <c r="V362" s="5"/>
      <c r="W362" s="4"/>
      <c r="X362" s="4"/>
      <c r="Y362" s="4"/>
      <c r="Z362" s="4"/>
      <c r="AA362" s="4"/>
      <c r="AB362" s="4"/>
    </row>
    <row r="363" spans="1:28" ht="16.5" customHeight="1">
      <c r="A363" s="31">
        <v>15</v>
      </c>
      <c r="B363" s="31">
        <v>37</v>
      </c>
      <c r="C363" s="31" t="str">
        <f>VLOOKUP($A363,班級清單,6,0)</f>
        <v>三</v>
      </c>
      <c r="D363" s="11" t="str">
        <f>VLOOKUP($A363,班級清單,2,0)</f>
        <v>日校</v>
      </c>
      <c r="E363" s="11" t="str">
        <f>VLOOKUP($A363,班級清單,3,0)</f>
        <v>高三1</v>
      </c>
      <c r="F363" s="5" t="str">
        <f>VLOOKUP($B363,書籍清單,2,0)</f>
        <v>體育</v>
      </c>
      <c r="G363" s="11" t="str">
        <f>VLOOKUP($B363,書籍清單,3,0)</f>
        <v>六</v>
      </c>
      <c r="H363" s="11" t="str">
        <f>VLOOKUP($B363,書籍清單,4,0)</f>
        <v>華興</v>
      </c>
      <c r="I363" s="11" t="str">
        <f>VLOOKUP($B363,書籍清單,5,0)</f>
        <v>陳相榮</v>
      </c>
      <c r="J363" s="11">
        <f>VLOOKUP($B363,書籍清單,6,0)</f>
        <v>99</v>
      </c>
      <c r="K363" s="13">
        <f>VLOOKUP($B363,書籍清單,7,0)</f>
        <v>96</v>
      </c>
      <c r="L363" s="32" t="str">
        <f>VLOOKUP(H363,出版社!$B$2:$D$26,3,0)</f>
        <v>小額採購</v>
      </c>
      <c r="M363" s="11">
        <f>VLOOKUP($A363,班級清單,4,0)</f>
        <v>38</v>
      </c>
      <c r="N363" s="11">
        <f>M363</f>
        <v>38</v>
      </c>
      <c r="O363" s="33">
        <f>J363*N363</f>
        <v>3762</v>
      </c>
      <c r="P363" s="34">
        <f>N363</f>
        <v>38</v>
      </c>
      <c r="Q363" s="35">
        <f>P363*K363</f>
        <v>3648</v>
      </c>
      <c r="R363" s="33">
        <v>38</v>
      </c>
      <c r="S363" s="33">
        <f>K363*R363</f>
        <v>3648</v>
      </c>
      <c r="T363" s="33">
        <f>P363-R363</f>
        <v>0</v>
      </c>
      <c r="U363" s="33">
        <f>T363*K363</f>
        <v>0</v>
      </c>
      <c r="V363" s="5"/>
      <c r="W363" s="44">
        <f>SUM(S356:S363)</f>
        <v>53922</v>
      </c>
      <c r="X363" s="4"/>
      <c r="Y363" s="44">
        <f>SUM(U356:U363)</f>
        <v>0</v>
      </c>
      <c r="Z363" s="4"/>
      <c r="AA363" s="4"/>
      <c r="AB363" s="4"/>
    </row>
    <row r="364" spans="1:28" ht="16.5" customHeight="1">
      <c r="A364" s="31">
        <v>16</v>
      </c>
      <c r="B364" s="31">
        <v>1</v>
      </c>
      <c r="C364" s="31" t="str">
        <f>VLOOKUP($A364,班級清單,6,0)</f>
        <v>三</v>
      </c>
      <c r="D364" s="11" t="str">
        <f>VLOOKUP($A364,班級清單,2,0)</f>
        <v>日校</v>
      </c>
      <c r="E364" s="11" t="str">
        <f>VLOOKUP($A364,班級清單,3,0)</f>
        <v>高三2</v>
      </c>
      <c r="F364" s="5" t="str">
        <f>VLOOKUP($B364,書籍清單,2,0)</f>
        <v>公民與社會選修</v>
      </c>
      <c r="G364" s="11" t="str">
        <f>VLOOKUP($B364,書籍清單,3,0)</f>
        <v>下</v>
      </c>
      <c r="H364" s="11" t="str">
        <f>VLOOKUP($B364,書籍清單,4,0)</f>
        <v>三民</v>
      </c>
      <c r="I364" s="11" t="str">
        <f>VLOOKUP($B364,書籍清單,5,0)</f>
        <v>劉義周.等</v>
      </c>
      <c r="J364" s="11">
        <f>VLOOKUP($B364,書籍清單,6,0)</f>
        <v>218</v>
      </c>
      <c r="K364" s="13">
        <f>VLOOKUP($B364,書籍清單,7,0)</f>
        <v>210</v>
      </c>
      <c r="L364" s="32" t="str">
        <f>VLOOKUP(H364,出版社!$B$2:$D$26,3,0)</f>
        <v>招標議價</v>
      </c>
      <c r="M364" s="11">
        <f>VLOOKUP($A364,班級清單,4,0)</f>
        <v>38</v>
      </c>
      <c r="N364" s="11">
        <f>M364</f>
        <v>38</v>
      </c>
      <c r="O364" s="33">
        <f>J364*N364</f>
        <v>8284</v>
      </c>
      <c r="P364" s="34">
        <f>N364</f>
        <v>38</v>
      </c>
      <c r="Q364" s="35">
        <f>P364*K364</f>
        <v>7980</v>
      </c>
      <c r="R364" s="33">
        <v>38</v>
      </c>
      <c r="S364" s="33">
        <f>K364*R364</f>
        <v>7980</v>
      </c>
      <c r="T364" s="33">
        <f>P364-R364</f>
        <v>0</v>
      </c>
      <c r="U364" s="33">
        <f>T364*K364</f>
        <v>0</v>
      </c>
      <c r="V364" s="5"/>
      <c r="W364" s="4"/>
      <c r="X364" s="4"/>
      <c r="Y364" s="4"/>
      <c r="Z364" s="4"/>
      <c r="AA364" s="4"/>
      <c r="AB364" s="4"/>
    </row>
    <row r="365" spans="1:28" ht="16.5" customHeight="1">
      <c r="A365" s="31">
        <v>16</v>
      </c>
      <c r="B365" s="31">
        <v>6</v>
      </c>
      <c r="C365" s="31" t="str">
        <f>VLOOKUP($A365,班級清單,6,0)</f>
        <v>三</v>
      </c>
      <c r="D365" s="11" t="str">
        <f>VLOOKUP($A365,班級清單,2,0)</f>
        <v>日校</v>
      </c>
      <c r="E365" s="11" t="str">
        <f>VLOOKUP($A365,班級清單,3,0)</f>
        <v>高三2</v>
      </c>
      <c r="F365" s="5" t="str">
        <f>VLOOKUP($B365,書籍清單,2,0)</f>
        <v>高中英文</v>
      </c>
      <c r="G365" s="11" t="str">
        <f>VLOOKUP($B365,書籍清單,3,0)</f>
        <v>六</v>
      </c>
      <c r="H365" s="11" t="str">
        <f>VLOOKUP($B365,書籍清單,4,0)</f>
        <v>三民</v>
      </c>
      <c r="I365" s="11" t="str">
        <f>VLOOKUP($B365,書籍清單,5,0)</f>
        <v>車蓓群</v>
      </c>
      <c r="J365" s="11">
        <f>VLOOKUP($B365,書籍清單,6,0)</f>
        <v>238</v>
      </c>
      <c r="K365" s="13">
        <f>VLOOKUP($B365,書籍清單,7,0)</f>
        <v>230</v>
      </c>
      <c r="L365" s="32" t="str">
        <f>VLOOKUP(H365,出版社!$B$2:$D$26,3,0)</f>
        <v>招標議價</v>
      </c>
      <c r="M365" s="11">
        <f>VLOOKUP($A365,班級清單,4,0)</f>
        <v>38</v>
      </c>
      <c r="N365" s="11">
        <f>M365</f>
        <v>38</v>
      </c>
      <c r="O365" s="33">
        <f>J365*N365</f>
        <v>9044</v>
      </c>
      <c r="P365" s="34">
        <f>N365</f>
        <v>38</v>
      </c>
      <c r="Q365" s="35">
        <f>P365*K365</f>
        <v>8740</v>
      </c>
      <c r="R365" s="33">
        <v>38</v>
      </c>
      <c r="S365" s="33">
        <f>K365*R365</f>
        <v>8740</v>
      </c>
      <c r="T365" s="33">
        <f>P365-R365</f>
        <v>0</v>
      </c>
      <c r="U365" s="33">
        <f>T365*K365</f>
        <v>0</v>
      </c>
      <c r="V365" s="5"/>
      <c r="W365" s="4"/>
      <c r="X365" s="4"/>
      <c r="Y365" s="4"/>
      <c r="Z365" s="4"/>
      <c r="AA365" s="4"/>
      <c r="AB365" s="4"/>
    </row>
    <row r="366" spans="1:28" ht="16.5" customHeight="1">
      <c r="A366" s="31">
        <v>16</v>
      </c>
      <c r="B366" s="31">
        <v>46</v>
      </c>
      <c r="C366" s="31" t="str">
        <f>VLOOKUP($A366,班級清單,6,0)</f>
        <v>三</v>
      </c>
      <c r="D366" s="11" t="str">
        <f>VLOOKUP($A366,班級清單,2,0)</f>
        <v>日校</v>
      </c>
      <c r="E366" s="11" t="str">
        <f>VLOOKUP($A366,班級清單,3,0)</f>
        <v>高三2</v>
      </c>
      <c r="F366" s="5" t="str">
        <f>VLOOKUP($B366,書籍清單,2,0)</f>
        <v>高中國文</v>
      </c>
      <c r="G366" s="11" t="str">
        <f>VLOOKUP($B366,書籍清單,3,0)</f>
        <v>六</v>
      </c>
      <c r="H366" s="11" t="str">
        <f>VLOOKUP($B366,書籍清單,4,0)</f>
        <v>翰林</v>
      </c>
      <c r="I366" s="11" t="str">
        <f>VLOOKUP($B366,書籍清單,5,0)</f>
        <v>宋隆發.等</v>
      </c>
      <c r="J366" s="11">
        <f>VLOOKUP($B366,書籍清單,6,0)</f>
        <v>202</v>
      </c>
      <c r="K366" s="13">
        <f>VLOOKUP($B366,書籍清單,7,0)</f>
        <v>194</v>
      </c>
      <c r="L366" s="32" t="str">
        <f>VLOOKUP(H366,出版社!$B$2:$D$26,3,0)</f>
        <v>招標議價</v>
      </c>
      <c r="M366" s="11">
        <f>VLOOKUP($A366,班級清單,4,0)</f>
        <v>38</v>
      </c>
      <c r="N366" s="11">
        <f>M366</f>
        <v>38</v>
      </c>
      <c r="O366" s="33">
        <f>J366*N366</f>
        <v>7676</v>
      </c>
      <c r="P366" s="34">
        <f>N366</f>
        <v>38</v>
      </c>
      <c r="Q366" s="35">
        <f>P366*K366</f>
        <v>7372</v>
      </c>
      <c r="R366" s="33">
        <v>38</v>
      </c>
      <c r="S366" s="33">
        <f>K366*R366</f>
        <v>7372</v>
      </c>
      <c r="T366" s="33">
        <f>P366-R366</f>
        <v>0</v>
      </c>
      <c r="U366" s="33">
        <f>T366*K366</f>
        <v>0</v>
      </c>
      <c r="V366" s="5"/>
      <c r="W366" s="4"/>
      <c r="X366" s="4"/>
      <c r="Y366" s="4"/>
      <c r="Z366" s="4"/>
      <c r="AA366" s="4"/>
      <c r="AB366" s="4"/>
    </row>
    <row r="367" spans="1:28" ht="16.5" customHeight="1">
      <c r="A367" s="31">
        <v>16</v>
      </c>
      <c r="B367" s="31">
        <v>28</v>
      </c>
      <c r="C367" s="31" t="str">
        <f>VLOOKUP($A367,班級清單,6,0)</f>
        <v>三</v>
      </c>
      <c r="D367" s="11" t="str">
        <f>VLOOKUP($A367,班級清單,2,0)</f>
        <v>日校</v>
      </c>
      <c r="E367" s="11" t="str">
        <f>VLOOKUP($A367,班級清單,3,0)</f>
        <v>高三2</v>
      </c>
      <c r="F367" s="5" t="str">
        <f>VLOOKUP($B367,書籍清單,2,0)</f>
        <v>數學(乙)</v>
      </c>
      <c r="G367" s="11" t="str">
        <f>VLOOKUP($B367,書籍清單,3,0)</f>
        <v>六</v>
      </c>
      <c r="H367" s="11" t="str">
        <f>VLOOKUP($B367,書籍清單,4,0)</f>
        <v>南一</v>
      </c>
      <c r="I367" s="11" t="str">
        <f>VLOOKUP($B367,書籍清單,5,0)</f>
        <v>林福來</v>
      </c>
      <c r="J367" s="11">
        <f>VLOOKUP($B367,書籍清單,6,0)</f>
        <v>169</v>
      </c>
      <c r="K367" s="13">
        <f>VLOOKUP($B367,書籍清單,7,0)</f>
        <v>130</v>
      </c>
      <c r="L367" s="32" t="str">
        <f>VLOOKUP(H367,出版社!$B$2:$D$26,3,0)</f>
        <v>小額採購</v>
      </c>
      <c r="M367" s="11">
        <f>VLOOKUP($A367,班級清單,4,0)</f>
        <v>38</v>
      </c>
      <c r="N367" s="11">
        <f>M367</f>
        <v>38</v>
      </c>
      <c r="O367" s="33">
        <f>J367*N367</f>
        <v>6422</v>
      </c>
      <c r="P367" s="34">
        <f>N367</f>
        <v>38</v>
      </c>
      <c r="Q367" s="35">
        <f>P367*K367</f>
        <v>4940</v>
      </c>
      <c r="R367" s="33">
        <v>38</v>
      </c>
      <c r="S367" s="33">
        <f>K367*R367</f>
        <v>4940</v>
      </c>
      <c r="T367" s="33">
        <f>P367-R367</f>
        <v>0</v>
      </c>
      <c r="U367" s="33">
        <f>T367*K367</f>
        <v>0</v>
      </c>
      <c r="V367" s="5"/>
      <c r="W367" s="4"/>
      <c r="X367" s="4"/>
      <c r="Y367" s="4"/>
      <c r="Z367" s="4"/>
      <c r="AA367" s="4"/>
      <c r="AB367" s="4"/>
    </row>
    <row r="368" spans="1:28" ht="16.5" customHeight="1">
      <c r="A368" s="31">
        <v>16</v>
      </c>
      <c r="B368" s="31">
        <v>36</v>
      </c>
      <c r="C368" s="31" t="str">
        <f>VLOOKUP($A368,班級清單,6,0)</f>
        <v>三</v>
      </c>
      <c r="D368" s="11" t="str">
        <f>VLOOKUP($A368,班級清單,2,0)</f>
        <v>日校</v>
      </c>
      <c r="E368" s="11" t="str">
        <f>VLOOKUP($A368,班級清單,3,0)</f>
        <v>高三2</v>
      </c>
      <c r="F368" s="5" t="str">
        <f>VLOOKUP($B368,書籍清單,2,0)</f>
        <v>戰爭與危機的啟示</v>
      </c>
      <c r="G368" s="11" t="str">
        <f>VLOOKUP($B368,書籍清單,3,0)</f>
        <v>全</v>
      </c>
      <c r="H368" s="11" t="str">
        <f>VLOOKUP($B368,書籍清單,4,0)</f>
        <v>翔宇</v>
      </c>
      <c r="I368" s="11" t="str">
        <f>VLOOKUP($B368,書籍清單,5,0)</f>
        <v>張世照.等</v>
      </c>
      <c r="J368" s="11">
        <f>VLOOKUP($B368,書籍清單,6,0)</f>
        <v>145</v>
      </c>
      <c r="K368" s="13">
        <f>VLOOKUP($B368,書籍清單,7,0)</f>
        <v>140</v>
      </c>
      <c r="L368" s="32" t="str">
        <f>VLOOKUP(H368,出版社!$B$2:$D$26,3,0)</f>
        <v>招標議價</v>
      </c>
      <c r="M368" s="11">
        <f>VLOOKUP($A368,班級清單,4,0)</f>
        <v>38</v>
      </c>
      <c r="N368" s="11">
        <f>M368</f>
        <v>38</v>
      </c>
      <c r="O368" s="33">
        <f>J368*N368</f>
        <v>5510</v>
      </c>
      <c r="P368" s="34">
        <f>N368</f>
        <v>38</v>
      </c>
      <c r="Q368" s="35">
        <f>P368*K368</f>
        <v>5320</v>
      </c>
      <c r="R368" s="33">
        <v>38</v>
      </c>
      <c r="S368" s="33">
        <f>K368*R368</f>
        <v>5320</v>
      </c>
      <c r="T368" s="33">
        <f>P368-R368</f>
        <v>0</v>
      </c>
      <c r="U368" s="33">
        <f>T368*K368</f>
        <v>0</v>
      </c>
      <c r="V368" s="5"/>
      <c r="W368" s="4"/>
      <c r="X368" s="4"/>
      <c r="Y368" s="4"/>
      <c r="Z368" s="4"/>
      <c r="AA368" s="4"/>
      <c r="AB368" s="4"/>
    </row>
    <row r="369" spans="1:28" ht="16.5" customHeight="1">
      <c r="A369" s="31">
        <v>16</v>
      </c>
      <c r="B369" s="31">
        <v>10</v>
      </c>
      <c r="C369" s="31" t="str">
        <f>VLOOKUP($A369,班級清單,6,0)</f>
        <v>三</v>
      </c>
      <c r="D369" s="11" t="str">
        <f>VLOOKUP($A369,班級清單,2,0)</f>
        <v>日校</v>
      </c>
      <c r="E369" s="11" t="str">
        <f>VLOOKUP($A369,班級清單,3,0)</f>
        <v>高三2</v>
      </c>
      <c r="F369" s="5" t="str">
        <f>VLOOKUP($B369,書籍清單,2,0)</f>
        <v>選修歷史</v>
      </c>
      <c r="G369" s="11" t="str">
        <f>VLOOKUP($B369,書籍清單,3,0)</f>
        <v>下</v>
      </c>
      <c r="H369" s="11" t="str">
        <f>VLOOKUP($B369,書籍清單,4,0)</f>
        <v>三民</v>
      </c>
      <c r="I369" s="11" t="str">
        <f>VLOOKUP($B369,書籍清單,5,0)</f>
        <v>古偉瀛.等</v>
      </c>
      <c r="J369" s="11">
        <f>VLOOKUP($B369,書籍清單,6,0)</f>
        <v>210</v>
      </c>
      <c r="K369" s="13">
        <f>VLOOKUP($B369,書籍清單,7,0)</f>
        <v>203</v>
      </c>
      <c r="L369" s="32" t="str">
        <f>VLOOKUP(H369,出版社!$B$2:$D$26,3,0)</f>
        <v>招標議價</v>
      </c>
      <c r="M369" s="11">
        <f>VLOOKUP($A369,班級清單,4,0)</f>
        <v>38</v>
      </c>
      <c r="N369" s="11">
        <f>M369</f>
        <v>38</v>
      </c>
      <c r="O369" s="33">
        <f>J369*N369</f>
        <v>7980</v>
      </c>
      <c r="P369" s="34">
        <f>N369</f>
        <v>38</v>
      </c>
      <c r="Q369" s="35">
        <f>P369*K369</f>
        <v>7714</v>
      </c>
      <c r="R369" s="33">
        <v>38</v>
      </c>
      <c r="S369" s="33">
        <f>K369*R369</f>
        <v>7714</v>
      </c>
      <c r="T369" s="33">
        <f>P369-R369</f>
        <v>0</v>
      </c>
      <c r="U369" s="33">
        <f>T369*K369</f>
        <v>0</v>
      </c>
      <c r="V369" s="5"/>
      <c r="W369" s="4"/>
      <c r="X369" s="4"/>
      <c r="Y369" s="4"/>
      <c r="Z369" s="4"/>
      <c r="AA369" s="4"/>
      <c r="AB369" s="4"/>
    </row>
    <row r="370" spans="1:28" ht="16.5" customHeight="1">
      <c r="A370" s="31">
        <v>16</v>
      </c>
      <c r="B370" s="31">
        <v>58</v>
      </c>
      <c r="C370" s="31" t="str">
        <f>VLOOKUP($A370,班級清單,6,0)</f>
        <v>三</v>
      </c>
      <c r="D370" s="11" t="str">
        <f>VLOOKUP($A370,班級清單,2,0)</f>
        <v>日校</v>
      </c>
      <c r="E370" s="11" t="str">
        <f>VLOOKUP($A370,班級清單,3,0)</f>
        <v>高三2</v>
      </c>
      <c r="F370" s="5" t="str">
        <f>VLOOKUP($B370,書籍清單,2,0)</f>
        <v>應用地理</v>
      </c>
      <c r="G370" s="11" t="str">
        <f>VLOOKUP($B370,書籍清單,3,0)</f>
        <v>下</v>
      </c>
      <c r="H370" s="11" t="str">
        <f>VLOOKUP($B370,書籍清單,4,0)</f>
        <v>龍騰</v>
      </c>
      <c r="I370" s="11" t="str">
        <f>VLOOKUP($B370,書籍清單,5,0)</f>
        <v>陳國川.等</v>
      </c>
      <c r="J370" s="11">
        <f>VLOOKUP($B370,書籍清單,6,0)</f>
        <v>224</v>
      </c>
      <c r="K370" s="13">
        <f>VLOOKUP($B370,書籍清單,7,0)</f>
        <v>216</v>
      </c>
      <c r="L370" s="32" t="str">
        <f>VLOOKUP(H370,出版社!$B$2:$D$26,3,0)</f>
        <v>招標議價</v>
      </c>
      <c r="M370" s="11">
        <f>VLOOKUP($A370,班級清單,4,0)</f>
        <v>38</v>
      </c>
      <c r="N370" s="11">
        <f>M370</f>
        <v>38</v>
      </c>
      <c r="O370" s="33">
        <f>J370*N370</f>
        <v>8512</v>
      </c>
      <c r="P370" s="34">
        <f>N370</f>
        <v>38</v>
      </c>
      <c r="Q370" s="35">
        <f>P370*K370</f>
        <v>8208</v>
      </c>
      <c r="R370" s="33">
        <v>38</v>
      </c>
      <c r="S370" s="33">
        <f>K370*R370</f>
        <v>8208</v>
      </c>
      <c r="T370" s="33">
        <f>P370-R370</f>
        <v>0</v>
      </c>
      <c r="U370" s="33">
        <f>T370*K370</f>
        <v>0</v>
      </c>
      <c r="V370" s="5"/>
      <c r="W370" s="4"/>
      <c r="X370" s="4"/>
      <c r="Y370" s="4"/>
      <c r="Z370" s="4"/>
      <c r="AA370" s="4"/>
      <c r="AB370" s="4"/>
    </row>
    <row r="371" spans="1:28" ht="16.5" customHeight="1">
      <c r="A371" s="31">
        <v>16</v>
      </c>
      <c r="B371" s="31">
        <v>37</v>
      </c>
      <c r="C371" s="31" t="str">
        <f>VLOOKUP($A371,班級清單,6,0)</f>
        <v>三</v>
      </c>
      <c r="D371" s="11" t="str">
        <f>VLOOKUP($A371,班級清單,2,0)</f>
        <v>日校</v>
      </c>
      <c r="E371" s="11" t="str">
        <f>VLOOKUP($A371,班級清單,3,0)</f>
        <v>高三2</v>
      </c>
      <c r="F371" s="5" t="str">
        <f>VLOOKUP($B371,書籍清單,2,0)</f>
        <v>體育</v>
      </c>
      <c r="G371" s="11" t="str">
        <f>VLOOKUP($B371,書籍清單,3,0)</f>
        <v>六</v>
      </c>
      <c r="H371" s="11" t="str">
        <f>VLOOKUP($B371,書籍清單,4,0)</f>
        <v>華興</v>
      </c>
      <c r="I371" s="11" t="str">
        <f>VLOOKUP($B371,書籍清單,5,0)</f>
        <v>陳相榮</v>
      </c>
      <c r="J371" s="11">
        <f>VLOOKUP($B371,書籍清單,6,0)</f>
        <v>99</v>
      </c>
      <c r="K371" s="13">
        <f>VLOOKUP($B371,書籍清單,7,0)</f>
        <v>96</v>
      </c>
      <c r="L371" s="32" t="str">
        <f>VLOOKUP(H371,出版社!$B$2:$D$26,3,0)</f>
        <v>小額採購</v>
      </c>
      <c r="M371" s="11">
        <f>VLOOKUP($A371,班級清單,4,0)</f>
        <v>38</v>
      </c>
      <c r="N371" s="11">
        <f>M371</f>
        <v>38</v>
      </c>
      <c r="O371" s="33">
        <f>J371*N371</f>
        <v>3762</v>
      </c>
      <c r="P371" s="34">
        <f>N371</f>
        <v>38</v>
      </c>
      <c r="Q371" s="35">
        <f>P371*K371</f>
        <v>3648</v>
      </c>
      <c r="R371" s="33">
        <v>38</v>
      </c>
      <c r="S371" s="33">
        <f>K371*R371</f>
        <v>3648</v>
      </c>
      <c r="T371" s="33">
        <f>P371-R371</f>
        <v>0</v>
      </c>
      <c r="U371" s="33">
        <f>T371*K371</f>
        <v>0</v>
      </c>
      <c r="V371" s="5"/>
      <c r="W371" s="44">
        <f>SUM(S364:S371)</f>
        <v>53922</v>
      </c>
      <c r="X371" s="4"/>
      <c r="Y371" s="44">
        <f>SUM(U364:U371)</f>
        <v>0</v>
      </c>
      <c r="Z371" s="4"/>
      <c r="AA371" s="4"/>
      <c r="AB371" s="4"/>
    </row>
    <row r="372" spans="1:28" ht="16.5" customHeight="1">
      <c r="A372" s="31">
        <v>17</v>
      </c>
      <c r="B372" s="31">
        <v>6</v>
      </c>
      <c r="C372" s="31" t="str">
        <f>VLOOKUP($A372,班級清單,6,0)</f>
        <v>三</v>
      </c>
      <c r="D372" s="11" t="str">
        <f>VLOOKUP($A372,班級清單,2,0)</f>
        <v>日校</v>
      </c>
      <c r="E372" s="11" t="str">
        <f>VLOOKUP($A372,班級清單,3,0)</f>
        <v>高三3</v>
      </c>
      <c r="F372" s="5" t="str">
        <f>VLOOKUP($B372,書籍清單,2,0)</f>
        <v>高中英文</v>
      </c>
      <c r="G372" s="11" t="str">
        <f>VLOOKUP($B372,書籍清單,3,0)</f>
        <v>六</v>
      </c>
      <c r="H372" s="11" t="str">
        <f>VLOOKUP($B372,書籍清單,4,0)</f>
        <v>三民</v>
      </c>
      <c r="I372" s="11" t="str">
        <f>VLOOKUP($B372,書籍清單,5,0)</f>
        <v>車蓓群</v>
      </c>
      <c r="J372" s="11">
        <f>VLOOKUP($B372,書籍清單,6,0)</f>
        <v>238</v>
      </c>
      <c r="K372" s="13">
        <f>VLOOKUP($B372,書籍清單,7,0)</f>
        <v>230</v>
      </c>
      <c r="L372" s="32" t="str">
        <f>VLOOKUP(H372,出版社!$B$2:$D$26,3,0)</f>
        <v>招標議價</v>
      </c>
      <c r="M372" s="11">
        <f>VLOOKUP($A372,班級清單,4,0)</f>
        <v>33</v>
      </c>
      <c r="N372" s="11">
        <f>M372</f>
        <v>33</v>
      </c>
      <c r="O372" s="33">
        <f>J372*N372</f>
        <v>7854</v>
      </c>
      <c r="P372" s="34">
        <f>N372</f>
        <v>33</v>
      </c>
      <c r="Q372" s="35">
        <f>P372*K372</f>
        <v>7590</v>
      </c>
      <c r="R372" s="33">
        <v>33</v>
      </c>
      <c r="S372" s="33">
        <f>K372*R372</f>
        <v>7590</v>
      </c>
      <c r="T372" s="33">
        <f>P372-R372</f>
        <v>0</v>
      </c>
      <c r="U372" s="33">
        <f>T372*K372</f>
        <v>0</v>
      </c>
      <c r="V372" s="5"/>
      <c r="W372" s="4"/>
      <c r="X372" s="4"/>
      <c r="Y372" s="4"/>
      <c r="Z372" s="4"/>
      <c r="AA372" s="4"/>
      <c r="AB372" s="4"/>
    </row>
    <row r="373" spans="1:28" ht="16.5" customHeight="1">
      <c r="A373" s="31">
        <v>17</v>
      </c>
      <c r="B373" s="31">
        <v>46</v>
      </c>
      <c r="C373" s="31" t="str">
        <f>VLOOKUP($A373,班級清單,6,0)</f>
        <v>三</v>
      </c>
      <c r="D373" s="11" t="str">
        <f>VLOOKUP($A373,班級清單,2,0)</f>
        <v>日校</v>
      </c>
      <c r="E373" s="11" t="str">
        <f>VLOOKUP($A373,班級清單,3,0)</f>
        <v>高三3</v>
      </c>
      <c r="F373" s="5" t="str">
        <f>VLOOKUP($B373,書籍清單,2,0)</f>
        <v>高中國文</v>
      </c>
      <c r="G373" s="11" t="str">
        <f>VLOOKUP($B373,書籍清單,3,0)</f>
        <v>六</v>
      </c>
      <c r="H373" s="11" t="str">
        <f>VLOOKUP($B373,書籍清單,4,0)</f>
        <v>翰林</v>
      </c>
      <c r="I373" s="11" t="str">
        <f>VLOOKUP($B373,書籍清單,5,0)</f>
        <v>宋隆發.等</v>
      </c>
      <c r="J373" s="11">
        <f>VLOOKUP($B373,書籍清單,6,0)</f>
        <v>202</v>
      </c>
      <c r="K373" s="13">
        <f>VLOOKUP($B373,書籍清單,7,0)</f>
        <v>194</v>
      </c>
      <c r="L373" s="32" t="str">
        <f>VLOOKUP(H373,出版社!$B$2:$D$26,3,0)</f>
        <v>招標議價</v>
      </c>
      <c r="M373" s="11">
        <f>VLOOKUP($A373,班級清單,4,0)</f>
        <v>33</v>
      </c>
      <c r="N373" s="11">
        <f>M373</f>
        <v>33</v>
      </c>
      <c r="O373" s="33">
        <f>J373*N373</f>
        <v>6666</v>
      </c>
      <c r="P373" s="34">
        <f>N373</f>
        <v>33</v>
      </c>
      <c r="Q373" s="35">
        <f>P373*K373</f>
        <v>6402</v>
      </c>
      <c r="R373" s="33">
        <v>33</v>
      </c>
      <c r="S373" s="33">
        <f>K373*R373</f>
        <v>6402</v>
      </c>
      <c r="T373" s="33">
        <f>P373-R373</f>
        <v>0</v>
      </c>
      <c r="U373" s="33">
        <f>T373*K373</f>
        <v>0</v>
      </c>
      <c r="V373" s="5"/>
      <c r="W373" s="4"/>
      <c r="X373" s="4"/>
      <c r="Y373" s="4"/>
      <c r="Z373" s="4"/>
      <c r="AA373" s="4"/>
      <c r="AB373" s="4"/>
    </row>
    <row r="374" spans="1:28" ht="16.5" customHeight="1">
      <c r="A374" s="31">
        <v>17</v>
      </c>
      <c r="B374" s="31">
        <v>29</v>
      </c>
      <c r="C374" s="31" t="str">
        <f>VLOOKUP($A374,班級清單,6,0)</f>
        <v>三</v>
      </c>
      <c r="D374" s="11" t="str">
        <f>VLOOKUP($A374,班級清單,2,0)</f>
        <v>日校</v>
      </c>
      <c r="E374" s="11" t="str">
        <f>VLOOKUP($A374,班級清單,3,0)</f>
        <v>高三3</v>
      </c>
      <c r="F374" s="5" t="str">
        <f>VLOOKUP($B374,書籍清單,2,0)</f>
        <v>數學(甲)</v>
      </c>
      <c r="G374" s="11" t="str">
        <f>VLOOKUP($B374,書籍清單,3,0)</f>
        <v>六</v>
      </c>
      <c r="H374" s="11" t="str">
        <f>VLOOKUP($B374,書籍清單,4,0)</f>
        <v>南一</v>
      </c>
      <c r="I374" s="11" t="str">
        <f>VLOOKUP($B374,書籍清單,5,0)</f>
        <v>林福來</v>
      </c>
      <c r="J374" s="11">
        <f>VLOOKUP($B374,書籍清單,6,0)</f>
        <v>283</v>
      </c>
      <c r="K374" s="13">
        <f>VLOOKUP($B374,書籍清單,7,0)</f>
        <v>205</v>
      </c>
      <c r="L374" s="32" t="str">
        <f>VLOOKUP(H374,出版社!$B$2:$D$26,3,0)</f>
        <v>小額採購</v>
      </c>
      <c r="M374" s="11">
        <f>VLOOKUP($A374,班級清單,4,0)</f>
        <v>33</v>
      </c>
      <c r="N374" s="11">
        <f>M374</f>
        <v>33</v>
      </c>
      <c r="O374" s="33">
        <f>J374*N374</f>
        <v>9339</v>
      </c>
      <c r="P374" s="34">
        <f>N374</f>
        <v>33</v>
      </c>
      <c r="Q374" s="35">
        <f>P374*K374</f>
        <v>6765</v>
      </c>
      <c r="R374" s="33">
        <v>33</v>
      </c>
      <c r="S374" s="33">
        <f>K374*R374</f>
        <v>6765</v>
      </c>
      <c r="T374" s="33">
        <f>P374-R374</f>
        <v>0</v>
      </c>
      <c r="U374" s="33">
        <f>T374*K374</f>
        <v>0</v>
      </c>
      <c r="V374" s="5"/>
      <c r="W374" s="4"/>
      <c r="X374" s="4"/>
      <c r="Y374" s="4"/>
      <c r="Z374" s="4"/>
      <c r="AA374" s="4"/>
      <c r="AB374" s="4"/>
    </row>
    <row r="375" spans="1:28" ht="16.5" customHeight="1">
      <c r="A375" s="31">
        <v>17</v>
      </c>
      <c r="B375" s="31">
        <v>36</v>
      </c>
      <c r="C375" s="31" t="str">
        <f>VLOOKUP($A375,班級清單,6,0)</f>
        <v>三</v>
      </c>
      <c r="D375" s="11" t="str">
        <f>VLOOKUP($A375,班級清單,2,0)</f>
        <v>日校</v>
      </c>
      <c r="E375" s="11" t="str">
        <f>VLOOKUP($A375,班級清單,3,0)</f>
        <v>高三3</v>
      </c>
      <c r="F375" s="5" t="str">
        <f>VLOOKUP($B375,書籍清單,2,0)</f>
        <v>戰爭與危機的啟示</v>
      </c>
      <c r="G375" s="11" t="str">
        <f>VLOOKUP($B375,書籍清單,3,0)</f>
        <v>全</v>
      </c>
      <c r="H375" s="11" t="str">
        <f>VLOOKUP($B375,書籍清單,4,0)</f>
        <v>翔宇</v>
      </c>
      <c r="I375" s="11" t="str">
        <f>VLOOKUP($B375,書籍清單,5,0)</f>
        <v>張世照.等</v>
      </c>
      <c r="J375" s="11">
        <f>VLOOKUP($B375,書籍清單,6,0)</f>
        <v>145</v>
      </c>
      <c r="K375" s="13">
        <f>VLOOKUP($B375,書籍清單,7,0)</f>
        <v>140</v>
      </c>
      <c r="L375" s="32" t="str">
        <f>VLOOKUP(H375,出版社!$B$2:$D$26,3,0)</f>
        <v>招標議價</v>
      </c>
      <c r="M375" s="11">
        <f>VLOOKUP($A375,班級清單,4,0)</f>
        <v>33</v>
      </c>
      <c r="N375" s="11">
        <f>M375</f>
        <v>33</v>
      </c>
      <c r="O375" s="33">
        <f>J375*N375</f>
        <v>4785</v>
      </c>
      <c r="P375" s="34">
        <f>N375</f>
        <v>33</v>
      </c>
      <c r="Q375" s="35">
        <f>P375*K375</f>
        <v>4620</v>
      </c>
      <c r="R375" s="33">
        <v>29</v>
      </c>
      <c r="S375" s="33">
        <f>K375*R375</f>
        <v>4060</v>
      </c>
      <c r="T375" s="33">
        <f>P375-R375</f>
        <v>4</v>
      </c>
      <c r="U375" s="33">
        <f>T375*K375</f>
        <v>560</v>
      </c>
      <c r="V375" s="5"/>
      <c r="W375" s="4"/>
      <c r="X375" s="4"/>
      <c r="Y375" s="4"/>
      <c r="Z375" s="4"/>
      <c r="AA375" s="4"/>
      <c r="AB375" s="4"/>
    </row>
    <row r="376" spans="1:28" ht="16.5" customHeight="1">
      <c r="A376" s="31">
        <v>17</v>
      </c>
      <c r="B376" s="31">
        <v>31</v>
      </c>
      <c r="C376" s="31" t="str">
        <f>VLOOKUP($A376,班級清單,6,0)</f>
        <v>三</v>
      </c>
      <c r="D376" s="11" t="str">
        <f>VLOOKUP($A376,班級清單,2,0)</f>
        <v>日校</v>
      </c>
      <c r="E376" s="11" t="str">
        <f>VLOOKUP($A376,班級清單,3,0)</f>
        <v>高三3</v>
      </c>
      <c r="F376" s="5" t="str">
        <f>VLOOKUP($B376,書籍清單,2,0)</f>
        <v>選修化學</v>
      </c>
      <c r="G376" s="11" t="str">
        <f>VLOOKUP($B376,書籍清單,3,0)</f>
        <v>下</v>
      </c>
      <c r="H376" s="11" t="str">
        <f>VLOOKUP($B376,書籍清單,4,0)</f>
        <v>泰宇</v>
      </c>
      <c r="I376" s="11" t="str">
        <f>VLOOKUP($B376,書籍清單,5,0)</f>
        <v>陳竹亭.等</v>
      </c>
      <c r="J376" s="11">
        <f>VLOOKUP($B376,書籍清單,6,0)</f>
        <v>125</v>
      </c>
      <c r="K376" s="13">
        <f>VLOOKUP($B376,書籍清單,7,0)</f>
        <v>121</v>
      </c>
      <c r="L376" s="32" t="str">
        <f>VLOOKUP(H376,出版社!$B$2:$D$26,3,0)</f>
        <v>小額採購</v>
      </c>
      <c r="M376" s="11">
        <f>VLOOKUP($A376,班級清單,4,0)</f>
        <v>33</v>
      </c>
      <c r="N376" s="11">
        <f>M376</f>
        <v>33</v>
      </c>
      <c r="O376" s="33">
        <f>J376*N376</f>
        <v>4125</v>
      </c>
      <c r="P376" s="34">
        <f>N376</f>
        <v>33</v>
      </c>
      <c r="Q376" s="35">
        <f>P376*K376</f>
        <v>3993</v>
      </c>
      <c r="R376" s="33">
        <v>33</v>
      </c>
      <c r="S376" s="33">
        <f>K376*R376</f>
        <v>3993</v>
      </c>
      <c r="T376" s="33">
        <f>P376-R376</f>
        <v>0</v>
      </c>
      <c r="U376" s="33">
        <f>T376*K376</f>
        <v>0</v>
      </c>
      <c r="V376" s="5"/>
      <c r="W376" s="4"/>
      <c r="X376" s="4"/>
      <c r="Y376" s="4"/>
      <c r="Z376" s="4"/>
      <c r="AA376" s="4"/>
      <c r="AB376" s="4"/>
    </row>
    <row r="377" spans="1:28" ht="16.5" customHeight="1">
      <c r="A377" s="31">
        <v>17</v>
      </c>
      <c r="B377" s="31">
        <v>57</v>
      </c>
      <c r="C377" s="31" t="str">
        <f>VLOOKUP($A377,班級清單,6,0)</f>
        <v>三</v>
      </c>
      <c r="D377" s="11" t="str">
        <f>VLOOKUP($A377,班級清單,2,0)</f>
        <v>日校</v>
      </c>
      <c r="E377" s="11" t="str">
        <f>VLOOKUP($A377,班級清單,3,0)</f>
        <v>高三3</v>
      </c>
      <c r="F377" s="5" t="str">
        <f>VLOOKUP($B377,書籍清單,2,0)</f>
        <v>選修物理</v>
      </c>
      <c r="G377" s="11" t="str">
        <f>VLOOKUP($B377,書籍清單,3,0)</f>
        <v>下</v>
      </c>
      <c r="H377" s="11" t="str">
        <f>VLOOKUP($B377,書籍清單,4,0)</f>
        <v>龍騰</v>
      </c>
      <c r="I377" s="11" t="str">
        <f>VLOOKUP($B377,書籍清單,5,0)</f>
        <v>高涌泉.等</v>
      </c>
      <c r="J377" s="11">
        <f>VLOOKUP($B377,書籍清單,6,0)</f>
        <v>232</v>
      </c>
      <c r="K377" s="13">
        <f>VLOOKUP($B377,書籍清單,7,0)</f>
        <v>224</v>
      </c>
      <c r="L377" s="32" t="str">
        <f>VLOOKUP(H377,出版社!$B$2:$D$26,3,0)</f>
        <v>招標議價</v>
      </c>
      <c r="M377" s="11">
        <f>VLOOKUP($A377,班級清單,4,0)</f>
        <v>33</v>
      </c>
      <c r="N377" s="11">
        <f>M377</f>
        <v>33</v>
      </c>
      <c r="O377" s="33">
        <f>J377*N377</f>
        <v>7656</v>
      </c>
      <c r="P377" s="34">
        <f>N377</f>
        <v>33</v>
      </c>
      <c r="Q377" s="35">
        <f>P377*K377</f>
        <v>7392</v>
      </c>
      <c r="R377" s="33">
        <v>30</v>
      </c>
      <c r="S377" s="33">
        <f>K377*R377</f>
        <v>6720</v>
      </c>
      <c r="T377" s="33">
        <f>P377-R377</f>
        <v>3</v>
      </c>
      <c r="U377" s="33">
        <f>T377*K377</f>
        <v>672</v>
      </c>
      <c r="V377" s="5"/>
      <c r="W377" s="4"/>
      <c r="X377" s="4"/>
      <c r="Y377" s="4"/>
      <c r="Z377" s="4"/>
      <c r="AA377" s="4"/>
      <c r="AB377" s="4"/>
    </row>
    <row r="378" spans="1:28" ht="16.5" customHeight="1">
      <c r="A378" s="31">
        <v>17</v>
      </c>
      <c r="B378" s="31">
        <v>37</v>
      </c>
      <c r="C378" s="31" t="str">
        <f>VLOOKUP($A378,班級清單,6,0)</f>
        <v>三</v>
      </c>
      <c r="D378" s="11" t="str">
        <f>VLOOKUP($A378,班級清單,2,0)</f>
        <v>日校</v>
      </c>
      <c r="E378" s="11" t="str">
        <f>VLOOKUP($A378,班級清單,3,0)</f>
        <v>高三3</v>
      </c>
      <c r="F378" s="5" t="str">
        <f>VLOOKUP($B378,書籍清單,2,0)</f>
        <v>體育</v>
      </c>
      <c r="G378" s="11" t="str">
        <f>VLOOKUP($B378,書籍清單,3,0)</f>
        <v>六</v>
      </c>
      <c r="H378" s="11" t="str">
        <f>VLOOKUP($B378,書籍清單,4,0)</f>
        <v>華興</v>
      </c>
      <c r="I378" s="11" t="str">
        <f>VLOOKUP($B378,書籍清單,5,0)</f>
        <v>陳相榮</v>
      </c>
      <c r="J378" s="11">
        <f>VLOOKUP($B378,書籍清單,6,0)</f>
        <v>99</v>
      </c>
      <c r="K378" s="13">
        <f>VLOOKUP($B378,書籍清單,7,0)</f>
        <v>96</v>
      </c>
      <c r="L378" s="32" t="str">
        <f>VLOOKUP(H378,出版社!$B$2:$D$26,3,0)</f>
        <v>小額採購</v>
      </c>
      <c r="M378" s="11">
        <f>VLOOKUP($A378,班級清單,4,0)</f>
        <v>33</v>
      </c>
      <c r="N378" s="11">
        <f>M378</f>
        <v>33</v>
      </c>
      <c r="O378" s="33">
        <f>J378*N378</f>
        <v>3267</v>
      </c>
      <c r="P378" s="34">
        <f>N378</f>
        <v>33</v>
      </c>
      <c r="Q378" s="35">
        <f>P378*K378</f>
        <v>3168</v>
      </c>
      <c r="R378" s="33">
        <v>33</v>
      </c>
      <c r="S378" s="33">
        <f>K378*R378</f>
        <v>3168</v>
      </c>
      <c r="T378" s="33">
        <f>P378-R378</f>
        <v>0</v>
      </c>
      <c r="U378" s="33">
        <f>T378*K378</f>
        <v>0</v>
      </c>
      <c r="V378" s="5"/>
      <c r="W378" s="44">
        <f>SUM(S372:S378)</f>
        <v>38698</v>
      </c>
      <c r="X378" s="4"/>
      <c r="Y378" s="44">
        <f>SUM(U372:U378)</f>
        <v>1232</v>
      </c>
      <c r="Z378" s="4"/>
      <c r="AA378" s="4"/>
      <c r="AB378" s="4"/>
    </row>
    <row r="379" spans="1:28" ht="16.5" customHeight="1">
      <c r="A379" s="31">
        <v>18</v>
      </c>
      <c r="B379" s="31">
        <v>6</v>
      </c>
      <c r="C379" s="31" t="str">
        <f>VLOOKUP($A379,班級清單,6,0)</f>
        <v>三</v>
      </c>
      <c r="D379" s="11" t="str">
        <f>VLOOKUP($A379,班級清單,2,0)</f>
        <v>日校</v>
      </c>
      <c r="E379" s="11" t="str">
        <f>VLOOKUP($A379,班級清單,3,0)</f>
        <v>高三4</v>
      </c>
      <c r="F379" s="5" t="str">
        <f>VLOOKUP($B379,書籍清單,2,0)</f>
        <v>高中英文</v>
      </c>
      <c r="G379" s="11" t="str">
        <f>VLOOKUP($B379,書籍清單,3,0)</f>
        <v>六</v>
      </c>
      <c r="H379" s="11" t="str">
        <f>VLOOKUP($B379,書籍清單,4,0)</f>
        <v>三民</v>
      </c>
      <c r="I379" s="11" t="str">
        <f>VLOOKUP($B379,書籍清單,5,0)</f>
        <v>車蓓群</v>
      </c>
      <c r="J379" s="11">
        <f>VLOOKUP($B379,書籍清單,6,0)</f>
        <v>238</v>
      </c>
      <c r="K379" s="13">
        <f>VLOOKUP($B379,書籍清單,7,0)</f>
        <v>230</v>
      </c>
      <c r="L379" s="32" t="str">
        <f>VLOOKUP(H379,出版社!$B$2:$D$26,3,0)</f>
        <v>招標議價</v>
      </c>
      <c r="M379" s="11">
        <f>VLOOKUP($A379,班級清單,4,0)</f>
        <v>39</v>
      </c>
      <c r="N379" s="11">
        <f>M379</f>
        <v>39</v>
      </c>
      <c r="O379" s="33">
        <f>J379*N379</f>
        <v>9282</v>
      </c>
      <c r="P379" s="34">
        <f>N379</f>
        <v>39</v>
      </c>
      <c r="Q379" s="35">
        <f>P379*K379</f>
        <v>8970</v>
      </c>
      <c r="R379" s="33">
        <v>39</v>
      </c>
      <c r="S379" s="33">
        <f>K379*R379</f>
        <v>8970</v>
      </c>
      <c r="T379" s="33">
        <f>P379-R379</f>
        <v>0</v>
      </c>
      <c r="U379" s="33">
        <f>T379*K379</f>
        <v>0</v>
      </c>
      <c r="V379" s="5"/>
      <c r="W379" s="4"/>
      <c r="X379" s="4"/>
      <c r="Y379" s="4"/>
      <c r="Z379" s="4"/>
      <c r="AA379" s="4"/>
      <c r="AB379" s="4"/>
    </row>
    <row r="380" spans="1:28" ht="16.5" customHeight="1">
      <c r="A380" s="31">
        <v>18</v>
      </c>
      <c r="B380" s="31">
        <v>46</v>
      </c>
      <c r="C380" s="31" t="str">
        <f>VLOOKUP($A380,班級清單,6,0)</f>
        <v>三</v>
      </c>
      <c r="D380" s="11" t="str">
        <f>VLOOKUP($A380,班級清單,2,0)</f>
        <v>日校</v>
      </c>
      <c r="E380" s="11" t="str">
        <f>VLOOKUP($A380,班級清單,3,0)</f>
        <v>高三4</v>
      </c>
      <c r="F380" s="5" t="str">
        <f>VLOOKUP($B380,書籍清單,2,0)</f>
        <v>高中國文</v>
      </c>
      <c r="G380" s="11" t="str">
        <f>VLOOKUP($B380,書籍清單,3,0)</f>
        <v>六</v>
      </c>
      <c r="H380" s="11" t="str">
        <f>VLOOKUP($B380,書籍清單,4,0)</f>
        <v>翰林</v>
      </c>
      <c r="I380" s="11" t="str">
        <f>VLOOKUP($B380,書籍清單,5,0)</f>
        <v>宋隆發.等</v>
      </c>
      <c r="J380" s="11">
        <f>VLOOKUP($B380,書籍清單,6,0)</f>
        <v>202</v>
      </c>
      <c r="K380" s="13">
        <f>VLOOKUP($B380,書籍清單,7,0)</f>
        <v>194</v>
      </c>
      <c r="L380" s="32" t="str">
        <f>VLOOKUP(H380,出版社!$B$2:$D$26,3,0)</f>
        <v>招標議價</v>
      </c>
      <c r="M380" s="11">
        <f>VLOOKUP($A380,班級清單,4,0)</f>
        <v>39</v>
      </c>
      <c r="N380" s="11">
        <f>M380</f>
        <v>39</v>
      </c>
      <c r="O380" s="33">
        <f>J380*N380</f>
        <v>7878</v>
      </c>
      <c r="P380" s="34">
        <f>N380</f>
        <v>39</v>
      </c>
      <c r="Q380" s="35">
        <f>P380*K380</f>
        <v>7566</v>
      </c>
      <c r="R380" s="33">
        <v>39</v>
      </c>
      <c r="S380" s="33">
        <f>K380*R380</f>
        <v>7566</v>
      </c>
      <c r="T380" s="33">
        <f>P380-R380</f>
        <v>0</v>
      </c>
      <c r="U380" s="33">
        <f>T380*K380</f>
        <v>0</v>
      </c>
      <c r="V380" s="5"/>
      <c r="W380" s="4"/>
      <c r="X380" s="4"/>
      <c r="Y380" s="4"/>
      <c r="Z380" s="4"/>
      <c r="AA380" s="4"/>
      <c r="AB380" s="4"/>
    </row>
    <row r="381" spans="1:28" ht="16.5" customHeight="1">
      <c r="A381" s="31">
        <v>18</v>
      </c>
      <c r="B381" s="31">
        <v>29</v>
      </c>
      <c r="C381" s="31" t="str">
        <f>VLOOKUP($A381,班級清單,6,0)</f>
        <v>三</v>
      </c>
      <c r="D381" s="11" t="str">
        <f>VLOOKUP($A381,班級清單,2,0)</f>
        <v>日校</v>
      </c>
      <c r="E381" s="11" t="str">
        <f>VLOOKUP($A381,班級清單,3,0)</f>
        <v>高三4</v>
      </c>
      <c r="F381" s="5" t="str">
        <f>VLOOKUP($B381,書籍清單,2,0)</f>
        <v>數學(甲)</v>
      </c>
      <c r="G381" s="11" t="str">
        <f>VLOOKUP($B381,書籍清單,3,0)</f>
        <v>六</v>
      </c>
      <c r="H381" s="11" t="str">
        <f>VLOOKUP($B381,書籍清單,4,0)</f>
        <v>南一</v>
      </c>
      <c r="I381" s="11" t="str">
        <f>VLOOKUP($B381,書籍清單,5,0)</f>
        <v>林福來</v>
      </c>
      <c r="J381" s="11">
        <f>VLOOKUP($B381,書籍清單,6,0)</f>
        <v>283</v>
      </c>
      <c r="K381" s="13">
        <f>VLOOKUP($B381,書籍清單,7,0)</f>
        <v>205</v>
      </c>
      <c r="L381" s="32" t="str">
        <f>VLOOKUP(H381,出版社!$B$2:$D$26,3,0)</f>
        <v>小額採購</v>
      </c>
      <c r="M381" s="11">
        <f>VLOOKUP($A381,班級清單,4,0)</f>
        <v>39</v>
      </c>
      <c r="N381" s="11">
        <f>M381</f>
        <v>39</v>
      </c>
      <c r="O381" s="33">
        <f>J381*N381</f>
        <v>11037</v>
      </c>
      <c r="P381" s="34">
        <f>N381</f>
        <v>39</v>
      </c>
      <c r="Q381" s="35">
        <f>P381*K381</f>
        <v>7995</v>
      </c>
      <c r="R381" s="33">
        <v>39</v>
      </c>
      <c r="S381" s="33">
        <f>K381*R381</f>
        <v>7995</v>
      </c>
      <c r="T381" s="33">
        <f>P381-R381</f>
        <v>0</v>
      </c>
      <c r="U381" s="33">
        <f>T381*K381</f>
        <v>0</v>
      </c>
      <c r="V381" s="5"/>
      <c r="W381" s="4"/>
      <c r="X381" s="4"/>
      <c r="Y381" s="4"/>
      <c r="Z381" s="4"/>
      <c r="AA381" s="4"/>
      <c r="AB381" s="4"/>
    </row>
    <row r="382" spans="1:28" ht="16.5" customHeight="1">
      <c r="A382" s="31">
        <v>18</v>
      </c>
      <c r="B382" s="31">
        <v>36</v>
      </c>
      <c r="C382" s="31" t="str">
        <f>VLOOKUP($A382,班級清單,6,0)</f>
        <v>三</v>
      </c>
      <c r="D382" s="11" t="str">
        <f>VLOOKUP($A382,班級清單,2,0)</f>
        <v>日校</v>
      </c>
      <c r="E382" s="11" t="str">
        <f>VLOOKUP($A382,班級清單,3,0)</f>
        <v>高三4</v>
      </c>
      <c r="F382" s="5" t="str">
        <f>VLOOKUP($B382,書籍清單,2,0)</f>
        <v>戰爭與危機的啟示</v>
      </c>
      <c r="G382" s="11" t="str">
        <f>VLOOKUP($B382,書籍清單,3,0)</f>
        <v>全</v>
      </c>
      <c r="H382" s="11" t="str">
        <f>VLOOKUP($B382,書籍清單,4,0)</f>
        <v>翔宇</v>
      </c>
      <c r="I382" s="11" t="str">
        <f>VLOOKUP($B382,書籍清單,5,0)</f>
        <v>張世照.等</v>
      </c>
      <c r="J382" s="11">
        <f>VLOOKUP($B382,書籍清單,6,0)</f>
        <v>145</v>
      </c>
      <c r="K382" s="13">
        <f>VLOOKUP($B382,書籍清單,7,0)</f>
        <v>140</v>
      </c>
      <c r="L382" s="32" t="str">
        <f>VLOOKUP(H382,出版社!$B$2:$D$26,3,0)</f>
        <v>招標議價</v>
      </c>
      <c r="M382" s="11">
        <f>VLOOKUP($A382,班級清單,4,0)</f>
        <v>39</v>
      </c>
      <c r="N382" s="11">
        <f>M382</f>
        <v>39</v>
      </c>
      <c r="O382" s="33">
        <f>J382*N382</f>
        <v>5655</v>
      </c>
      <c r="P382" s="34">
        <f>N382</f>
        <v>39</v>
      </c>
      <c r="Q382" s="35">
        <f>P382*K382</f>
        <v>5460</v>
      </c>
      <c r="R382" s="33">
        <v>39</v>
      </c>
      <c r="S382" s="33">
        <f>K382*R382</f>
        <v>5460</v>
      </c>
      <c r="T382" s="33">
        <f>P382-R382</f>
        <v>0</v>
      </c>
      <c r="U382" s="33">
        <f>T382*K382</f>
        <v>0</v>
      </c>
      <c r="V382" s="5"/>
      <c r="W382" s="4"/>
      <c r="X382" s="4"/>
      <c r="Y382" s="4"/>
      <c r="Z382" s="4"/>
      <c r="AA382" s="4"/>
      <c r="AB382" s="4"/>
    </row>
    <row r="383" spans="1:28" ht="16.5" customHeight="1">
      <c r="A383" s="31">
        <v>18</v>
      </c>
      <c r="B383" s="31">
        <v>31</v>
      </c>
      <c r="C383" s="31" t="str">
        <f>VLOOKUP($A383,班級清單,6,0)</f>
        <v>三</v>
      </c>
      <c r="D383" s="11" t="str">
        <f>VLOOKUP($A383,班級清單,2,0)</f>
        <v>日校</v>
      </c>
      <c r="E383" s="11" t="str">
        <f>VLOOKUP($A383,班級清單,3,0)</f>
        <v>高三4</v>
      </c>
      <c r="F383" s="5" t="str">
        <f>VLOOKUP($B383,書籍清單,2,0)</f>
        <v>選修化學</v>
      </c>
      <c r="G383" s="11" t="str">
        <f>VLOOKUP($B383,書籍清單,3,0)</f>
        <v>下</v>
      </c>
      <c r="H383" s="11" t="str">
        <f>VLOOKUP($B383,書籍清單,4,0)</f>
        <v>泰宇</v>
      </c>
      <c r="I383" s="11" t="str">
        <f>VLOOKUP($B383,書籍清單,5,0)</f>
        <v>陳竹亭.等</v>
      </c>
      <c r="J383" s="11">
        <f>VLOOKUP($B383,書籍清單,6,0)</f>
        <v>125</v>
      </c>
      <c r="K383" s="13">
        <f>VLOOKUP($B383,書籍清單,7,0)</f>
        <v>121</v>
      </c>
      <c r="L383" s="32" t="str">
        <f>VLOOKUP(H383,出版社!$B$2:$D$26,3,0)</f>
        <v>小額採購</v>
      </c>
      <c r="M383" s="11">
        <f>VLOOKUP($A383,班級清單,4,0)</f>
        <v>39</v>
      </c>
      <c r="N383" s="11">
        <f>M383</f>
        <v>39</v>
      </c>
      <c r="O383" s="33">
        <f>J383*N383</f>
        <v>4875</v>
      </c>
      <c r="P383" s="34">
        <f>N383</f>
        <v>39</v>
      </c>
      <c r="Q383" s="35">
        <f>P383*K383</f>
        <v>4719</v>
      </c>
      <c r="R383" s="33">
        <v>39</v>
      </c>
      <c r="S383" s="33">
        <f>K383*R383</f>
        <v>4719</v>
      </c>
      <c r="T383" s="33">
        <f>P383-R383</f>
        <v>0</v>
      </c>
      <c r="U383" s="33">
        <f>T383*K383</f>
        <v>0</v>
      </c>
      <c r="V383" s="5"/>
      <c r="W383" s="4"/>
      <c r="X383" s="4"/>
      <c r="Y383" s="4"/>
      <c r="Z383" s="4"/>
      <c r="AA383" s="4"/>
      <c r="AB383" s="4"/>
    </row>
    <row r="384" spans="1:28" ht="16.5" customHeight="1">
      <c r="A384" s="31">
        <v>18</v>
      </c>
      <c r="B384" s="31">
        <v>57</v>
      </c>
      <c r="C384" s="31" t="str">
        <f>VLOOKUP($A384,班級清單,6,0)</f>
        <v>三</v>
      </c>
      <c r="D384" s="11" t="str">
        <f>VLOOKUP($A384,班級清單,2,0)</f>
        <v>日校</v>
      </c>
      <c r="E384" s="11" t="str">
        <f>VLOOKUP($A384,班級清單,3,0)</f>
        <v>高三4</v>
      </c>
      <c r="F384" s="5" t="str">
        <f>VLOOKUP($B384,書籍清單,2,0)</f>
        <v>選修物理</v>
      </c>
      <c r="G384" s="11" t="str">
        <f>VLOOKUP($B384,書籍清單,3,0)</f>
        <v>下</v>
      </c>
      <c r="H384" s="11" t="str">
        <f>VLOOKUP($B384,書籍清單,4,0)</f>
        <v>龍騰</v>
      </c>
      <c r="I384" s="11" t="str">
        <f>VLOOKUP($B384,書籍清單,5,0)</f>
        <v>高涌泉.等</v>
      </c>
      <c r="J384" s="11">
        <f>VLOOKUP($B384,書籍清單,6,0)</f>
        <v>232</v>
      </c>
      <c r="K384" s="13">
        <f>VLOOKUP($B384,書籍清單,7,0)</f>
        <v>224</v>
      </c>
      <c r="L384" s="32" t="str">
        <f>VLOOKUP(H384,出版社!$B$2:$D$26,3,0)</f>
        <v>招標議價</v>
      </c>
      <c r="M384" s="11">
        <f>VLOOKUP($A384,班級清單,4,0)</f>
        <v>39</v>
      </c>
      <c r="N384" s="11">
        <f>M384</f>
        <v>39</v>
      </c>
      <c r="O384" s="33">
        <f>J384*N384</f>
        <v>9048</v>
      </c>
      <c r="P384" s="34">
        <f>N384</f>
        <v>39</v>
      </c>
      <c r="Q384" s="35">
        <f>P384*K384</f>
        <v>8736</v>
      </c>
      <c r="R384" s="33">
        <v>36</v>
      </c>
      <c r="S384" s="33">
        <f>K384*R384</f>
        <v>8064</v>
      </c>
      <c r="T384" s="33">
        <f>P384-R384</f>
        <v>3</v>
      </c>
      <c r="U384" s="33">
        <f>T384*K384</f>
        <v>672</v>
      </c>
      <c r="V384" s="5"/>
      <c r="W384" s="4"/>
      <c r="X384" s="4"/>
      <c r="Y384" s="4"/>
      <c r="Z384" s="4"/>
      <c r="AA384" s="4"/>
      <c r="AB384" s="4"/>
    </row>
    <row r="385" spans="1:28" ht="16.5" customHeight="1">
      <c r="A385" s="31">
        <v>18</v>
      </c>
      <c r="B385" s="31">
        <v>37</v>
      </c>
      <c r="C385" s="31" t="str">
        <f>VLOOKUP($A385,班級清單,6,0)</f>
        <v>三</v>
      </c>
      <c r="D385" s="11" t="str">
        <f>VLOOKUP($A385,班級清單,2,0)</f>
        <v>日校</v>
      </c>
      <c r="E385" s="11" t="str">
        <f>VLOOKUP($A385,班級清單,3,0)</f>
        <v>高三4</v>
      </c>
      <c r="F385" s="5" t="str">
        <f>VLOOKUP($B385,書籍清單,2,0)</f>
        <v>體育</v>
      </c>
      <c r="G385" s="11" t="str">
        <f>VLOOKUP($B385,書籍清單,3,0)</f>
        <v>六</v>
      </c>
      <c r="H385" s="11" t="str">
        <f>VLOOKUP($B385,書籍清單,4,0)</f>
        <v>華興</v>
      </c>
      <c r="I385" s="11" t="str">
        <f>VLOOKUP($B385,書籍清單,5,0)</f>
        <v>陳相榮</v>
      </c>
      <c r="J385" s="11">
        <f>VLOOKUP($B385,書籍清單,6,0)</f>
        <v>99</v>
      </c>
      <c r="K385" s="13">
        <f>VLOOKUP($B385,書籍清單,7,0)</f>
        <v>96</v>
      </c>
      <c r="L385" s="32" t="str">
        <f>VLOOKUP(H385,出版社!$B$2:$D$26,3,0)</f>
        <v>小額採購</v>
      </c>
      <c r="M385" s="11">
        <f>VLOOKUP($A385,班級清單,4,0)</f>
        <v>39</v>
      </c>
      <c r="N385" s="11">
        <f>M385</f>
        <v>39</v>
      </c>
      <c r="O385" s="33">
        <f>J385*N385</f>
        <v>3861</v>
      </c>
      <c r="P385" s="34">
        <f>N385</f>
        <v>39</v>
      </c>
      <c r="Q385" s="35">
        <f>P385*K385</f>
        <v>3744</v>
      </c>
      <c r="R385" s="33">
        <v>39</v>
      </c>
      <c r="S385" s="33">
        <f>K385*R385</f>
        <v>3744</v>
      </c>
      <c r="T385" s="33">
        <f>P385-R385</f>
        <v>0</v>
      </c>
      <c r="U385" s="33">
        <f>T385*K385</f>
        <v>0</v>
      </c>
      <c r="V385" s="5"/>
      <c r="W385" s="44">
        <f>SUM(S379:S385)</f>
        <v>46518</v>
      </c>
      <c r="X385" s="4"/>
      <c r="Y385" s="44">
        <f>SUM(U379:U385)</f>
        <v>672</v>
      </c>
      <c r="Z385" s="4"/>
      <c r="AA385" s="4"/>
      <c r="AB385" s="4"/>
    </row>
    <row r="386" spans="1:28" ht="16.5" customHeight="1">
      <c r="A386" s="31">
        <v>27</v>
      </c>
      <c r="B386" s="31">
        <v>21</v>
      </c>
      <c r="C386" s="31" t="str">
        <f>VLOOKUP($A386,班級清單,6,0)</f>
        <v>三</v>
      </c>
      <c r="D386" s="11" t="str">
        <f>VLOOKUP($A386,班級清單,2,0)</f>
        <v>日校</v>
      </c>
      <c r="E386" s="11" t="str">
        <f>VLOOKUP($A386,班級清單,3,0)</f>
        <v>商三1</v>
      </c>
      <c r="F386" s="5" t="str">
        <f>VLOOKUP($B386,書籍清單,2,0)</f>
        <v>高職英文</v>
      </c>
      <c r="G386" s="11" t="str">
        <f>VLOOKUP($B386,書籍清單,3,0)</f>
        <v>六</v>
      </c>
      <c r="H386" s="11" t="str">
        <f>VLOOKUP($B386,書籍清單,4,0)</f>
        <v>東大</v>
      </c>
      <c r="I386" s="11" t="str">
        <f>VLOOKUP($B386,書籍清單,5,0)</f>
        <v>車蓓群</v>
      </c>
      <c r="J386" s="11">
        <f>VLOOKUP($B386,書籍清單,6,0)</f>
        <v>240</v>
      </c>
      <c r="K386" s="13">
        <f>VLOOKUP($B386,書籍清單,7,0)</f>
        <v>232</v>
      </c>
      <c r="L386" s="32" t="str">
        <f>VLOOKUP(H386,出版社!$B$2:$D$26,3,0)</f>
        <v>招標議價</v>
      </c>
      <c r="M386" s="11">
        <f>VLOOKUP($A386,班級清單,4,0)</f>
        <v>39</v>
      </c>
      <c r="N386" s="11">
        <f>M386</f>
        <v>39</v>
      </c>
      <c r="O386" s="33">
        <f>J386*N386</f>
        <v>9360</v>
      </c>
      <c r="P386" s="34">
        <f>N386</f>
        <v>39</v>
      </c>
      <c r="Q386" s="35">
        <f>P386*K386</f>
        <v>9048</v>
      </c>
      <c r="R386" s="33">
        <v>39</v>
      </c>
      <c r="S386" s="33">
        <f>K386*R386</f>
        <v>9048</v>
      </c>
      <c r="T386" s="33">
        <f>P386-R386</f>
        <v>0</v>
      </c>
      <c r="U386" s="33">
        <f>T386*K386</f>
        <v>0</v>
      </c>
      <c r="V386" s="5"/>
      <c r="W386" s="4"/>
      <c r="X386" s="4"/>
      <c r="Y386" s="4"/>
      <c r="Z386" s="4"/>
      <c r="AA386" s="4"/>
      <c r="AB386" s="4"/>
    </row>
    <row r="387" spans="1:28" ht="16.5" customHeight="1">
      <c r="A387" s="31">
        <v>27</v>
      </c>
      <c r="B387" s="31">
        <v>23</v>
      </c>
      <c r="C387" s="31" t="str">
        <f>VLOOKUP($A387,班級清單,6,0)</f>
        <v>三</v>
      </c>
      <c r="D387" s="11" t="str">
        <f>VLOOKUP($A387,班級清單,2,0)</f>
        <v>日校</v>
      </c>
      <c r="E387" s="11" t="str">
        <f>VLOOKUP($A387,班級清單,3,0)</f>
        <v>商三1</v>
      </c>
      <c r="F387" s="5" t="str">
        <f>VLOOKUP($B387,書籍清單,2,0)</f>
        <v>高職國文</v>
      </c>
      <c r="G387" s="11" t="str">
        <f>VLOOKUP($B387,書籍清單,3,0)</f>
        <v>六</v>
      </c>
      <c r="H387" s="11" t="str">
        <f>VLOOKUP($B387,書籍清單,4,0)</f>
        <v>東大</v>
      </c>
      <c r="I387" s="11" t="str">
        <f>VLOOKUP($B387,書籍清單,5,0)</f>
        <v>王基倫.等</v>
      </c>
      <c r="J387" s="11">
        <f>VLOOKUP($B387,書籍清單,6,0)</f>
        <v>230</v>
      </c>
      <c r="K387" s="13">
        <f>VLOOKUP($B387,書籍清單,7,0)</f>
        <v>222</v>
      </c>
      <c r="L387" s="32" t="str">
        <f>VLOOKUP(H387,出版社!$B$2:$D$26,3,0)</f>
        <v>招標議價</v>
      </c>
      <c r="M387" s="11">
        <f>VLOOKUP($A387,班級清單,4,0)</f>
        <v>39</v>
      </c>
      <c r="N387" s="11">
        <f>M387</f>
        <v>39</v>
      </c>
      <c r="O387" s="33">
        <f>J387*N387</f>
        <v>8970</v>
      </c>
      <c r="P387" s="34">
        <f>N387</f>
        <v>39</v>
      </c>
      <c r="Q387" s="35">
        <f>P387*K387</f>
        <v>8658</v>
      </c>
      <c r="R387" s="33">
        <v>39</v>
      </c>
      <c r="S387" s="33">
        <f>K387*R387</f>
        <v>8658</v>
      </c>
      <c r="T387" s="33">
        <f>P387-R387</f>
        <v>0</v>
      </c>
      <c r="U387" s="33">
        <f>T387*K387</f>
        <v>0</v>
      </c>
      <c r="V387" s="5"/>
      <c r="W387" s="4"/>
      <c r="X387" s="4"/>
      <c r="Y387" s="4"/>
      <c r="Z387" s="4"/>
      <c r="AA387" s="4"/>
      <c r="AB387" s="4"/>
    </row>
    <row r="388" spans="1:28" ht="16.5" customHeight="1">
      <c r="A388" s="31">
        <v>27</v>
      </c>
      <c r="B388" s="31">
        <v>36</v>
      </c>
      <c r="C388" s="31" t="str">
        <f>VLOOKUP($A388,班級清單,6,0)</f>
        <v>三</v>
      </c>
      <c r="D388" s="11" t="str">
        <f>VLOOKUP($A388,班級清單,2,0)</f>
        <v>日校</v>
      </c>
      <c r="E388" s="11" t="str">
        <f>VLOOKUP($A388,班級清單,3,0)</f>
        <v>商三1</v>
      </c>
      <c r="F388" s="5" t="str">
        <f>VLOOKUP($B388,書籍清單,2,0)</f>
        <v>戰爭與危機的啟示</v>
      </c>
      <c r="G388" s="11" t="str">
        <f>VLOOKUP($B388,書籍清單,3,0)</f>
        <v>全</v>
      </c>
      <c r="H388" s="11" t="str">
        <f>VLOOKUP($B388,書籍清單,4,0)</f>
        <v>翔宇</v>
      </c>
      <c r="I388" s="11" t="str">
        <f>VLOOKUP($B388,書籍清單,5,0)</f>
        <v>張世照.等</v>
      </c>
      <c r="J388" s="11">
        <f>VLOOKUP($B388,書籍清單,6,0)</f>
        <v>145</v>
      </c>
      <c r="K388" s="13">
        <f>VLOOKUP($B388,書籍清單,7,0)</f>
        <v>140</v>
      </c>
      <c r="L388" s="32" t="str">
        <f>VLOOKUP(H388,出版社!$B$2:$D$26,3,0)</f>
        <v>招標議價</v>
      </c>
      <c r="M388" s="11">
        <f>VLOOKUP($A388,班級清單,4,0)</f>
        <v>39</v>
      </c>
      <c r="N388" s="11">
        <f>M388</f>
        <v>39</v>
      </c>
      <c r="O388" s="33">
        <f>J388*N388</f>
        <v>5655</v>
      </c>
      <c r="P388" s="34">
        <f>N388</f>
        <v>39</v>
      </c>
      <c r="Q388" s="35">
        <f>P388*K388</f>
        <v>5460</v>
      </c>
      <c r="R388" s="33">
        <v>39</v>
      </c>
      <c r="S388" s="33">
        <f>K388*R388</f>
        <v>5460</v>
      </c>
      <c r="T388" s="33">
        <f>P388-R388</f>
        <v>0</v>
      </c>
      <c r="U388" s="33">
        <f>T388*K388</f>
        <v>0</v>
      </c>
      <c r="V388" s="5"/>
      <c r="W388" s="4"/>
      <c r="X388" s="4"/>
      <c r="Y388" s="4"/>
      <c r="Z388" s="4"/>
      <c r="AA388" s="4"/>
      <c r="AB388" s="4"/>
    </row>
    <row r="389" spans="1:28" ht="16.5" customHeight="1">
      <c r="A389" s="31">
        <v>27</v>
      </c>
      <c r="B389" s="31">
        <v>37</v>
      </c>
      <c r="C389" s="31" t="str">
        <f>VLOOKUP($A389,班級清單,6,0)</f>
        <v>三</v>
      </c>
      <c r="D389" s="11" t="str">
        <f>VLOOKUP($A389,班級清單,2,0)</f>
        <v>日校</v>
      </c>
      <c r="E389" s="11" t="str">
        <f>VLOOKUP($A389,班級清單,3,0)</f>
        <v>商三1</v>
      </c>
      <c r="F389" s="5" t="str">
        <f>VLOOKUP($B389,書籍清單,2,0)</f>
        <v>體育</v>
      </c>
      <c r="G389" s="11" t="str">
        <f>VLOOKUP($B389,書籍清單,3,0)</f>
        <v>六</v>
      </c>
      <c r="H389" s="11" t="str">
        <f>VLOOKUP($B389,書籍清單,4,0)</f>
        <v>華興</v>
      </c>
      <c r="I389" s="11" t="str">
        <f>VLOOKUP($B389,書籍清單,5,0)</f>
        <v>陳相榮</v>
      </c>
      <c r="J389" s="11">
        <f>VLOOKUP($B389,書籍清單,6,0)</f>
        <v>99</v>
      </c>
      <c r="K389" s="13">
        <f>VLOOKUP($B389,書籍清單,7,0)</f>
        <v>96</v>
      </c>
      <c r="L389" s="32" t="str">
        <f>VLOOKUP(H389,出版社!$B$2:$D$26,3,0)</f>
        <v>小額採購</v>
      </c>
      <c r="M389" s="11">
        <f>VLOOKUP($A389,班級清單,4,0)</f>
        <v>39</v>
      </c>
      <c r="N389" s="11">
        <f>M389</f>
        <v>39</v>
      </c>
      <c r="O389" s="33">
        <f>J389*N389</f>
        <v>3861</v>
      </c>
      <c r="P389" s="34">
        <f>N389</f>
        <v>39</v>
      </c>
      <c r="Q389" s="35">
        <f>P389*K389</f>
        <v>3744</v>
      </c>
      <c r="R389" s="33">
        <v>39</v>
      </c>
      <c r="S389" s="33">
        <f>K389*R389</f>
        <v>3744</v>
      </c>
      <c r="T389" s="33">
        <f>P389-R389</f>
        <v>0</v>
      </c>
      <c r="U389" s="33">
        <f>T389*K389</f>
        <v>0</v>
      </c>
      <c r="V389" s="5"/>
      <c r="W389" s="44">
        <f>SUM(S386:S389)</f>
        <v>26910</v>
      </c>
      <c r="X389" s="4"/>
      <c r="Y389" s="44">
        <f>SUM(U386:U389)</f>
        <v>0</v>
      </c>
      <c r="Z389" s="4"/>
      <c r="AA389" s="4"/>
      <c r="AB389" s="4"/>
    </row>
    <row r="390" spans="1:28" ht="16.5" customHeight="1">
      <c r="A390" s="31">
        <v>28</v>
      </c>
      <c r="B390" s="31">
        <v>21</v>
      </c>
      <c r="C390" s="31" t="str">
        <f>VLOOKUP($A390,班級清單,6,0)</f>
        <v>三</v>
      </c>
      <c r="D390" s="11" t="str">
        <f>VLOOKUP($A390,班級清單,2,0)</f>
        <v>日校</v>
      </c>
      <c r="E390" s="11" t="str">
        <f>VLOOKUP($A390,班級清單,3,0)</f>
        <v>商三2</v>
      </c>
      <c r="F390" s="5" t="str">
        <f>VLOOKUP($B390,書籍清單,2,0)</f>
        <v>高職英文</v>
      </c>
      <c r="G390" s="11" t="str">
        <f>VLOOKUP($B390,書籍清單,3,0)</f>
        <v>六</v>
      </c>
      <c r="H390" s="11" t="str">
        <f>VLOOKUP($B390,書籍清單,4,0)</f>
        <v>東大</v>
      </c>
      <c r="I390" s="11" t="str">
        <f>VLOOKUP($B390,書籍清單,5,0)</f>
        <v>車蓓群</v>
      </c>
      <c r="J390" s="11">
        <f>VLOOKUP($B390,書籍清單,6,0)</f>
        <v>240</v>
      </c>
      <c r="K390" s="13">
        <f>VLOOKUP($B390,書籍清單,7,0)</f>
        <v>232</v>
      </c>
      <c r="L390" s="32" t="str">
        <f>VLOOKUP(H390,出版社!$B$2:$D$26,3,0)</f>
        <v>招標議價</v>
      </c>
      <c r="M390" s="11">
        <f>VLOOKUP($A390,班級清單,4,0)</f>
        <v>38</v>
      </c>
      <c r="N390" s="11">
        <f>M390</f>
        <v>38</v>
      </c>
      <c r="O390" s="33">
        <f>J390*N390</f>
        <v>9120</v>
      </c>
      <c r="P390" s="34">
        <f>N390</f>
        <v>38</v>
      </c>
      <c r="Q390" s="35">
        <f>P390*K390</f>
        <v>8816</v>
      </c>
      <c r="R390" s="33">
        <v>38</v>
      </c>
      <c r="S390" s="33">
        <f>K390*R390</f>
        <v>8816</v>
      </c>
      <c r="T390" s="33">
        <f>P390-R390</f>
        <v>0</v>
      </c>
      <c r="U390" s="33">
        <f>T390*K390</f>
        <v>0</v>
      </c>
      <c r="V390" s="5"/>
      <c r="W390" s="4"/>
      <c r="X390" s="4"/>
      <c r="Y390" s="4"/>
      <c r="Z390" s="4"/>
      <c r="AA390" s="4"/>
      <c r="AB390" s="4"/>
    </row>
    <row r="391" spans="1:28" ht="16.5" customHeight="1">
      <c r="A391" s="31">
        <v>28</v>
      </c>
      <c r="B391" s="31">
        <v>23</v>
      </c>
      <c r="C391" s="31" t="str">
        <f>VLOOKUP($A391,班級清單,6,0)</f>
        <v>三</v>
      </c>
      <c r="D391" s="11" t="str">
        <f>VLOOKUP($A391,班級清單,2,0)</f>
        <v>日校</v>
      </c>
      <c r="E391" s="11" t="str">
        <f>VLOOKUP($A391,班級清單,3,0)</f>
        <v>商三2</v>
      </c>
      <c r="F391" s="5" t="str">
        <f>VLOOKUP($B391,書籍清單,2,0)</f>
        <v>高職國文</v>
      </c>
      <c r="G391" s="11" t="str">
        <f>VLOOKUP($B391,書籍清單,3,0)</f>
        <v>六</v>
      </c>
      <c r="H391" s="11" t="str">
        <f>VLOOKUP($B391,書籍清單,4,0)</f>
        <v>東大</v>
      </c>
      <c r="I391" s="11" t="str">
        <f>VLOOKUP($B391,書籍清單,5,0)</f>
        <v>王基倫.等</v>
      </c>
      <c r="J391" s="11">
        <f>VLOOKUP($B391,書籍清單,6,0)</f>
        <v>230</v>
      </c>
      <c r="K391" s="13">
        <f>VLOOKUP($B391,書籍清單,7,0)</f>
        <v>222</v>
      </c>
      <c r="L391" s="32" t="str">
        <f>VLOOKUP(H391,出版社!$B$2:$D$26,3,0)</f>
        <v>招標議價</v>
      </c>
      <c r="M391" s="11">
        <f>VLOOKUP($A391,班級清單,4,0)</f>
        <v>38</v>
      </c>
      <c r="N391" s="11">
        <f>M391</f>
        <v>38</v>
      </c>
      <c r="O391" s="33">
        <f>J391*N391</f>
        <v>8740</v>
      </c>
      <c r="P391" s="34">
        <f>N391</f>
        <v>38</v>
      </c>
      <c r="Q391" s="35">
        <f>P391*K391</f>
        <v>8436</v>
      </c>
      <c r="R391" s="33">
        <v>38</v>
      </c>
      <c r="S391" s="33">
        <f>K391*R391</f>
        <v>8436</v>
      </c>
      <c r="T391" s="33">
        <f>P391-R391</f>
        <v>0</v>
      </c>
      <c r="U391" s="33">
        <f>T391*K391</f>
        <v>0</v>
      </c>
      <c r="V391" s="5"/>
      <c r="W391" s="4"/>
      <c r="X391" s="4"/>
      <c r="Y391" s="4"/>
      <c r="Z391" s="4"/>
      <c r="AA391" s="4"/>
      <c r="AB391" s="4"/>
    </row>
    <row r="392" spans="1:28" ht="16.5" customHeight="1">
      <c r="A392" s="31">
        <v>28</v>
      </c>
      <c r="B392" s="31">
        <v>36</v>
      </c>
      <c r="C392" s="31" t="str">
        <f>VLOOKUP($A392,班級清單,6,0)</f>
        <v>三</v>
      </c>
      <c r="D392" s="11" t="str">
        <f>VLOOKUP($A392,班級清單,2,0)</f>
        <v>日校</v>
      </c>
      <c r="E392" s="11" t="str">
        <f>VLOOKUP($A392,班級清單,3,0)</f>
        <v>商三2</v>
      </c>
      <c r="F392" s="5" t="str">
        <f>VLOOKUP($B392,書籍清單,2,0)</f>
        <v>戰爭與危機的啟示</v>
      </c>
      <c r="G392" s="11" t="str">
        <f>VLOOKUP($B392,書籍清單,3,0)</f>
        <v>全</v>
      </c>
      <c r="H392" s="11" t="str">
        <f>VLOOKUP($B392,書籍清單,4,0)</f>
        <v>翔宇</v>
      </c>
      <c r="I392" s="11" t="str">
        <f>VLOOKUP($B392,書籍清單,5,0)</f>
        <v>張世照.等</v>
      </c>
      <c r="J392" s="11">
        <f>VLOOKUP($B392,書籍清單,6,0)</f>
        <v>145</v>
      </c>
      <c r="K392" s="13">
        <f>VLOOKUP($B392,書籍清單,7,0)</f>
        <v>140</v>
      </c>
      <c r="L392" s="32" t="str">
        <f>VLOOKUP(H392,出版社!$B$2:$D$26,3,0)</f>
        <v>招標議價</v>
      </c>
      <c r="M392" s="11">
        <f>VLOOKUP($A392,班級清單,4,0)</f>
        <v>38</v>
      </c>
      <c r="N392" s="11">
        <f>M392</f>
        <v>38</v>
      </c>
      <c r="O392" s="33">
        <f>J392*N392</f>
        <v>5510</v>
      </c>
      <c r="P392" s="34">
        <f>N392</f>
        <v>38</v>
      </c>
      <c r="Q392" s="35">
        <f>P392*K392</f>
        <v>5320</v>
      </c>
      <c r="R392" s="33">
        <v>38</v>
      </c>
      <c r="S392" s="33">
        <f>K392*R392</f>
        <v>5320</v>
      </c>
      <c r="T392" s="33">
        <f>P392-R392</f>
        <v>0</v>
      </c>
      <c r="U392" s="33">
        <f>T392*K392</f>
        <v>0</v>
      </c>
      <c r="V392" s="5"/>
      <c r="W392" s="4"/>
      <c r="X392" s="4"/>
      <c r="Y392" s="4"/>
      <c r="Z392" s="4"/>
      <c r="AA392" s="4"/>
      <c r="AB392" s="4"/>
    </row>
    <row r="393" spans="1:28" ht="16.5" customHeight="1">
      <c r="A393" s="31">
        <v>28</v>
      </c>
      <c r="B393" s="31">
        <v>37</v>
      </c>
      <c r="C393" s="31" t="str">
        <f>VLOOKUP($A393,班級清單,6,0)</f>
        <v>三</v>
      </c>
      <c r="D393" s="11" t="str">
        <f>VLOOKUP($A393,班級清單,2,0)</f>
        <v>日校</v>
      </c>
      <c r="E393" s="11" t="str">
        <f>VLOOKUP($A393,班級清單,3,0)</f>
        <v>商三2</v>
      </c>
      <c r="F393" s="5" t="str">
        <f>VLOOKUP($B393,書籍清單,2,0)</f>
        <v>體育</v>
      </c>
      <c r="G393" s="11" t="str">
        <f>VLOOKUP($B393,書籍清單,3,0)</f>
        <v>六</v>
      </c>
      <c r="H393" s="11" t="str">
        <f>VLOOKUP($B393,書籍清單,4,0)</f>
        <v>華興</v>
      </c>
      <c r="I393" s="11" t="str">
        <f>VLOOKUP($B393,書籍清單,5,0)</f>
        <v>陳相榮</v>
      </c>
      <c r="J393" s="11">
        <f>VLOOKUP($B393,書籍清單,6,0)</f>
        <v>99</v>
      </c>
      <c r="K393" s="13">
        <f>VLOOKUP($B393,書籍清單,7,0)</f>
        <v>96</v>
      </c>
      <c r="L393" s="32" t="str">
        <f>VLOOKUP(H393,出版社!$B$2:$D$26,3,0)</f>
        <v>小額採購</v>
      </c>
      <c r="M393" s="11">
        <f>VLOOKUP($A393,班級清單,4,0)</f>
        <v>38</v>
      </c>
      <c r="N393" s="11">
        <f>M393</f>
        <v>38</v>
      </c>
      <c r="O393" s="33">
        <f>J393*N393</f>
        <v>3762</v>
      </c>
      <c r="P393" s="34">
        <f>N393</f>
        <v>38</v>
      </c>
      <c r="Q393" s="35">
        <f>P393*K393</f>
        <v>3648</v>
      </c>
      <c r="R393" s="33">
        <v>38</v>
      </c>
      <c r="S393" s="33">
        <f>K393*R393</f>
        <v>3648</v>
      </c>
      <c r="T393" s="33">
        <f>P393-R393</f>
        <v>0</v>
      </c>
      <c r="U393" s="33">
        <f>T393*K393</f>
        <v>0</v>
      </c>
      <c r="V393" s="5"/>
      <c r="W393" s="44">
        <f>SUM(S390:S393)</f>
        <v>26220</v>
      </c>
      <c r="X393" s="4"/>
      <c r="Y393" s="44">
        <f>SUM(U390:U393)</f>
        <v>0</v>
      </c>
      <c r="Z393" s="4"/>
      <c r="AA393" s="4"/>
      <c r="AB393" s="4"/>
    </row>
    <row r="394" spans="1:28" ht="16.5" customHeight="1">
      <c r="A394" s="31">
        <v>29</v>
      </c>
      <c r="B394" s="31">
        <v>21</v>
      </c>
      <c r="C394" s="31" t="str">
        <f>VLOOKUP($A394,班級清單,6,0)</f>
        <v>三</v>
      </c>
      <c r="D394" s="11" t="str">
        <f>VLOOKUP($A394,班級清單,2,0)</f>
        <v>日校</v>
      </c>
      <c r="E394" s="11" t="str">
        <f>VLOOKUP($A394,班級清單,3,0)</f>
        <v>商三3</v>
      </c>
      <c r="F394" s="5" t="str">
        <f>VLOOKUP($B394,書籍清單,2,0)</f>
        <v>高職英文</v>
      </c>
      <c r="G394" s="11" t="str">
        <f>VLOOKUP($B394,書籍清單,3,0)</f>
        <v>六</v>
      </c>
      <c r="H394" s="11" t="str">
        <f>VLOOKUP($B394,書籍清單,4,0)</f>
        <v>東大</v>
      </c>
      <c r="I394" s="11" t="str">
        <f>VLOOKUP($B394,書籍清單,5,0)</f>
        <v>車蓓群</v>
      </c>
      <c r="J394" s="11">
        <f>VLOOKUP($B394,書籍清單,6,0)</f>
        <v>240</v>
      </c>
      <c r="K394" s="13">
        <f>VLOOKUP($B394,書籍清單,7,0)</f>
        <v>232</v>
      </c>
      <c r="L394" s="32" t="str">
        <f>VLOOKUP(H394,出版社!$B$2:$D$26,3,0)</f>
        <v>招標議價</v>
      </c>
      <c r="M394" s="11">
        <f>VLOOKUP($A394,班級清單,4,0)</f>
        <v>38</v>
      </c>
      <c r="N394" s="11">
        <f>M394</f>
        <v>38</v>
      </c>
      <c r="O394" s="33">
        <f>J394*N394</f>
        <v>9120</v>
      </c>
      <c r="P394" s="34">
        <f>N394</f>
        <v>38</v>
      </c>
      <c r="Q394" s="35">
        <f>P394*K394</f>
        <v>8816</v>
      </c>
      <c r="R394" s="33">
        <v>38</v>
      </c>
      <c r="S394" s="33">
        <f>K394*R394</f>
        <v>8816</v>
      </c>
      <c r="T394" s="33">
        <f>P394-R394</f>
        <v>0</v>
      </c>
      <c r="U394" s="33">
        <f>T394*K394</f>
        <v>0</v>
      </c>
      <c r="V394" s="5"/>
      <c r="W394" s="4"/>
      <c r="X394" s="4"/>
      <c r="Y394" s="4"/>
      <c r="Z394" s="4"/>
      <c r="AA394" s="4"/>
      <c r="AB394" s="4"/>
    </row>
    <row r="395" spans="1:28" ht="16.5" customHeight="1">
      <c r="A395" s="31">
        <v>29</v>
      </c>
      <c r="B395" s="31">
        <v>23</v>
      </c>
      <c r="C395" s="31" t="str">
        <f>VLOOKUP($A395,班級清單,6,0)</f>
        <v>三</v>
      </c>
      <c r="D395" s="11" t="str">
        <f>VLOOKUP($A395,班級清單,2,0)</f>
        <v>日校</v>
      </c>
      <c r="E395" s="11" t="str">
        <f>VLOOKUP($A395,班級清單,3,0)</f>
        <v>商三3</v>
      </c>
      <c r="F395" s="5" t="str">
        <f>VLOOKUP($B395,書籍清單,2,0)</f>
        <v>高職國文</v>
      </c>
      <c r="G395" s="11" t="str">
        <f>VLOOKUP($B395,書籍清單,3,0)</f>
        <v>六</v>
      </c>
      <c r="H395" s="11" t="str">
        <f>VLOOKUP($B395,書籍清單,4,0)</f>
        <v>東大</v>
      </c>
      <c r="I395" s="11" t="str">
        <f>VLOOKUP($B395,書籍清單,5,0)</f>
        <v>王基倫.等</v>
      </c>
      <c r="J395" s="11">
        <f>VLOOKUP($B395,書籍清單,6,0)</f>
        <v>230</v>
      </c>
      <c r="K395" s="13">
        <f>VLOOKUP($B395,書籍清單,7,0)</f>
        <v>222</v>
      </c>
      <c r="L395" s="32" t="str">
        <f>VLOOKUP(H395,出版社!$B$2:$D$26,3,0)</f>
        <v>招標議價</v>
      </c>
      <c r="M395" s="11">
        <f>VLOOKUP($A395,班級清單,4,0)</f>
        <v>38</v>
      </c>
      <c r="N395" s="11">
        <f>M395</f>
        <v>38</v>
      </c>
      <c r="O395" s="33">
        <f>J395*N395</f>
        <v>8740</v>
      </c>
      <c r="P395" s="34">
        <f>N395</f>
        <v>38</v>
      </c>
      <c r="Q395" s="35">
        <f>P395*K395</f>
        <v>8436</v>
      </c>
      <c r="R395" s="33">
        <v>38</v>
      </c>
      <c r="S395" s="33">
        <f>K395*R395</f>
        <v>8436</v>
      </c>
      <c r="T395" s="33">
        <f>P395-R395</f>
        <v>0</v>
      </c>
      <c r="U395" s="33">
        <f>T395*K395</f>
        <v>0</v>
      </c>
      <c r="V395" s="5"/>
      <c r="W395" s="4"/>
      <c r="X395" s="4"/>
      <c r="Y395" s="4"/>
      <c r="Z395" s="4"/>
      <c r="AA395" s="4"/>
      <c r="AB395" s="4"/>
    </row>
    <row r="396" spans="1:28" ht="16.5" customHeight="1">
      <c r="A396" s="31">
        <v>29</v>
      </c>
      <c r="B396" s="31">
        <v>36</v>
      </c>
      <c r="C396" s="31" t="str">
        <f>VLOOKUP($A396,班級清單,6,0)</f>
        <v>三</v>
      </c>
      <c r="D396" s="11" t="str">
        <f>VLOOKUP($A396,班級清單,2,0)</f>
        <v>日校</v>
      </c>
      <c r="E396" s="11" t="str">
        <f>VLOOKUP($A396,班級清單,3,0)</f>
        <v>商三3</v>
      </c>
      <c r="F396" s="5" t="str">
        <f>VLOOKUP($B396,書籍清單,2,0)</f>
        <v>戰爭與危機的啟示</v>
      </c>
      <c r="G396" s="11" t="str">
        <f>VLOOKUP($B396,書籍清單,3,0)</f>
        <v>全</v>
      </c>
      <c r="H396" s="11" t="str">
        <f>VLOOKUP($B396,書籍清單,4,0)</f>
        <v>翔宇</v>
      </c>
      <c r="I396" s="11" t="str">
        <f>VLOOKUP($B396,書籍清單,5,0)</f>
        <v>張世照.等</v>
      </c>
      <c r="J396" s="11">
        <f>VLOOKUP($B396,書籍清單,6,0)</f>
        <v>145</v>
      </c>
      <c r="K396" s="13">
        <f>VLOOKUP($B396,書籍清單,7,0)</f>
        <v>140</v>
      </c>
      <c r="L396" s="32" t="str">
        <f>VLOOKUP(H396,出版社!$B$2:$D$26,3,0)</f>
        <v>招標議價</v>
      </c>
      <c r="M396" s="11">
        <f>VLOOKUP($A396,班級清單,4,0)</f>
        <v>38</v>
      </c>
      <c r="N396" s="11">
        <f>M396</f>
        <v>38</v>
      </c>
      <c r="O396" s="33">
        <f>J396*N396</f>
        <v>5510</v>
      </c>
      <c r="P396" s="34">
        <f>N396</f>
        <v>38</v>
      </c>
      <c r="Q396" s="35">
        <f>P396*K396</f>
        <v>5320</v>
      </c>
      <c r="R396" s="33">
        <v>38</v>
      </c>
      <c r="S396" s="33">
        <f>K396*R396</f>
        <v>5320</v>
      </c>
      <c r="T396" s="33">
        <f>P396-R396</f>
        <v>0</v>
      </c>
      <c r="U396" s="33">
        <f>T396*K396</f>
        <v>0</v>
      </c>
      <c r="V396" s="5"/>
      <c r="W396" s="4"/>
      <c r="X396" s="4"/>
      <c r="Y396" s="4"/>
      <c r="Z396" s="4"/>
      <c r="AA396" s="4"/>
      <c r="AB396" s="4"/>
    </row>
    <row r="397" spans="1:28" ht="16.5" customHeight="1">
      <c r="A397" s="31">
        <v>29</v>
      </c>
      <c r="B397" s="31">
        <v>37</v>
      </c>
      <c r="C397" s="31" t="str">
        <f>VLOOKUP($A397,班級清單,6,0)</f>
        <v>三</v>
      </c>
      <c r="D397" s="11" t="str">
        <f>VLOOKUP($A397,班級清單,2,0)</f>
        <v>日校</v>
      </c>
      <c r="E397" s="11" t="str">
        <f>VLOOKUP($A397,班級清單,3,0)</f>
        <v>商三3</v>
      </c>
      <c r="F397" s="5" t="str">
        <f>VLOOKUP($B397,書籍清單,2,0)</f>
        <v>體育</v>
      </c>
      <c r="G397" s="11" t="str">
        <f>VLOOKUP($B397,書籍清單,3,0)</f>
        <v>六</v>
      </c>
      <c r="H397" s="11" t="str">
        <f>VLOOKUP($B397,書籍清單,4,0)</f>
        <v>華興</v>
      </c>
      <c r="I397" s="11" t="str">
        <f>VLOOKUP($B397,書籍清單,5,0)</f>
        <v>陳相榮</v>
      </c>
      <c r="J397" s="11">
        <f>VLOOKUP($B397,書籍清單,6,0)</f>
        <v>99</v>
      </c>
      <c r="K397" s="13">
        <f>VLOOKUP($B397,書籍清單,7,0)</f>
        <v>96</v>
      </c>
      <c r="L397" s="32" t="str">
        <f>VLOOKUP(H397,出版社!$B$2:$D$26,3,0)</f>
        <v>小額採購</v>
      </c>
      <c r="M397" s="11">
        <f>VLOOKUP($A397,班級清單,4,0)</f>
        <v>38</v>
      </c>
      <c r="N397" s="11">
        <f>M397</f>
        <v>38</v>
      </c>
      <c r="O397" s="33">
        <f>J397*N397</f>
        <v>3762</v>
      </c>
      <c r="P397" s="34">
        <f>N397</f>
        <v>38</v>
      </c>
      <c r="Q397" s="35">
        <f>P397*K397</f>
        <v>3648</v>
      </c>
      <c r="R397" s="33">
        <v>38</v>
      </c>
      <c r="S397" s="33">
        <f>K397*R397</f>
        <v>3648</v>
      </c>
      <c r="T397" s="33">
        <f>P397-R397</f>
        <v>0</v>
      </c>
      <c r="U397" s="33">
        <f>T397*K397</f>
        <v>0</v>
      </c>
      <c r="V397" s="5"/>
      <c r="W397" s="44">
        <f>SUM(S394:S397)</f>
        <v>26220</v>
      </c>
      <c r="X397" s="4"/>
      <c r="Y397" s="44">
        <f>SUM(U394:U397)</f>
        <v>0</v>
      </c>
      <c r="Z397" s="4"/>
      <c r="AA397" s="4"/>
      <c r="AB397" s="4"/>
    </row>
    <row r="398" spans="1:28" ht="16.5" customHeight="1">
      <c r="A398" s="31">
        <v>30</v>
      </c>
      <c r="B398" s="31">
        <v>21</v>
      </c>
      <c r="C398" s="31" t="str">
        <f>VLOOKUP($A398,班級清單,6,0)</f>
        <v>三</v>
      </c>
      <c r="D398" s="11" t="str">
        <f>VLOOKUP($A398,班級清單,2,0)</f>
        <v>日校</v>
      </c>
      <c r="E398" s="11" t="str">
        <f>VLOOKUP($A398,班級清單,3,0)</f>
        <v>商三4</v>
      </c>
      <c r="F398" s="5" t="str">
        <f>VLOOKUP($B398,書籍清單,2,0)</f>
        <v>高職英文</v>
      </c>
      <c r="G398" s="11" t="str">
        <f>VLOOKUP($B398,書籍清單,3,0)</f>
        <v>六</v>
      </c>
      <c r="H398" s="11" t="str">
        <f>VLOOKUP($B398,書籍清單,4,0)</f>
        <v>東大</v>
      </c>
      <c r="I398" s="11" t="str">
        <f>VLOOKUP($B398,書籍清單,5,0)</f>
        <v>車蓓群</v>
      </c>
      <c r="J398" s="11">
        <f>VLOOKUP($B398,書籍清單,6,0)</f>
        <v>240</v>
      </c>
      <c r="K398" s="13">
        <f>VLOOKUP($B398,書籍清單,7,0)</f>
        <v>232</v>
      </c>
      <c r="L398" s="32" t="str">
        <f>VLOOKUP(H398,出版社!$B$2:$D$26,3,0)</f>
        <v>招標議價</v>
      </c>
      <c r="M398" s="11">
        <f>VLOOKUP($A398,班級清單,4,0)</f>
        <v>38</v>
      </c>
      <c r="N398" s="11">
        <f>M398</f>
        <v>38</v>
      </c>
      <c r="O398" s="33">
        <f>J398*N398</f>
        <v>9120</v>
      </c>
      <c r="P398" s="34">
        <f>N398</f>
        <v>38</v>
      </c>
      <c r="Q398" s="35">
        <f>P398*K398</f>
        <v>8816</v>
      </c>
      <c r="R398" s="33">
        <v>38</v>
      </c>
      <c r="S398" s="33">
        <f>K398*R398</f>
        <v>8816</v>
      </c>
      <c r="T398" s="33">
        <f>P398-R398</f>
        <v>0</v>
      </c>
      <c r="U398" s="33">
        <f>T398*K398</f>
        <v>0</v>
      </c>
      <c r="V398" s="5"/>
      <c r="W398" s="4"/>
      <c r="X398" s="4"/>
      <c r="Y398" s="4"/>
      <c r="Z398" s="4"/>
      <c r="AA398" s="4"/>
      <c r="AB398" s="4"/>
    </row>
    <row r="399" spans="1:28" ht="16.5" customHeight="1">
      <c r="A399" s="31">
        <v>30</v>
      </c>
      <c r="B399" s="31">
        <v>23</v>
      </c>
      <c r="C399" s="31" t="str">
        <f>VLOOKUP($A399,班級清單,6,0)</f>
        <v>三</v>
      </c>
      <c r="D399" s="11" t="str">
        <f>VLOOKUP($A399,班級清單,2,0)</f>
        <v>日校</v>
      </c>
      <c r="E399" s="11" t="str">
        <f>VLOOKUP($A399,班級清單,3,0)</f>
        <v>商三4</v>
      </c>
      <c r="F399" s="5" t="str">
        <f>VLOOKUP($B399,書籍清單,2,0)</f>
        <v>高職國文</v>
      </c>
      <c r="G399" s="11" t="str">
        <f>VLOOKUP($B399,書籍清單,3,0)</f>
        <v>六</v>
      </c>
      <c r="H399" s="11" t="str">
        <f>VLOOKUP($B399,書籍清單,4,0)</f>
        <v>東大</v>
      </c>
      <c r="I399" s="11" t="str">
        <f>VLOOKUP($B399,書籍清單,5,0)</f>
        <v>王基倫.等</v>
      </c>
      <c r="J399" s="11">
        <f>VLOOKUP($B399,書籍清單,6,0)</f>
        <v>230</v>
      </c>
      <c r="K399" s="13">
        <f>VLOOKUP($B399,書籍清單,7,0)</f>
        <v>222</v>
      </c>
      <c r="L399" s="32" t="str">
        <f>VLOOKUP(H399,出版社!$B$2:$D$26,3,0)</f>
        <v>招標議價</v>
      </c>
      <c r="M399" s="11">
        <f>VLOOKUP($A399,班級清單,4,0)</f>
        <v>38</v>
      </c>
      <c r="N399" s="11">
        <f>M399</f>
        <v>38</v>
      </c>
      <c r="O399" s="33">
        <f>J399*N399</f>
        <v>8740</v>
      </c>
      <c r="P399" s="34">
        <f>N399</f>
        <v>38</v>
      </c>
      <c r="Q399" s="35">
        <f>P399*K399</f>
        <v>8436</v>
      </c>
      <c r="R399" s="33">
        <v>38</v>
      </c>
      <c r="S399" s="33">
        <f>K399*R399</f>
        <v>8436</v>
      </c>
      <c r="T399" s="33">
        <f>P399-R399</f>
        <v>0</v>
      </c>
      <c r="U399" s="33">
        <f>T399*K399</f>
        <v>0</v>
      </c>
      <c r="V399" s="5"/>
      <c r="W399" s="4"/>
      <c r="X399" s="4"/>
      <c r="Y399" s="4"/>
      <c r="Z399" s="4"/>
      <c r="AA399" s="4"/>
      <c r="AB399" s="4"/>
    </row>
    <row r="400" spans="1:28" ht="16.5" customHeight="1">
      <c r="A400" s="31">
        <v>30</v>
      </c>
      <c r="B400" s="31">
        <v>36</v>
      </c>
      <c r="C400" s="31" t="str">
        <f>VLOOKUP($A400,班級清單,6,0)</f>
        <v>三</v>
      </c>
      <c r="D400" s="11" t="str">
        <f>VLOOKUP($A400,班級清單,2,0)</f>
        <v>日校</v>
      </c>
      <c r="E400" s="11" t="str">
        <f>VLOOKUP($A400,班級清單,3,0)</f>
        <v>商三4</v>
      </c>
      <c r="F400" s="5" t="str">
        <f>VLOOKUP($B400,書籍清單,2,0)</f>
        <v>戰爭與危機的啟示</v>
      </c>
      <c r="G400" s="11" t="str">
        <f>VLOOKUP($B400,書籍清單,3,0)</f>
        <v>全</v>
      </c>
      <c r="H400" s="11" t="str">
        <f>VLOOKUP($B400,書籍清單,4,0)</f>
        <v>翔宇</v>
      </c>
      <c r="I400" s="11" t="str">
        <f>VLOOKUP($B400,書籍清單,5,0)</f>
        <v>張世照.等</v>
      </c>
      <c r="J400" s="11">
        <f>VLOOKUP($B400,書籍清單,6,0)</f>
        <v>145</v>
      </c>
      <c r="K400" s="13">
        <f>VLOOKUP($B400,書籍清單,7,0)</f>
        <v>140</v>
      </c>
      <c r="L400" s="32" t="str">
        <f>VLOOKUP(H400,出版社!$B$2:$D$26,3,0)</f>
        <v>招標議價</v>
      </c>
      <c r="M400" s="11">
        <f>VLOOKUP($A400,班級清單,4,0)</f>
        <v>38</v>
      </c>
      <c r="N400" s="11">
        <f>M400</f>
        <v>38</v>
      </c>
      <c r="O400" s="33">
        <f>J400*N400</f>
        <v>5510</v>
      </c>
      <c r="P400" s="34">
        <f>N400</f>
        <v>38</v>
      </c>
      <c r="Q400" s="35">
        <f>P400*K400</f>
        <v>5320</v>
      </c>
      <c r="R400" s="33">
        <v>38</v>
      </c>
      <c r="S400" s="33">
        <f>K400*R400</f>
        <v>5320</v>
      </c>
      <c r="T400" s="33">
        <f>P400-R400</f>
        <v>0</v>
      </c>
      <c r="U400" s="33">
        <f>T400*K400</f>
        <v>0</v>
      </c>
      <c r="V400" s="5"/>
      <c r="W400" s="4"/>
      <c r="X400" s="4"/>
      <c r="Y400" s="4"/>
      <c r="Z400" s="4"/>
      <c r="AA400" s="4"/>
      <c r="AB400" s="4"/>
    </row>
    <row r="401" spans="1:28" ht="16.5" customHeight="1">
      <c r="A401" s="31">
        <v>30</v>
      </c>
      <c r="B401" s="31">
        <v>37</v>
      </c>
      <c r="C401" s="31" t="str">
        <f>VLOOKUP($A401,班級清單,6,0)</f>
        <v>三</v>
      </c>
      <c r="D401" s="11" t="str">
        <f>VLOOKUP($A401,班級清單,2,0)</f>
        <v>日校</v>
      </c>
      <c r="E401" s="11" t="str">
        <f>VLOOKUP($A401,班級清單,3,0)</f>
        <v>商三4</v>
      </c>
      <c r="F401" s="5" t="str">
        <f>VLOOKUP($B401,書籍清單,2,0)</f>
        <v>體育</v>
      </c>
      <c r="G401" s="11" t="str">
        <f>VLOOKUP($B401,書籍清單,3,0)</f>
        <v>六</v>
      </c>
      <c r="H401" s="11" t="str">
        <f>VLOOKUP($B401,書籍清單,4,0)</f>
        <v>華興</v>
      </c>
      <c r="I401" s="11" t="str">
        <f>VLOOKUP($B401,書籍清單,5,0)</f>
        <v>陳相榮</v>
      </c>
      <c r="J401" s="11">
        <f>VLOOKUP($B401,書籍清單,6,0)</f>
        <v>99</v>
      </c>
      <c r="K401" s="13">
        <f>VLOOKUP($B401,書籍清單,7,0)</f>
        <v>96</v>
      </c>
      <c r="L401" s="32" t="str">
        <f>VLOOKUP(H401,出版社!$B$2:$D$26,3,0)</f>
        <v>小額採購</v>
      </c>
      <c r="M401" s="11">
        <f>VLOOKUP($A401,班級清單,4,0)</f>
        <v>38</v>
      </c>
      <c r="N401" s="11">
        <f>M401</f>
        <v>38</v>
      </c>
      <c r="O401" s="33">
        <f>J401*N401</f>
        <v>3762</v>
      </c>
      <c r="P401" s="34">
        <f>N401</f>
        <v>38</v>
      </c>
      <c r="Q401" s="35">
        <f>P401*K401</f>
        <v>3648</v>
      </c>
      <c r="R401" s="33">
        <v>38</v>
      </c>
      <c r="S401" s="33">
        <f>K401*R401</f>
        <v>3648</v>
      </c>
      <c r="T401" s="33">
        <f>P401-R401</f>
        <v>0</v>
      </c>
      <c r="U401" s="33">
        <f>T401*K401</f>
        <v>0</v>
      </c>
      <c r="V401" s="5"/>
      <c r="W401" s="44">
        <f>SUM(S398:S401)</f>
        <v>26220</v>
      </c>
      <c r="X401" s="4"/>
      <c r="Y401" s="44">
        <f>SUM(U398:U401)</f>
        <v>0</v>
      </c>
      <c r="Z401" s="4"/>
      <c r="AA401" s="4"/>
      <c r="AB401" s="4"/>
    </row>
    <row r="402" spans="1:28" ht="16.5" customHeight="1">
      <c r="A402" s="31">
        <v>39</v>
      </c>
      <c r="B402" s="31">
        <v>21</v>
      </c>
      <c r="C402" s="31" t="str">
        <f>VLOOKUP($A402,班級清單,6,0)</f>
        <v>三</v>
      </c>
      <c r="D402" s="11" t="str">
        <f>VLOOKUP($A402,班級清單,2,0)</f>
        <v>日校</v>
      </c>
      <c r="E402" s="11" t="str">
        <f>VLOOKUP($A402,班級清單,3,0)</f>
        <v>貿三1</v>
      </c>
      <c r="F402" s="5" t="str">
        <f>VLOOKUP($B402,書籍清單,2,0)</f>
        <v>高職英文</v>
      </c>
      <c r="G402" s="11" t="str">
        <f>VLOOKUP($B402,書籍清單,3,0)</f>
        <v>六</v>
      </c>
      <c r="H402" s="11" t="str">
        <f>VLOOKUP($B402,書籍清單,4,0)</f>
        <v>東大</v>
      </c>
      <c r="I402" s="11" t="str">
        <f>VLOOKUP($B402,書籍清單,5,0)</f>
        <v>車蓓群</v>
      </c>
      <c r="J402" s="11">
        <f>VLOOKUP($B402,書籍清單,6,0)</f>
        <v>240</v>
      </c>
      <c r="K402" s="13">
        <f>VLOOKUP($B402,書籍清單,7,0)</f>
        <v>232</v>
      </c>
      <c r="L402" s="32" t="str">
        <f>VLOOKUP(H402,出版社!$B$2:$D$26,3,0)</f>
        <v>招標議價</v>
      </c>
      <c r="M402" s="11">
        <f>VLOOKUP($A402,班級清單,4,0)</f>
        <v>37</v>
      </c>
      <c r="N402" s="11">
        <f>M402</f>
        <v>37</v>
      </c>
      <c r="O402" s="33">
        <f>J402*N402</f>
        <v>8880</v>
      </c>
      <c r="P402" s="34">
        <f>N402</f>
        <v>37</v>
      </c>
      <c r="Q402" s="35">
        <f>P402*K402</f>
        <v>8584</v>
      </c>
      <c r="R402" s="33">
        <v>37</v>
      </c>
      <c r="S402" s="33">
        <f>K402*R402</f>
        <v>8584</v>
      </c>
      <c r="T402" s="33">
        <f>P402-R402</f>
        <v>0</v>
      </c>
      <c r="U402" s="33">
        <f>T402*K402</f>
        <v>0</v>
      </c>
      <c r="V402" s="5"/>
      <c r="W402" s="4"/>
      <c r="X402" s="4"/>
      <c r="Y402" s="4"/>
      <c r="Z402" s="4"/>
      <c r="AA402" s="4"/>
      <c r="AB402" s="4"/>
    </row>
    <row r="403" spans="1:28" ht="16.5" customHeight="1">
      <c r="A403" s="31">
        <v>39</v>
      </c>
      <c r="B403" s="31">
        <v>23</v>
      </c>
      <c r="C403" s="31" t="str">
        <f>VLOOKUP($A403,班級清單,6,0)</f>
        <v>三</v>
      </c>
      <c r="D403" s="11" t="str">
        <f>VLOOKUP($A403,班級清單,2,0)</f>
        <v>日校</v>
      </c>
      <c r="E403" s="11" t="str">
        <f>VLOOKUP($A403,班級清單,3,0)</f>
        <v>貿三1</v>
      </c>
      <c r="F403" s="5" t="str">
        <f>VLOOKUP($B403,書籍清單,2,0)</f>
        <v>高職國文</v>
      </c>
      <c r="G403" s="11" t="str">
        <f>VLOOKUP($B403,書籍清單,3,0)</f>
        <v>六</v>
      </c>
      <c r="H403" s="11" t="str">
        <f>VLOOKUP($B403,書籍清單,4,0)</f>
        <v>東大</v>
      </c>
      <c r="I403" s="11" t="str">
        <f>VLOOKUP($B403,書籍清單,5,0)</f>
        <v>王基倫.等</v>
      </c>
      <c r="J403" s="11">
        <f>VLOOKUP($B403,書籍清單,6,0)</f>
        <v>230</v>
      </c>
      <c r="K403" s="13">
        <f>VLOOKUP($B403,書籍清單,7,0)</f>
        <v>222</v>
      </c>
      <c r="L403" s="32" t="str">
        <f>VLOOKUP(H403,出版社!$B$2:$D$26,3,0)</f>
        <v>招標議價</v>
      </c>
      <c r="M403" s="11">
        <f>VLOOKUP($A403,班級清單,4,0)</f>
        <v>37</v>
      </c>
      <c r="N403" s="11">
        <f>M403</f>
        <v>37</v>
      </c>
      <c r="O403" s="33">
        <f>J403*N403</f>
        <v>8510</v>
      </c>
      <c r="P403" s="34">
        <f>N403</f>
        <v>37</v>
      </c>
      <c r="Q403" s="35">
        <f>P403*K403</f>
        <v>8214</v>
      </c>
      <c r="R403" s="33">
        <v>37</v>
      </c>
      <c r="S403" s="33">
        <f>K403*R403</f>
        <v>8214</v>
      </c>
      <c r="T403" s="33">
        <f>P403-R403</f>
        <v>0</v>
      </c>
      <c r="U403" s="33">
        <f>T403*K403</f>
        <v>0</v>
      </c>
      <c r="V403" s="5"/>
      <c r="W403" s="4"/>
      <c r="X403" s="4"/>
      <c r="Y403" s="4"/>
      <c r="Z403" s="4"/>
      <c r="AA403" s="4"/>
      <c r="AB403" s="4"/>
    </row>
    <row r="404" spans="1:28" ht="16.5" customHeight="1">
      <c r="A404" s="31">
        <v>39</v>
      </c>
      <c r="B404" s="31">
        <v>36</v>
      </c>
      <c r="C404" s="31" t="str">
        <f>VLOOKUP($A404,班級清單,6,0)</f>
        <v>三</v>
      </c>
      <c r="D404" s="11" t="str">
        <f>VLOOKUP($A404,班級清單,2,0)</f>
        <v>日校</v>
      </c>
      <c r="E404" s="11" t="str">
        <f>VLOOKUP($A404,班級清單,3,0)</f>
        <v>貿三1</v>
      </c>
      <c r="F404" s="5" t="str">
        <f>VLOOKUP($B404,書籍清單,2,0)</f>
        <v>戰爭與危機的啟示</v>
      </c>
      <c r="G404" s="11" t="str">
        <f>VLOOKUP($B404,書籍清單,3,0)</f>
        <v>全</v>
      </c>
      <c r="H404" s="11" t="str">
        <f>VLOOKUP($B404,書籍清單,4,0)</f>
        <v>翔宇</v>
      </c>
      <c r="I404" s="11" t="str">
        <f>VLOOKUP($B404,書籍清單,5,0)</f>
        <v>張世照.等</v>
      </c>
      <c r="J404" s="11">
        <f>VLOOKUP($B404,書籍清單,6,0)</f>
        <v>145</v>
      </c>
      <c r="K404" s="13">
        <f>VLOOKUP($B404,書籍清單,7,0)</f>
        <v>140</v>
      </c>
      <c r="L404" s="32" t="str">
        <f>VLOOKUP(H404,出版社!$B$2:$D$26,3,0)</f>
        <v>招標議價</v>
      </c>
      <c r="M404" s="11">
        <f>VLOOKUP($A404,班級清單,4,0)</f>
        <v>37</v>
      </c>
      <c r="N404" s="11">
        <f>M404</f>
        <v>37</v>
      </c>
      <c r="O404" s="33">
        <f>J404*N404</f>
        <v>5365</v>
      </c>
      <c r="P404" s="34">
        <f>N404</f>
        <v>37</v>
      </c>
      <c r="Q404" s="35">
        <f>P404*K404</f>
        <v>5180</v>
      </c>
      <c r="R404" s="33">
        <v>37</v>
      </c>
      <c r="S404" s="33">
        <f>K404*R404</f>
        <v>5180</v>
      </c>
      <c r="T404" s="33">
        <f>P404-R404</f>
        <v>0</v>
      </c>
      <c r="U404" s="33">
        <f>T404*K404</f>
        <v>0</v>
      </c>
      <c r="V404" s="5"/>
      <c r="W404" s="4"/>
      <c r="X404" s="4"/>
      <c r="Y404" s="4"/>
      <c r="Z404" s="4"/>
      <c r="AA404" s="4"/>
      <c r="AB404" s="4"/>
    </row>
    <row r="405" spans="1:28" ht="16.5" customHeight="1">
      <c r="A405" s="31">
        <v>39</v>
      </c>
      <c r="B405" s="31">
        <v>37</v>
      </c>
      <c r="C405" s="31" t="str">
        <f>VLOOKUP($A405,班級清單,6,0)</f>
        <v>三</v>
      </c>
      <c r="D405" s="11" t="str">
        <f>VLOOKUP($A405,班級清單,2,0)</f>
        <v>日校</v>
      </c>
      <c r="E405" s="11" t="str">
        <f>VLOOKUP($A405,班級清單,3,0)</f>
        <v>貿三1</v>
      </c>
      <c r="F405" s="5" t="str">
        <f>VLOOKUP($B405,書籍清單,2,0)</f>
        <v>體育</v>
      </c>
      <c r="G405" s="11" t="str">
        <f>VLOOKUP($B405,書籍清單,3,0)</f>
        <v>六</v>
      </c>
      <c r="H405" s="11" t="str">
        <f>VLOOKUP($B405,書籍清單,4,0)</f>
        <v>華興</v>
      </c>
      <c r="I405" s="11" t="str">
        <f>VLOOKUP($B405,書籍清單,5,0)</f>
        <v>陳相榮</v>
      </c>
      <c r="J405" s="11">
        <f>VLOOKUP($B405,書籍清單,6,0)</f>
        <v>99</v>
      </c>
      <c r="K405" s="13">
        <f>VLOOKUP($B405,書籍清單,7,0)</f>
        <v>96</v>
      </c>
      <c r="L405" s="32" t="str">
        <f>VLOOKUP(H405,出版社!$B$2:$D$26,3,0)</f>
        <v>小額採購</v>
      </c>
      <c r="M405" s="11">
        <f>VLOOKUP($A405,班級清單,4,0)</f>
        <v>37</v>
      </c>
      <c r="N405" s="11">
        <f>M405</f>
        <v>37</v>
      </c>
      <c r="O405" s="33">
        <f>J405*N405</f>
        <v>3663</v>
      </c>
      <c r="P405" s="34">
        <f>N405</f>
        <v>37</v>
      </c>
      <c r="Q405" s="35">
        <f>P405*K405</f>
        <v>3552</v>
      </c>
      <c r="R405" s="33">
        <v>37</v>
      </c>
      <c r="S405" s="33">
        <f>K405*R405</f>
        <v>3552</v>
      </c>
      <c r="T405" s="33">
        <f>P405-R405</f>
        <v>0</v>
      </c>
      <c r="U405" s="33">
        <f>T405*K405</f>
        <v>0</v>
      </c>
      <c r="V405" s="5"/>
      <c r="W405" s="44">
        <f>SUM(S402:S405)</f>
        <v>25530</v>
      </c>
      <c r="X405" s="4"/>
      <c r="Y405" s="44">
        <f>SUM(U402:U405)</f>
        <v>0</v>
      </c>
      <c r="Z405" s="4"/>
      <c r="AA405" s="4"/>
      <c r="AB405" s="4"/>
    </row>
    <row r="406" spans="1:28" ht="16.5" customHeight="1">
      <c r="A406" s="31">
        <v>40</v>
      </c>
      <c r="B406" s="31">
        <v>21</v>
      </c>
      <c r="C406" s="31" t="str">
        <f>VLOOKUP($A406,班級清單,6,0)</f>
        <v>三</v>
      </c>
      <c r="D406" s="11" t="str">
        <f>VLOOKUP($A406,班級清單,2,0)</f>
        <v>日校</v>
      </c>
      <c r="E406" s="11" t="str">
        <f>VLOOKUP($A406,班級清單,3,0)</f>
        <v>貿三2</v>
      </c>
      <c r="F406" s="5" t="str">
        <f>VLOOKUP($B406,書籍清單,2,0)</f>
        <v>高職英文</v>
      </c>
      <c r="G406" s="11" t="str">
        <f>VLOOKUP($B406,書籍清單,3,0)</f>
        <v>六</v>
      </c>
      <c r="H406" s="11" t="str">
        <f>VLOOKUP($B406,書籍清單,4,0)</f>
        <v>東大</v>
      </c>
      <c r="I406" s="11" t="str">
        <f>VLOOKUP($B406,書籍清單,5,0)</f>
        <v>車蓓群</v>
      </c>
      <c r="J406" s="11">
        <f>VLOOKUP($B406,書籍清單,6,0)</f>
        <v>240</v>
      </c>
      <c r="K406" s="13">
        <f>VLOOKUP($B406,書籍清單,7,0)</f>
        <v>232</v>
      </c>
      <c r="L406" s="32" t="str">
        <f>VLOOKUP(H406,出版社!$B$2:$D$26,3,0)</f>
        <v>招標議價</v>
      </c>
      <c r="M406" s="11">
        <f>VLOOKUP($A406,班級清單,4,0)</f>
        <v>37</v>
      </c>
      <c r="N406" s="11">
        <f>M406</f>
        <v>37</v>
      </c>
      <c r="O406" s="33">
        <f>J406*N406</f>
        <v>8880</v>
      </c>
      <c r="P406" s="34">
        <f>N406</f>
        <v>37</v>
      </c>
      <c r="Q406" s="35">
        <f>P406*K406</f>
        <v>8584</v>
      </c>
      <c r="R406" s="33">
        <v>37</v>
      </c>
      <c r="S406" s="33">
        <f>K406*R406</f>
        <v>8584</v>
      </c>
      <c r="T406" s="33">
        <f>P406-R406</f>
        <v>0</v>
      </c>
      <c r="U406" s="33">
        <f>T406*K406</f>
        <v>0</v>
      </c>
      <c r="V406" s="5"/>
      <c r="W406" s="4"/>
      <c r="X406" s="4"/>
      <c r="Y406" s="4"/>
      <c r="Z406" s="4"/>
      <c r="AA406" s="4"/>
      <c r="AB406" s="4"/>
    </row>
    <row r="407" spans="1:28" ht="16.5" customHeight="1">
      <c r="A407" s="31">
        <v>40</v>
      </c>
      <c r="B407" s="31">
        <v>23</v>
      </c>
      <c r="C407" s="31" t="str">
        <f>VLOOKUP($A407,班級清單,6,0)</f>
        <v>三</v>
      </c>
      <c r="D407" s="11" t="str">
        <f>VLOOKUP($A407,班級清單,2,0)</f>
        <v>日校</v>
      </c>
      <c r="E407" s="11" t="str">
        <f>VLOOKUP($A407,班級清單,3,0)</f>
        <v>貿三2</v>
      </c>
      <c r="F407" s="5" t="str">
        <f>VLOOKUP($B407,書籍清單,2,0)</f>
        <v>高職國文</v>
      </c>
      <c r="G407" s="11" t="str">
        <f>VLOOKUP($B407,書籍清單,3,0)</f>
        <v>六</v>
      </c>
      <c r="H407" s="11" t="str">
        <f>VLOOKUP($B407,書籍清單,4,0)</f>
        <v>東大</v>
      </c>
      <c r="I407" s="11" t="str">
        <f>VLOOKUP($B407,書籍清單,5,0)</f>
        <v>王基倫.等</v>
      </c>
      <c r="J407" s="11">
        <f>VLOOKUP($B407,書籍清單,6,0)</f>
        <v>230</v>
      </c>
      <c r="K407" s="13">
        <f>VLOOKUP($B407,書籍清單,7,0)</f>
        <v>222</v>
      </c>
      <c r="L407" s="32" t="str">
        <f>VLOOKUP(H407,出版社!$B$2:$D$26,3,0)</f>
        <v>招標議價</v>
      </c>
      <c r="M407" s="11">
        <f>VLOOKUP($A407,班級清單,4,0)</f>
        <v>37</v>
      </c>
      <c r="N407" s="11">
        <f>M407</f>
        <v>37</v>
      </c>
      <c r="O407" s="33">
        <f>J407*N407</f>
        <v>8510</v>
      </c>
      <c r="P407" s="34">
        <f>N407</f>
        <v>37</v>
      </c>
      <c r="Q407" s="35">
        <f>P407*K407</f>
        <v>8214</v>
      </c>
      <c r="R407" s="33">
        <v>37</v>
      </c>
      <c r="S407" s="33">
        <f>K407*R407</f>
        <v>8214</v>
      </c>
      <c r="T407" s="33">
        <f>P407-R407</f>
        <v>0</v>
      </c>
      <c r="U407" s="33">
        <f>T407*K407</f>
        <v>0</v>
      </c>
      <c r="V407" s="5"/>
      <c r="W407" s="4"/>
      <c r="X407" s="4"/>
      <c r="Y407" s="4"/>
      <c r="Z407" s="4"/>
      <c r="AA407" s="4"/>
      <c r="AB407" s="4"/>
    </row>
    <row r="408" spans="1:28" ht="16.5" customHeight="1">
      <c r="A408" s="31">
        <v>40</v>
      </c>
      <c r="B408" s="31">
        <v>36</v>
      </c>
      <c r="C408" s="31" t="str">
        <f>VLOOKUP($A408,班級清單,6,0)</f>
        <v>三</v>
      </c>
      <c r="D408" s="11" t="str">
        <f>VLOOKUP($A408,班級清單,2,0)</f>
        <v>日校</v>
      </c>
      <c r="E408" s="11" t="str">
        <f>VLOOKUP($A408,班級清單,3,0)</f>
        <v>貿三2</v>
      </c>
      <c r="F408" s="5" t="str">
        <f>VLOOKUP($B408,書籍清單,2,0)</f>
        <v>戰爭與危機的啟示</v>
      </c>
      <c r="G408" s="11" t="str">
        <f>VLOOKUP($B408,書籍清單,3,0)</f>
        <v>全</v>
      </c>
      <c r="H408" s="11" t="str">
        <f>VLOOKUP($B408,書籍清單,4,0)</f>
        <v>翔宇</v>
      </c>
      <c r="I408" s="11" t="str">
        <f>VLOOKUP($B408,書籍清單,5,0)</f>
        <v>張世照.等</v>
      </c>
      <c r="J408" s="11">
        <f>VLOOKUP($B408,書籍清單,6,0)</f>
        <v>145</v>
      </c>
      <c r="K408" s="13">
        <f>VLOOKUP($B408,書籍清單,7,0)</f>
        <v>140</v>
      </c>
      <c r="L408" s="32" t="str">
        <f>VLOOKUP(H408,出版社!$B$2:$D$26,3,0)</f>
        <v>招標議價</v>
      </c>
      <c r="M408" s="11">
        <f>VLOOKUP($A408,班級清單,4,0)</f>
        <v>37</v>
      </c>
      <c r="N408" s="11">
        <f>M408</f>
        <v>37</v>
      </c>
      <c r="O408" s="33">
        <f>J408*N408</f>
        <v>5365</v>
      </c>
      <c r="P408" s="34">
        <f>N408</f>
        <v>37</v>
      </c>
      <c r="Q408" s="35">
        <f>P408*K408</f>
        <v>5180</v>
      </c>
      <c r="R408" s="33">
        <v>37</v>
      </c>
      <c r="S408" s="33">
        <f>K408*R408</f>
        <v>5180</v>
      </c>
      <c r="T408" s="33">
        <f>P408-R408</f>
        <v>0</v>
      </c>
      <c r="U408" s="33">
        <f>T408*K408</f>
        <v>0</v>
      </c>
      <c r="V408" s="5"/>
      <c r="W408" s="4"/>
      <c r="X408" s="4"/>
      <c r="Y408" s="4"/>
      <c r="Z408" s="4"/>
      <c r="AA408" s="4"/>
      <c r="AB408" s="4"/>
    </row>
    <row r="409" spans="1:28" ht="16.5" customHeight="1">
      <c r="A409" s="31">
        <v>40</v>
      </c>
      <c r="B409" s="31">
        <v>37</v>
      </c>
      <c r="C409" s="31" t="str">
        <f>VLOOKUP($A409,班級清單,6,0)</f>
        <v>三</v>
      </c>
      <c r="D409" s="11" t="str">
        <f>VLOOKUP($A409,班級清單,2,0)</f>
        <v>日校</v>
      </c>
      <c r="E409" s="11" t="str">
        <f>VLOOKUP($A409,班級清單,3,0)</f>
        <v>貿三2</v>
      </c>
      <c r="F409" s="5" t="str">
        <f>VLOOKUP($B409,書籍清單,2,0)</f>
        <v>體育</v>
      </c>
      <c r="G409" s="11" t="str">
        <f>VLOOKUP($B409,書籍清單,3,0)</f>
        <v>六</v>
      </c>
      <c r="H409" s="11" t="str">
        <f>VLOOKUP($B409,書籍清單,4,0)</f>
        <v>華興</v>
      </c>
      <c r="I409" s="11" t="str">
        <f>VLOOKUP($B409,書籍清單,5,0)</f>
        <v>陳相榮</v>
      </c>
      <c r="J409" s="11">
        <f>VLOOKUP($B409,書籍清單,6,0)</f>
        <v>99</v>
      </c>
      <c r="K409" s="13">
        <f>VLOOKUP($B409,書籍清單,7,0)</f>
        <v>96</v>
      </c>
      <c r="L409" s="32" t="str">
        <f>VLOOKUP(H409,出版社!$B$2:$D$26,3,0)</f>
        <v>小額採購</v>
      </c>
      <c r="M409" s="11">
        <f>VLOOKUP($A409,班級清單,4,0)</f>
        <v>37</v>
      </c>
      <c r="N409" s="11">
        <f>M409</f>
        <v>37</v>
      </c>
      <c r="O409" s="33">
        <f>J409*N409</f>
        <v>3663</v>
      </c>
      <c r="P409" s="34">
        <f>N409</f>
        <v>37</v>
      </c>
      <c r="Q409" s="35">
        <f>P409*K409</f>
        <v>3552</v>
      </c>
      <c r="R409" s="33">
        <v>37</v>
      </c>
      <c r="S409" s="33">
        <f>K409*R409</f>
        <v>3552</v>
      </c>
      <c r="T409" s="33">
        <f>P409-R409</f>
        <v>0</v>
      </c>
      <c r="U409" s="33">
        <f>T409*K409</f>
        <v>0</v>
      </c>
      <c r="V409" s="5"/>
      <c r="W409" s="44">
        <f>SUM(S406:S409)</f>
        <v>25530</v>
      </c>
      <c r="X409" s="4"/>
      <c r="Y409" s="44">
        <f>SUM(U406:U409)</f>
        <v>0</v>
      </c>
      <c r="Z409" s="4"/>
      <c r="AA409" s="4"/>
      <c r="AB409" s="4"/>
    </row>
    <row r="410" spans="1:28" ht="16.5" customHeight="1">
      <c r="A410" s="31">
        <v>41</v>
      </c>
      <c r="B410" s="31">
        <v>21</v>
      </c>
      <c r="C410" s="31" t="str">
        <f>VLOOKUP($A410,班級清單,6,0)</f>
        <v>三</v>
      </c>
      <c r="D410" s="11" t="str">
        <f>VLOOKUP($A410,班級清單,2,0)</f>
        <v>日校</v>
      </c>
      <c r="E410" s="11" t="str">
        <f>VLOOKUP($A410,班級清單,3,0)</f>
        <v>貿三3</v>
      </c>
      <c r="F410" s="5" t="str">
        <f>VLOOKUP($B410,書籍清單,2,0)</f>
        <v>高職英文</v>
      </c>
      <c r="G410" s="11" t="str">
        <f>VLOOKUP($B410,書籍清單,3,0)</f>
        <v>六</v>
      </c>
      <c r="H410" s="11" t="str">
        <f>VLOOKUP($B410,書籍清單,4,0)</f>
        <v>東大</v>
      </c>
      <c r="I410" s="11" t="str">
        <f>VLOOKUP($B410,書籍清單,5,0)</f>
        <v>車蓓群</v>
      </c>
      <c r="J410" s="11">
        <f>VLOOKUP($B410,書籍清單,6,0)</f>
        <v>240</v>
      </c>
      <c r="K410" s="13">
        <f>VLOOKUP($B410,書籍清單,7,0)</f>
        <v>232</v>
      </c>
      <c r="L410" s="32" t="str">
        <f>VLOOKUP(H410,出版社!$B$2:$D$26,3,0)</f>
        <v>招標議價</v>
      </c>
      <c r="M410" s="11">
        <f>VLOOKUP($A410,班級清單,4,0)</f>
        <v>37</v>
      </c>
      <c r="N410" s="11">
        <f>M410</f>
        <v>37</v>
      </c>
      <c r="O410" s="33">
        <f>J410*N410</f>
        <v>8880</v>
      </c>
      <c r="P410" s="34">
        <f>N410</f>
        <v>37</v>
      </c>
      <c r="Q410" s="35">
        <f>P410*K410</f>
        <v>8584</v>
      </c>
      <c r="R410" s="33">
        <v>37</v>
      </c>
      <c r="S410" s="33">
        <f>K410*R410</f>
        <v>8584</v>
      </c>
      <c r="T410" s="33">
        <f>P410-R410</f>
        <v>0</v>
      </c>
      <c r="U410" s="33">
        <f>T410*K410</f>
        <v>0</v>
      </c>
      <c r="V410" s="5"/>
      <c r="W410" s="4"/>
      <c r="X410" s="4"/>
      <c r="Y410" s="4"/>
      <c r="Z410" s="4"/>
      <c r="AA410" s="4"/>
      <c r="AB410" s="4"/>
    </row>
    <row r="411" spans="1:28" ht="16.5" customHeight="1">
      <c r="A411" s="31">
        <v>41</v>
      </c>
      <c r="B411" s="31">
        <v>23</v>
      </c>
      <c r="C411" s="31" t="str">
        <f>VLOOKUP($A411,班級清單,6,0)</f>
        <v>三</v>
      </c>
      <c r="D411" s="11" t="str">
        <f>VLOOKUP($A411,班級清單,2,0)</f>
        <v>日校</v>
      </c>
      <c r="E411" s="11" t="str">
        <f>VLOOKUP($A411,班級清單,3,0)</f>
        <v>貿三3</v>
      </c>
      <c r="F411" s="5" t="str">
        <f>VLOOKUP($B411,書籍清單,2,0)</f>
        <v>高職國文</v>
      </c>
      <c r="G411" s="11" t="str">
        <f>VLOOKUP($B411,書籍清單,3,0)</f>
        <v>六</v>
      </c>
      <c r="H411" s="11" t="str">
        <f>VLOOKUP($B411,書籍清單,4,0)</f>
        <v>東大</v>
      </c>
      <c r="I411" s="11" t="str">
        <f>VLOOKUP($B411,書籍清單,5,0)</f>
        <v>王基倫.等</v>
      </c>
      <c r="J411" s="11">
        <f>VLOOKUP($B411,書籍清單,6,0)</f>
        <v>230</v>
      </c>
      <c r="K411" s="13">
        <f>VLOOKUP($B411,書籍清單,7,0)</f>
        <v>222</v>
      </c>
      <c r="L411" s="32" t="str">
        <f>VLOOKUP(H411,出版社!$B$2:$D$26,3,0)</f>
        <v>招標議價</v>
      </c>
      <c r="M411" s="11">
        <f>VLOOKUP($A411,班級清單,4,0)</f>
        <v>37</v>
      </c>
      <c r="N411" s="11">
        <f>M411</f>
        <v>37</v>
      </c>
      <c r="O411" s="33">
        <f>J411*N411</f>
        <v>8510</v>
      </c>
      <c r="P411" s="34">
        <f>N411</f>
        <v>37</v>
      </c>
      <c r="Q411" s="35">
        <f>P411*K411</f>
        <v>8214</v>
      </c>
      <c r="R411" s="33">
        <v>37</v>
      </c>
      <c r="S411" s="33">
        <f>K411*R411</f>
        <v>8214</v>
      </c>
      <c r="T411" s="33">
        <f>P411-R411</f>
        <v>0</v>
      </c>
      <c r="U411" s="33">
        <f>T411*K411</f>
        <v>0</v>
      </c>
      <c r="V411" s="5"/>
      <c r="W411" s="4"/>
      <c r="X411" s="4"/>
      <c r="Y411" s="4"/>
      <c r="Z411" s="4"/>
      <c r="AA411" s="4"/>
      <c r="AB411" s="4"/>
    </row>
    <row r="412" spans="1:28" ht="16.5" customHeight="1">
      <c r="A412" s="31">
        <v>41</v>
      </c>
      <c r="B412" s="31">
        <v>36</v>
      </c>
      <c r="C412" s="31" t="str">
        <f>VLOOKUP($A412,班級清單,6,0)</f>
        <v>三</v>
      </c>
      <c r="D412" s="11" t="str">
        <f>VLOOKUP($A412,班級清單,2,0)</f>
        <v>日校</v>
      </c>
      <c r="E412" s="11" t="str">
        <f>VLOOKUP($A412,班級清單,3,0)</f>
        <v>貿三3</v>
      </c>
      <c r="F412" s="5" t="str">
        <f>VLOOKUP($B412,書籍清單,2,0)</f>
        <v>戰爭與危機的啟示</v>
      </c>
      <c r="G412" s="11" t="str">
        <f>VLOOKUP($B412,書籍清單,3,0)</f>
        <v>全</v>
      </c>
      <c r="H412" s="11" t="str">
        <f>VLOOKUP($B412,書籍清單,4,0)</f>
        <v>翔宇</v>
      </c>
      <c r="I412" s="11" t="str">
        <f>VLOOKUP($B412,書籍清單,5,0)</f>
        <v>張世照.等</v>
      </c>
      <c r="J412" s="11">
        <f>VLOOKUP($B412,書籍清單,6,0)</f>
        <v>145</v>
      </c>
      <c r="K412" s="13">
        <f>VLOOKUP($B412,書籍清單,7,0)</f>
        <v>140</v>
      </c>
      <c r="L412" s="32" t="str">
        <f>VLOOKUP(H412,出版社!$B$2:$D$26,3,0)</f>
        <v>招標議價</v>
      </c>
      <c r="M412" s="11">
        <f>VLOOKUP($A412,班級清單,4,0)</f>
        <v>37</v>
      </c>
      <c r="N412" s="11">
        <f>M412</f>
        <v>37</v>
      </c>
      <c r="O412" s="33">
        <f>J412*N412</f>
        <v>5365</v>
      </c>
      <c r="P412" s="34">
        <f>N412</f>
        <v>37</v>
      </c>
      <c r="Q412" s="35">
        <f>P412*K412</f>
        <v>5180</v>
      </c>
      <c r="R412" s="33">
        <v>37</v>
      </c>
      <c r="S412" s="33">
        <f>K412*R412</f>
        <v>5180</v>
      </c>
      <c r="T412" s="33">
        <f>P412-R412</f>
        <v>0</v>
      </c>
      <c r="U412" s="33">
        <f>T412*K412</f>
        <v>0</v>
      </c>
      <c r="V412" s="5"/>
      <c r="W412" s="4"/>
      <c r="X412" s="4"/>
      <c r="Y412" s="4"/>
      <c r="Z412" s="4"/>
      <c r="AA412" s="4"/>
      <c r="AB412" s="4"/>
    </row>
    <row r="413" spans="1:28" ht="16.5" customHeight="1">
      <c r="A413" s="31">
        <v>41</v>
      </c>
      <c r="B413" s="31">
        <v>37</v>
      </c>
      <c r="C413" s="31" t="str">
        <f>VLOOKUP($A413,班級清單,6,0)</f>
        <v>三</v>
      </c>
      <c r="D413" s="11" t="str">
        <f>VLOOKUP($A413,班級清單,2,0)</f>
        <v>日校</v>
      </c>
      <c r="E413" s="11" t="str">
        <f>VLOOKUP($A413,班級清單,3,0)</f>
        <v>貿三3</v>
      </c>
      <c r="F413" s="5" t="str">
        <f>VLOOKUP($B413,書籍清單,2,0)</f>
        <v>體育</v>
      </c>
      <c r="G413" s="11" t="str">
        <f>VLOOKUP($B413,書籍清單,3,0)</f>
        <v>六</v>
      </c>
      <c r="H413" s="11" t="str">
        <f>VLOOKUP($B413,書籍清單,4,0)</f>
        <v>華興</v>
      </c>
      <c r="I413" s="11" t="str">
        <f>VLOOKUP($B413,書籍清單,5,0)</f>
        <v>陳相榮</v>
      </c>
      <c r="J413" s="11">
        <f>VLOOKUP($B413,書籍清單,6,0)</f>
        <v>99</v>
      </c>
      <c r="K413" s="13">
        <f>VLOOKUP($B413,書籍清單,7,0)</f>
        <v>96</v>
      </c>
      <c r="L413" s="32" t="str">
        <f>VLOOKUP(H413,出版社!$B$2:$D$26,3,0)</f>
        <v>小額採購</v>
      </c>
      <c r="M413" s="11">
        <f>VLOOKUP($A413,班級清單,4,0)</f>
        <v>37</v>
      </c>
      <c r="N413" s="11">
        <f>M413</f>
        <v>37</v>
      </c>
      <c r="O413" s="33">
        <f>J413*N413</f>
        <v>3663</v>
      </c>
      <c r="P413" s="34">
        <f>N413</f>
        <v>37</v>
      </c>
      <c r="Q413" s="35">
        <f>P413*K413</f>
        <v>3552</v>
      </c>
      <c r="R413" s="33">
        <v>37</v>
      </c>
      <c r="S413" s="33">
        <f>K413*R413</f>
        <v>3552</v>
      </c>
      <c r="T413" s="33">
        <f>P413-R413</f>
        <v>0</v>
      </c>
      <c r="U413" s="33">
        <f>T413*K413</f>
        <v>0</v>
      </c>
      <c r="V413" s="5"/>
      <c r="W413" s="44">
        <f>SUM(S410:S413)</f>
        <v>25530</v>
      </c>
      <c r="X413" s="4"/>
      <c r="Y413" s="44">
        <f>SUM(U410:U413)</f>
        <v>0</v>
      </c>
      <c r="Z413" s="4"/>
      <c r="AA413" s="4"/>
      <c r="AB413" s="4"/>
    </row>
    <row r="414" spans="1:28" ht="16.5" customHeight="1">
      <c r="A414" s="31">
        <v>42</v>
      </c>
      <c r="B414" s="31">
        <v>21</v>
      </c>
      <c r="C414" s="31" t="str">
        <f>VLOOKUP($A414,班級清單,6,0)</f>
        <v>三</v>
      </c>
      <c r="D414" s="11" t="str">
        <f>VLOOKUP($A414,班級清單,2,0)</f>
        <v>日校</v>
      </c>
      <c r="E414" s="11" t="str">
        <f>VLOOKUP($A414,班級清單,3,0)</f>
        <v>貿三4</v>
      </c>
      <c r="F414" s="5" t="str">
        <f>VLOOKUP($B414,書籍清單,2,0)</f>
        <v>高職英文</v>
      </c>
      <c r="G414" s="11" t="str">
        <f>VLOOKUP($B414,書籍清單,3,0)</f>
        <v>六</v>
      </c>
      <c r="H414" s="11" t="str">
        <f>VLOOKUP($B414,書籍清單,4,0)</f>
        <v>東大</v>
      </c>
      <c r="I414" s="11" t="str">
        <f>VLOOKUP($B414,書籍清單,5,0)</f>
        <v>車蓓群</v>
      </c>
      <c r="J414" s="11">
        <f>VLOOKUP($B414,書籍清單,6,0)</f>
        <v>240</v>
      </c>
      <c r="K414" s="13">
        <f>VLOOKUP($B414,書籍清單,7,0)</f>
        <v>232</v>
      </c>
      <c r="L414" s="32" t="str">
        <f>VLOOKUP(H414,出版社!$B$2:$D$26,3,0)</f>
        <v>招標議價</v>
      </c>
      <c r="M414" s="11">
        <f>VLOOKUP($A414,班級清單,4,0)</f>
        <v>38</v>
      </c>
      <c r="N414" s="11">
        <f>M414</f>
        <v>38</v>
      </c>
      <c r="O414" s="33">
        <f>J414*N414</f>
        <v>9120</v>
      </c>
      <c r="P414" s="34">
        <f>N414</f>
        <v>38</v>
      </c>
      <c r="Q414" s="35">
        <f>P414*K414</f>
        <v>8816</v>
      </c>
      <c r="R414" s="33">
        <v>38</v>
      </c>
      <c r="S414" s="33">
        <f>K414*R414</f>
        <v>8816</v>
      </c>
      <c r="T414" s="33">
        <f>P414-R414</f>
        <v>0</v>
      </c>
      <c r="U414" s="33">
        <f>T414*K414</f>
        <v>0</v>
      </c>
      <c r="V414" s="5"/>
      <c r="W414" s="4"/>
      <c r="X414" s="4"/>
      <c r="Y414" s="4"/>
      <c r="Z414" s="4"/>
      <c r="AA414" s="4"/>
      <c r="AB414" s="4"/>
    </row>
    <row r="415" spans="1:28" ht="16.5" customHeight="1">
      <c r="A415" s="31">
        <v>42</v>
      </c>
      <c r="B415" s="31">
        <v>23</v>
      </c>
      <c r="C415" s="31" t="str">
        <f>VLOOKUP($A415,班級清單,6,0)</f>
        <v>三</v>
      </c>
      <c r="D415" s="11" t="str">
        <f>VLOOKUP($A415,班級清單,2,0)</f>
        <v>日校</v>
      </c>
      <c r="E415" s="11" t="str">
        <f>VLOOKUP($A415,班級清單,3,0)</f>
        <v>貿三4</v>
      </c>
      <c r="F415" s="5" t="str">
        <f>VLOOKUP($B415,書籍清單,2,0)</f>
        <v>高職國文</v>
      </c>
      <c r="G415" s="11" t="str">
        <f>VLOOKUP($B415,書籍清單,3,0)</f>
        <v>六</v>
      </c>
      <c r="H415" s="11" t="str">
        <f>VLOOKUP($B415,書籍清單,4,0)</f>
        <v>東大</v>
      </c>
      <c r="I415" s="11" t="str">
        <f>VLOOKUP($B415,書籍清單,5,0)</f>
        <v>王基倫.等</v>
      </c>
      <c r="J415" s="11">
        <f>VLOOKUP($B415,書籍清單,6,0)</f>
        <v>230</v>
      </c>
      <c r="K415" s="13">
        <f>VLOOKUP($B415,書籍清單,7,0)</f>
        <v>222</v>
      </c>
      <c r="L415" s="32" t="str">
        <f>VLOOKUP(H415,出版社!$B$2:$D$26,3,0)</f>
        <v>招標議價</v>
      </c>
      <c r="M415" s="11">
        <f>VLOOKUP($A415,班級清單,4,0)</f>
        <v>38</v>
      </c>
      <c r="N415" s="11">
        <f>M415</f>
        <v>38</v>
      </c>
      <c r="O415" s="33">
        <f>J415*N415</f>
        <v>8740</v>
      </c>
      <c r="P415" s="34">
        <f>N415</f>
        <v>38</v>
      </c>
      <c r="Q415" s="35">
        <f>P415*K415</f>
        <v>8436</v>
      </c>
      <c r="R415" s="33">
        <v>38</v>
      </c>
      <c r="S415" s="33">
        <f>K415*R415</f>
        <v>8436</v>
      </c>
      <c r="T415" s="33">
        <f>P415-R415</f>
        <v>0</v>
      </c>
      <c r="U415" s="33">
        <f>T415*K415</f>
        <v>0</v>
      </c>
      <c r="V415" s="5"/>
      <c r="W415" s="4"/>
      <c r="X415" s="4"/>
      <c r="Y415" s="4"/>
      <c r="Z415" s="4"/>
      <c r="AA415" s="4"/>
      <c r="AB415" s="4"/>
    </row>
    <row r="416" spans="1:28" ht="16.5" customHeight="1">
      <c r="A416" s="31">
        <v>42</v>
      </c>
      <c r="B416" s="31">
        <v>36</v>
      </c>
      <c r="C416" s="31" t="str">
        <f>VLOOKUP($A416,班級清單,6,0)</f>
        <v>三</v>
      </c>
      <c r="D416" s="11" t="str">
        <f>VLOOKUP($A416,班級清單,2,0)</f>
        <v>日校</v>
      </c>
      <c r="E416" s="11" t="str">
        <f>VLOOKUP($A416,班級清單,3,0)</f>
        <v>貿三4</v>
      </c>
      <c r="F416" s="5" t="str">
        <f>VLOOKUP($B416,書籍清單,2,0)</f>
        <v>戰爭與危機的啟示</v>
      </c>
      <c r="G416" s="11" t="str">
        <f>VLOOKUP($B416,書籍清單,3,0)</f>
        <v>全</v>
      </c>
      <c r="H416" s="11" t="str">
        <f>VLOOKUP($B416,書籍清單,4,0)</f>
        <v>翔宇</v>
      </c>
      <c r="I416" s="11" t="str">
        <f>VLOOKUP($B416,書籍清單,5,0)</f>
        <v>張世照.等</v>
      </c>
      <c r="J416" s="11">
        <f>VLOOKUP($B416,書籍清單,6,0)</f>
        <v>145</v>
      </c>
      <c r="K416" s="13">
        <f>VLOOKUP($B416,書籍清單,7,0)</f>
        <v>140</v>
      </c>
      <c r="L416" s="32" t="str">
        <f>VLOOKUP(H416,出版社!$B$2:$D$26,3,0)</f>
        <v>招標議價</v>
      </c>
      <c r="M416" s="11">
        <f>VLOOKUP($A416,班級清單,4,0)</f>
        <v>38</v>
      </c>
      <c r="N416" s="11">
        <f>M416</f>
        <v>38</v>
      </c>
      <c r="O416" s="33">
        <f>J416*N416</f>
        <v>5510</v>
      </c>
      <c r="P416" s="34">
        <f>N416</f>
        <v>38</v>
      </c>
      <c r="Q416" s="35">
        <f>P416*K416</f>
        <v>5320</v>
      </c>
      <c r="R416" s="33">
        <v>38</v>
      </c>
      <c r="S416" s="33">
        <f>K416*R416</f>
        <v>5320</v>
      </c>
      <c r="T416" s="33">
        <f>P416-R416</f>
        <v>0</v>
      </c>
      <c r="U416" s="33">
        <f>T416*K416</f>
        <v>0</v>
      </c>
      <c r="V416" s="5"/>
      <c r="W416" s="4"/>
      <c r="X416" s="4"/>
      <c r="Y416" s="4"/>
      <c r="Z416" s="4"/>
      <c r="AA416" s="4"/>
      <c r="AB416" s="4"/>
    </row>
    <row r="417" spans="1:28" ht="16.5" customHeight="1">
      <c r="A417" s="31">
        <v>42</v>
      </c>
      <c r="B417" s="31">
        <v>37</v>
      </c>
      <c r="C417" s="31" t="str">
        <f>VLOOKUP($A417,班級清單,6,0)</f>
        <v>三</v>
      </c>
      <c r="D417" s="11" t="str">
        <f>VLOOKUP($A417,班級清單,2,0)</f>
        <v>日校</v>
      </c>
      <c r="E417" s="11" t="str">
        <f>VLOOKUP($A417,班級清單,3,0)</f>
        <v>貿三4</v>
      </c>
      <c r="F417" s="5" t="str">
        <f>VLOOKUP($B417,書籍清單,2,0)</f>
        <v>體育</v>
      </c>
      <c r="G417" s="11" t="str">
        <f>VLOOKUP($B417,書籍清單,3,0)</f>
        <v>六</v>
      </c>
      <c r="H417" s="11" t="str">
        <f>VLOOKUP($B417,書籍清單,4,0)</f>
        <v>華興</v>
      </c>
      <c r="I417" s="11" t="str">
        <f>VLOOKUP($B417,書籍清單,5,0)</f>
        <v>陳相榮</v>
      </c>
      <c r="J417" s="11">
        <f>VLOOKUP($B417,書籍清單,6,0)</f>
        <v>99</v>
      </c>
      <c r="K417" s="13">
        <f>VLOOKUP($B417,書籍清單,7,0)</f>
        <v>96</v>
      </c>
      <c r="L417" s="32" t="str">
        <f>VLOOKUP(H417,出版社!$B$2:$D$26,3,0)</f>
        <v>小額採購</v>
      </c>
      <c r="M417" s="11">
        <f>VLOOKUP($A417,班級清單,4,0)</f>
        <v>38</v>
      </c>
      <c r="N417" s="11">
        <f>M417</f>
        <v>38</v>
      </c>
      <c r="O417" s="33">
        <f>J417*N417</f>
        <v>3762</v>
      </c>
      <c r="P417" s="34">
        <f>N417</f>
        <v>38</v>
      </c>
      <c r="Q417" s="35">
        <f>P417*K417</f>
        <v>3648</v>
      </c>
      <c r="R417" s="33">
        <v>38</v>
      </c>
      <c r="S417" s="33">
        <f>K417*R417</f>
        <v>3648</v>
      </c>
      <c r="T417" s="33">
        <f>P417-R417</f>
        <v>0</v>
      </c>
      <c r="U417" s="33">
        <f>T417*K417</f>
        <v>0</v>
      </c>
      <c r="V417" s="5"/>
      <c r="W417" s="44">
        <f>SUM(S414:S417)</f>
        <v>26220</v>
      </c>
      <c r="X417" s="4"/>
      <c r="Y417" s="44">
        <f>SUM(U414:U417)</f>
        <v>0</v>
      </c>
      <c r="Z417" s="4"/>
      <c r="AA417" s="4"/>
      <c r="AB417" s="4"/>
    </row>
    <row r="418" spans="1:28" ht="16.5" customHeight="1">
      <c r="A418" s="31">
        <v>47</v>
      </c>
      <c r="B418" s="31">
        <v>21</v>
      </c>
      <c r="C418" s="31" t="str">
        <f>VLOOKUP($A418,班級清單,6,0)</f>
        <v>三</v>
      </c>
      <c r="D418" s="11" t="str">
        <f>VLOOKUP($A418,班級清單,2,0)</f>
        <v>日校</v>
      </c>
      <c r="E418" s="11" t="str">
        <f>VLOOKUP($A418,班級清單,3,0)</f>
        <v>資三1</v>
      </c>
      <c r="F418" s="5" t="str">
        <f>VLOOKUP($B418,書籍清單,2,0)</f>
        <v>高職英文</v>
      </c>
      <c r="G418" s="11" t="str">
        <f>VLOOKUP($B418,書籍清單,3,0)</f>
        <v>六</v>
      </c>
      <c r="H418" s="11" t="str">
        <f>VLOOKUP($B418,書籍清單,4,0)</f>
        <v>東大</v>
      </c>
      <c r="I418" s="11" t="str">
        <f>VLOOKUP($B418,書籍清單,5,0)</f>
        <v>車蓓群</v>
      </c>
      <c r="J418" s="11">
        <f>VLOOKUP($B418,書籍清單,6,0)</f>
        <v>240</v>
      </c>
      <c r="K418" s="13">
        <f>VLOOKUP($B418,書籍清單,7,0)</f>
        <v>232</v>
      </c>
      <c r="L418" s="32" t="str">
        <f>VLOOKUP(H418,出版社!$B$2:$D$26,3,0)</f>
        <v>招標議價</v>
      </c>
      <c r="M418" s="11">
        <f>VLOOKUP($A418,班級清單,4,0)</f>
        <v>38</v>
      </c>
      <c r="N418" s="11">
        <f>M418</f>
        <v>38</v>
      </c>
      <c r="O418" s="33">
        <f>J418*N418</f>
        <v>9120</v>
      </c>
      <c r="P418" s="34">
        <f>N418</f>
        <v>38</v>
      </c>
      <c r="Q418" s="35">
        <f>P418*K418</f>
        <v>8816</v>
      </c>
      <c r="R418" s="33">
        <v>38</v>
      </c>
      <c r="S418" s="33">
        <f>K418*R418</f>
        <v>8816</v>
      </c>
      <c r="T418" s="33">
        <f>P418-R418</f>
        <v>0</v>
      </c>
      <c r="U418" s="33">
        <f>T418*K418</f>
        <v>0</v>
      </c>
      <c r="V418" s="5"/>
      <c r="W418" s="4"/>
      <c r="X418" s="4"/>
      <c r="Y418" s="4"/>
      <c r="Z418" s="4"/>
      <c r="AA418" s="4"/>
      <c r="AB418" s="4"/>
    </row>
    <row r="419" spans="1:28" ht="16.5" customHeight="1">
      <c r="A419" s="31">
        <v>47</v>
      </c>
      <c r="B419" s="31">
        <v>23</v>
      </c>
      <c r="C419" s="31" t="str">
        <f>VLOOKUP($A419,班級清單,6,0)</f>
        <v>三</v>
      </c>
      <c r="D419" s="11" t="str">
        <f>VLOOKUP($A419,班級清單,2,0)</f>
        <v>日校</v>
      </c>
      <c r="E419" s="11" t="str">
        <f>VLOOKUP($A419,班級清單,3,0)</f>
        <v>資三1</v>
      </c>
      <c r="F419" s="5" t="str">
        <f>VLOOKUP($B419,書籍清單,2,0)</f>
        <v>高職國文</v>
      </c>
      <c r="G419" s="11" t="str">
        <f>VLOOKUP($B419,書籍清單,3,0)</f>
        <v>六</v>
      </c>
      <c r="H419" s="11" t="str">
        <f>VLOOKUP($B419,書籍清單,4,0)</f>
        <v>東大</v>
      </c>
      <c r="I419" s="11" t="str">
        <f>VLOOKUP($B419,書籍清單,5,0)</f>
        <v>王基倫.等</v>
      </c>
      <c r="J419" s="11">
        <f>VLOOKUP($B419,書籍清單,6,0)</f>
        <v>230</v>
      </c>
      <c r="K419" s="13">
        <f>VLOOKUP($B419,書籍清單,7,0)</f>
        <v>222</v>
      </c>
      <c r="L419" s="32" t="str">
        <f>VLOOKUP(H419,出版社!$B$2:$D$26,3,0)</f>
        <v>招標議價</v>
      </c>
      <c r="M419" s="11">
        <f>VLOOKUP($A419,班級清單,4,0)</f>
        <v>38</v>
      </c>
      <c r="N419" s="11">
        <f>M419</f>
        <v>38</v>
      </c>
      <c r="O419" s="33">
        <f>J419*N419</f>
        <v>8740</v>
      </c>
      <c r="P419" s="34">
        <f>N419</f>
        <v>38</v>
      </c>
      <c r="Q419" s="35">
        <f>P419*K419</f>
        <v>8436</v>
      </c>
      <c r="R419" s="33">
        <v>38</v>
      </c>
      <c r="S419" s="33">
        <f>K419*R419</f>
        <v>8436</v>
      </c>
      <c r="T419" s="33">
        <f>P419-R419</f>
        <v>0</v>
      </c>
      <c r="U419" s="33">
        <f>T419*K419</f>
        <v>0</v>
      </c>
      <c r="V419" s="5"/>
      <c r="W419" s="4"/>
      <c r="X419" s="4"/>
      <c r="Y419" s="4"/>
      <c r="Z419" s="4"/>
      <c r="AA419" s="4"/>
      <c r="AB419" s="4"/>
    </row>
    <row r="420" spans="1:28" ht="16.5" customHeight="1">
      <c r="A420" s="31">
        <v>47</v>
      </c>
      <c r="B420" s="31">
        <v>36</v>
      </c>
      <c r="C420" s="31" t="str">
        <f>VLOOKUP($A420,班級清單,6,0)</f>
        <v>三</v>
      </c>
      <c r="D420" s="11" t="str">
        <f>VLOOKUP($A420,班級清單,2,0)</f>
        <v>日校</v>
      </c>
      <c r="E420" s="11" t="str">
        <f>VLOOKUP($A420,班級清單,3,0)</f>
        <v>資三1</v>
      </c>
      <c r="F420" s="5" t="str">
        <f>VLOOKUP($B420,書籍清單,2,0)</f>
        <v>戰爭與危機的啟示</v>
      </c>
      <c r="G420" s="11" t="str">
        <f>VLOOKUP($B420,書籍清單,3,0)</f>
        <v>全</v>
      </c>
      <c r="H420" s="11" t="str">
        <f>VLOOKUP($B420,書籍清單,4,0)</f>
        <v>翔宇</v>
      </c>
      <c r="I420" s="11" t="str">
        <f>VLOOKUP($B420,書籍清單,5,0)</f>
        <v>張世照.等</v>
      </c>
      <c r="J420" s="11">
        <f>VLOOKUP($B420,書籍清單,6,0)</f>
        <v>145</v>
      </c>
      <c r="K420" s="13">
        <f>VLOOKUP($B420,書籍清單,7,0)</f>
        <v>140</v>
      </c>
      <c r="L420" s="32" t="str">
        <f>VLOOKUP(H420,出版社!$B$2:$D$26,3,0)</f>
        <v>招標議價</v>
      </c>
      <c r="M420" s="11">
        <f>VLOOKUP($A420,班級清單,4,0)</f>
        <v>38</v>
      </c>
      <c r="N420" s="11">
        <f>M420</f>
        <v>38</v>
      </c>
      <c r="O420" s="33">
        <f>J420*N420</f>
        <v>5510</v>
      </c>
      <c r="P420" s="34">
        <f>N420</f>
        <v>38</v>
      </c>
      <c r="Q420" s="35">
        <f>P420*K420</f>
        <v>5320</v>
      </c>
      <c r="R420" s="33">
        <v>38</v>
      </c>
      <c r="S420" s="33">
        <f>K420*R420</f>
        <v>5320</v>
      </c>
      <c r="T420" s="33">
        <f>P420-R420</f>
        <v>0</v>
      </c>
      <c r="U420" s="33">
        <f>T420*K420</f>
        <v>0</v>
      </c>
      <c r="V420" s="5"/>
      <c r="W420" s="4"/>
      <c r="X420" s="4"/>
      <c r="Y420" s="4"/>
      <c r="Z420" s="4"/>
      <c r="AA420" s="4"/>
      <c r="AB420" s="4"/>
    </row>
    <row r="421" spans="1:28" ht="16.5" customHeight="1">
      <c r="A421" s="31">
        <v>47</v>
      </c>
      <c r="B421" s="31">
        <v>37</v>
      </c>
      <c r="C421" s="31" t="str">
        <f>VLOOKUP($A421,班級清單,6,0)</f>
        <v>三</v>
      </c>
      <c r="D421" s="11" t="str">
        <f>VLOOKUP($A421,班級清單,2,0)</f>
        <v>日校</v>
      </c>
      <c r="E421" s="11" t="str">
        <f>VLOOKUP($A421,班級清單,3,0)</f>
        <v>資三1</v>
      </c>
      <c r="F421" s="5" t="str">
        <f>VLOOKUP($B421,書籍清單,2,0)</f>
        <v>體育</v>
      </c>
      <c r="G421" s="11" t="str">
        <f>VLOOKUP($B421,書籍清單,3,0)</f>
        <v>六</v>
      </c>
      <c r="H421" s="11" t="str">
        <f>VLOOKUP($B421,書籍清單,4,0)</f>
        <v>華興</v>
      </c>
      <c r="I421" s="11" t="str">
        <f>VLOOKUP($B421,書籍清單,5,0)</f>
        <v>陳相榮</v>
      </c>
      <c r="J421" s="11">
        <f>VLOOKUP($B421,書籍清單,6,0)</f>
        <v>99</v>
      </c>
      <c r="K421" s="13">
        <f>VLOOKUP($B421,書籍清單,7,0)</f>
        <v>96</v>
      </c>
      <c r="L421" s="32" t="str">
        <f>VLOOKUP(H421,出版社!$B$2:$D$26,3,0)</f>
        <v>小額採購</v>
      </c>
      <c r="M421" s="11">
        <f>VLOOKUP($A421,班級清單,4,0)</f>
        <v>38</v>
      </c>
      <c r="N421" s="11">
        <f>M421</f>
        <v>38</v>
      </c>
      <c r="O421" s="33">
        <f>J421*N421</f>
        <v>3762</v>
      </c>
      <c r="P421" s="34">
        <f>N421</f>
        <v>38</v>
      </c>
      <c r="Q421" s="35">
        <f>P421*K421</f>
        <v>3648</v>
      </c>
      <c r="R421" s="33">
        <v>38</v>
      </c>
      <c r="S421" s="33">
        <f>K421*R421</f>
        <v>3648</v>
      </c>
      <c r="T421" s="33">
        <f>P421-R421</f>
        <v>0</v>
      </c>
      <c r="U421" s="33">
        <f>T421*K421</f>
        <v>0</v>
      </c>
      <c r="V421" s="5"/>
      <c r="W421" s="44">
        <f>SUM(S418:S421)</f>
        <v>26220</v>
      </c>
      <c r="X421" s="4"/>
      <c r="Y421" s="44">
        <f>SUM(U418:U421)</f>
        <v>0</v>
      </c>
      <c r="Z421" s="4"/>
      <c r="AA421" s="4"/>
      <c r="AB421" s="4"/>
    </row>
    <row r="422" spans="1:28" ht="16.5" customHeight="1">
      <c r="A422" s="31">
        <v>48</v>
      </c>
      <c r="B422" s="31">
        <v>21</v>
      </c>
      <c r="C422" s="31" t="str">
        <f>VLOOKUP($A422,班級清單,6,0)</f>
        <v>三</v>
      </c>
      <c r="D422" s="11" t="str">
        <f>VLOOKUP($A422,班級清單,2,0)</f>
        <v>日校</v>
      </c>
      <c r="E422" s="11" t="str">
        <f>VLOOKUP($A422,班級清單,3,0)</f>
        <v>資三2</v>
      </c>
      <c r="F422" s="5" t="str">
        <f>VLOOKUP($B422,書籍清單,2,0)</f>
        <v>高職英文</v>
      </c>
      <c r="G422" s="11" t="str">
        <f>VLOOKUP($B422,書籍清單,3,0)</f>
        <v>六</v>
      </c>
      <c r="H422" s="11" t="str">
        <f>VLOOKUP($B422,書籍清單,4,0)</f>
        <v>東大</v>
      </c>
      <c r="I422" s="11" t="str">
        <f>VLOOKUP($B422,書籍清單,5,0)</f>
        <v>車蓓群</v>
      </c>
      <c r="J422" s="11">
        <f>VLOOKUP($B422,書籍清單,6,0)</f>
        <v>240</v>
      </c>
      <c r="K422" s="13">
        <f>VLOOKUP($B422,書籍清單,7,0)</f>
        <v>232</v>
      </c>
      <c r="L422" s="32" t="str">
        <f>VLOOKUP(H422,出版社!$B$2:$D$26,3,0)</f>
        <v>招標議價</v>
      </c>
      <c r="M422" s="11">
        <f>VLOOKUP($A422,班級清單,4,0)</f>
        <v>38</v>
      </c>
      <c r="N422" s="11">
        <f>M422</f>
        <v>38</v>
      </c>
      <c r="O422" s="33">
        <f>J422*N422</f>
        <v>9120</v>
      </c>
      <c r="P422" s="34">
        <f>N422</f>
        <v>38</v>
      </c>
      <c r="Q422" s="35">
        <f>P422*K422</f>
        <v>8816</v>
      </c>
      <c r="R422" s="33">
        <v>38</v>
      </c>
      <c r="S422" s="33">
        <f>K422*R422</f>
        <v>8816</v>
      </c>
      <c r="T422" s="33">
        <f>P422-R422</f>
        <v>0</v>
      </c>
      <c r="U422" s="33">
        <f>T422*K422</f>
        <v>0</v>
      </c>
      <c r="V422" s="5"/>
      <c r="W422" s="4"/>
      <c r="X422" s="4"/>
      <c r="Y422" s="4"/>
      <c r="Z422" s="4"/>
      <c r="AA422" s="4"/>
      <c r="AB422" s="4"/>
    </row>
    <row r="423" spans="1:28" ht="16.5" customHeight="1">
      <c r="A423" s="31">
        <v>48</v>
      </c>
      <c r="B423" s="31">
        <v>23</v>
      </c>
      <c r="C423" s="31" t="str">
        <f>VLOOKUP($A423,班級清單,6,0)</f>
        <v>三</v>
      </c>
      <c r="D423" s="11" t="str">
        <f>VLOOKUP($A423,班級清單,2,0)</f>
        <v>日校</v>
      </c>
      <c r="E423" s="11" t="str">
        <f>VLOOKUP($A423,班級清單,3,0)</f>
        <v>資三2</v>
      </c>
      <c r="F423" s="5" t="str">
        <f>VLOOKUP($B423,書籍清單,2,0)</f>
        <v>高職國文</v>
      </c>
      <c r="G423" s="11" t="str">
        <f>VLOOKUP($B423,書籍清單,3,0)</f>
        <v>六</v>
      </c>
      <c r="H423" s="11" t="str">
        <f>VLOOKUP($B423,書籍清單,4,0)</f>
        <v>東大</v>
      </c>
      <c r="I423" s="11" t="str">
        <f>VLOOKUP($B423,書籍清單,5,0)</f>
        <v>王基倫.等</v>
      </c>
      <c r="J423" s="11">
        <f>VLOOKUP($B423,書籍清單,6,0)</f>
        <v>230</v>
      </c>
      <c r="K423" s="13">
        <f>VLOOKUP($B423,書籍清單,7,0)</f>
        <v>222</v>
      </c>
      <c r="L423" s="32" t="str">
        <f>VLOOKUP(H423,出版社!$B$2:$D$26,3,0)</f>
        <v>招標議價</v>
      </c>
      <c r="M423" s="11">
        <f>VLOOKUP($A423,班級清單,4,0)</f>
        <v>38</v>
      </c>
      <c r="N423" s="11">
        <f>M423</f>
        <v>38</v>
      </c>
      <c r="O423" s="33">
        <f>J423*N423</f>
        <v>8740</v>
      </c>
      <c r="P423" s="34">
        <f>N423</f>
        <v>38</v>
      </c>
      <c r="Q423" s="35">
        <f>P423*K423</f>
        <v>8436</v>
      </c>
      <c r="R423" s="33">
        <v>38</v>
      </c>
      <c r="S423" s="33">
        <f>K423*R423</f>
        <v>8436</v>
      </c>
      <c r="T423" s="33">
        <f>P423-R423</f>
        <v>0</v>
      </c>
      <c r="U423" s="33">
        <f>T423*K423</f>
        <v>0</v>
      </c>
      <c r="V423" s="5"/>
      <c r="W423" s="4"/>
      <c r="X423" s="4"/>
      <c r="Y423" s="4"/>
      <c r="Z423" s="4"/>
      <c r="AA423" s="4"/>
      <c r="AB423" s="4"/>
    </row>
    <row r="424" spans="1:28" ht="16.5" customHeight="1">
      <c r="A424" s="31">
        <v>48</v>
      </c>
      <c r="B424" s="31">
        <v>36</v>
      </c>
      <c r="C424" s="31" t="str">
        <f>VLOOKUP($A424,班級清單,6,0)</f>
        <v>三</v>
      </c>
      <c r="D424" s="11" t="str">
        <f>VLOOKUP($A424,班級清單,2,0)</f>
        <v>日校</v>
      </c>
      <c r="E424" s="11" t="str">
        <f>VLOOKUP($A424,班級清單,3,0)</f>
        <v>資三2</v>
      </c>
      <c r="F424" s="5" t="str">
        <f>VLOOKUP($B424,書籍清單,2,0)</f>
        <v>戰爭與危機的啟示</v>
      </c>
      <c r="G424" s="11" t="str">
        <f>VLOOKUP($B424,書籍清單,3,0)</f>
        <v>全</v>
      </c>
      <c r="H424" s="11" t="str">
        <f>VLOOKUP($B424,書籍清單,4,0)</f>
        <v>翔宇</v>
      </c>
      <c r="I424" s="11" t="str">
        <f>VLOOKUP($B424,書籍清單,5,0)</f>
        <v>張世照.等</v>
      </c>
      <c r="J424" s="11">
        <f>VLOOKUP($B424,書籍清單,6,0)</f>
        <v>145</v>
      </c>
      <c r="K424" s="13">
        <f>VLOOKUP($B424,書籍清單,7,0)</f>
        <v>140</v>
      </c>
      <c r="L424" s="32" t="str">
        <f>VLOOKUP(H424,出版社!$B$2:$D$26,3,0)</f>
        <v>招標議價</v>
      </c>
      <c r="M424" s="11">
        <f>VLOOKUP($A424,班級清單,4,0)</f>
        <v>38</v>
      </c>
      <c r="N424" s="11">
        <f>M424</f>
        <v>38</v>
      </c>
      <c r="O424" s="33">
        <f>J424*N424</f>
        <v>5510</v>
      </c>
      <c r="P424" s="34">
        <f>N424</f>
        <v>38</v>
      </c>
      <c r="Q424" s="35">
        <f>P424*K424</f>
        <v>5320</v>
      </c>
      <c r="R424" s="33">
        <v>38</v>
      </c>
      <c r="S424" s="33">
        <f>K424*R424</f>
        <v>5320</v>
      </c>
      <c r="T424" s="33">
        <f>P424-R424</f>
        <v>0</v>
      </c>
      <c r="U424" s="33">
        <f>T424*K424</f>
        <v>0</v>
      </c>
      <c r="V424" s="5"/>
      <c r="W424" s="4"/>
      <c r="X424" s="4"/>
      <c r="Y424" s="4"/>
      <c r="Z424" s="4"/>
      <c r="AA424" s="4"/>
      <c r="AB424" s="4"/>
    </row>
    <row r="425" spans="1:28" ht="16.5" customHeight="1">
      <c r="A425" s="31">
        <v>48</v>
      </c>
      <c r="B425" s="31">
        <v>37</v>
      </c>
      <c r="C425" s="31" t="str">
        <f>VLOOKUP($A425,班級清單,6,0)</f>
        <v>三</v>
      </c>
      <c r="D425" s="11" t="str">
        <f>VLOOKUP($A425,班級清單,2,0)</f>
        <v>日校</v>
      </c>
      <c r="E425" s="11" t="str">
        <f>VLOOKUP($A425,班級清單,3,0)</f>
        <v>資三2</v>
      </c>
      <c r="F425" s="5" t="str">
        <f>VLOOKUP($B425,書籍清單,2,0)</f>
        <v>體育</v>
      </c>
      <c r="G425" s="11" t="str">
        <f>VLOOKUP($B425,書籍清單,3,0)</f>
        <v>六</v>
      </c>
      <c r="H425" s="11" t="str">
        <f>VLOOKUP($B425,書籍清單,4,0)</f>
        <v>華興</v>
      </c>
      <c r="I425" s="11" t="str">
        <f>VLOOKUP($B425,書籍清單,5,0)</f>
        <v>陳相榮</v>
      </c>
      <c r="J425" s="11">
        <f>VLOOKUP($B425,書籍清單,6,0)</f>
        <v>99</v>
      </c>
      <c r="K425" s="13">
        <f>VLOOKUP($B425,書籍清單,7,0)</f>
        <v>96</v>
      </c>
      <c r="L425" s="32" t="str">
        <f>VLOOKUP(H425,出版社!$B$2:$D$26,3,0)</f>
        <v>小額採購</v>
      </c>
      <c r="M425" s="11">
        <f>VLOOKUP($A425,班級清單,4,0)</f>
        <v>38</v>
      </c>
      <c r="N425" s="11">
        <f>M425</f>
        <v>38</v>
      </c>
      <c r="O425" s="33">
        <f>J425*N425</f>
        <v>3762</v>
      </c>
      <c r="P425" s="34">
        <f>N425</f>
        <v>38</v>
      </c>
      <c r="Q425" s="35">
        <f>P425*K425</f>
        <v>3648</v>
      </c>
      <c r="R425" s="33">
        <v>38</v>
      </c>
      <c r="S425" s="33">
        <f>K425*R425</f>
        <v>3648</v>
      </c>
      <c r="T425" s="33">
        <f>P425-R425</f>
        <v>0</v>
      </c>
      <c r="U425" s="33">
        <f>T425*K425</f>
        <v>0</v>
      </c>
      <c r="V425" s="5"/>
      <c r="W425" s="44">
        <f>SUM(S422:S425)</f>
        <v>26220</v>
      </c>
      <c r="X425" s="4"/>
      <c r="Y425" s="44">
        <f>SUM(U422:U425)</f>
        <v>0</v>
      </c>
      <c r="Z425" s="4"/>
      <c r="AA425" s="4"/>
      <c r="AB425" s="4"/>
    </row>
    <row r="426" spans="1:28" ht="16.5" customHeight="1">
      <c r="A426" s="31">
        <v>51</v>
      </c>
      <c r="B426" s="31">
        <v>36</v>
      </c>
      <c r="C426" s="31" t="str">
        <f>VLOOKUP($A426,班級清單,6,0)</f>
        <v>三</v>
      </c>
      <c r="D426" s="11" t="str">
        <f>VLOOKUP($A426,班級清單,2,0)</f>
        <v>日校</v>
      </c>
      <c r="E426" s="11" t="str">
        <f>VLOOKUP($A426,班級清單,3,0)</f>
        <v>綜三1</v>
      </c>
      <c r="F426" s="5" t="str">
        <f>VLOOKUP($B426,書籍清單,2,0)</f>
        <v>戰爭與危機的啟示</v>
      </c>
      <c r="G426" s="11" t="str">
        <f>VLOOKUP($B426,書籍清單,3,0)</f>
        <v>全</v>
      </c>
      <c r="H426" s="11" t="str">
        <f>VLOOKUP($B426,書籍清單,4,0)</f>
        <v>翔宇</v>
      </c>
      <c r="I426" s="11" t="str">
        <f>VLOOKUP($B426,書籍清單,5,0)</f>
        <v>張世照.等</v>
      </c>
      <c r="J426" s="11">
        <f>VLOOKUP($B426,書籍清單,6,0)</f>
        <v>145</v>
      </c>
      <c r="K426" s="13">
        <f>VLOOKUP($B426,書籍清單,7,0)</f>
        <v>140</v>
      </c>
      <c r="L426" s="32" t="str">
        <f>VLOOKUP(H426,出版社!$B$2:$D$26,3,0)</f>
        <v>招標議價</v>
      </c>
      <c r="M426" s="11">
        <f>VLOOKUP($A426,班級清單,4,0)</f>
        <v>13</v>
      </c>
      <c r="N426" s="11">
        <f>M426</f>
        <v>13</v>
      </c>
      <c r="O426" s="33">
        <f>J426*N426</f>
        <v>1885</v>
      </c>
      <c r="P426" s="34">
        <f>N426</f>
        <v>13</v>
      </c>
      <c r="Q426" s="35">
        <f>P426*K426</f>
        <v>1820</v>
      </c>
      <c r="R426" s="33">
        <v>0</v>
      </c>
      <c r="S426" s="33">
        <f>K426*R426</f>
        <v>0</v>
      </c>
      <c r="T426" s="33">
        <f>P426-R426</f>
        <v>13</v>
      </c>
      <c r="U426" s="33">
        <f>T426*K426</f>
        <v>1820</v>
      </c>
      <c r="V426" s="5"/>
      <c r="W426" s="4"/>
      <c r="X426" s="4"/>
      <c r="Y426" s="4"/>
      <c r="Z426" s="4"/>
      <c r="AA426" s="4"/>
      <c r="AB426" s="4"/>
    </row>
    <row r="427" spans="1:28" ht="16.5" customHeight="1">
      <c r="A427" s="31">
        <v>51</v>
      </c>
      <c r="B427" s="31">
        <v>37</v>
      </c>
      <c r="C427" s="31" t="str">
        <f>VLOOKUP($A427,班級清單,6,0)</f>
        <v>三</v>
      </c>
      <c r="D427" s="11" t="str">
        <f>VLOOKUP($A427,班級清單,2,0)</f>
        <v>日校</v>
      </c>
      <c r="E427" s="11" t="str">
        <f>VLOOKUP($A427,班級清單,3,0)</f>
        <v>綜三1</v>
      </c>
      <c r="F427" s="5" t="str">
        <f>VLOOKUP($B427,書籍清單,2,0)</f>
        <v>體育</v>
      </c>
      <c r="G427" s="11" t="str">
        <f>VLOOKUP($B427,書籍清單,3,0)</f>
        <v>六</v>
      </c>
      <c r="H427" s="11" t="str">
        <f>VLOOKUP($B427,書籍清單,4,0)</f>
        <v>華興</v>
      </c>
      <c r="I427" s="11" t="str">
        <f>VLOOKUP($B427,書籍清單,5,0)</f>
        <v>陳相榮</v>
      </c>
      <c r="J427" s="11">
        <f>VLOOKUP($B427,書籍清單,6,0)</f>
        <v>99</v>
      </c>
      <c r="K427" s="13">
        <f>VLOOKUP($B427,書籍清單,7,0)</f>
        <v>96</v>
      </c>
      <c r="L427" s="32" t="str">
        <f>VLOOKUP(H427,出版社!$B$2:$D$26,3,0)</f>
        <v>小額採購</v>
      </c>
      <c r="M427" s="11">
        <f>VLOOKUP($A427,班級清單,4,0)</f>
        <v>13</v>
      </c>
      <c r="N427" s="11">
        <f>M427</f>
        <v>13</v>
      </c>
      <c r="O427" s="33">
        <f>J427*N427</f>
        <v>1287</v>
      </c>
      <c r="P427" s="34">
        <f>N427</f>
        <v>13</v>
      </c>
      <c r="Q427" s="35">
        <f>P427*K427</f>
        <v>1248</v>
      </c>
      <c r="R427" s="33">
        <v>0</v>
      </c>
      <c r="S427" s="33">
        <f>K427*R427</f>
        <v>0</v>
      </c>
      <c r="T427" s="33">
        <f>P427-R427</f>
        <v>13</v>
      </c>
      <c r="U427" s="33">
        <f>T427*K427</f>
        <v>1248</v>
      </c>
      <c r="V427" s="5"/>
      <c r="W427" s="44">
        <f>SUM(S426:S427)</f>
        <v>0</v>
      </c>
      <c r="X427" s="4"/>
      <c r="Y427" s="44">
        <f>SUM(U426:U427)</f>
        <v>3068</v>
      </c>
      <c r="Z427" s="4"/>
      <c r="AA427" s="4"/>
      <c r="AB427" s="4"/>
    </row>
    <row r="428" spans="1:28" ht="16.5" customHeight="1">
      <c r="A428" s="31">
        <v>56</v>
      </c>
      <c r="B428" s="31">
        <v>21</v>
      </c>
      <c r="C428" s="31" t="str">
        <f>VLOOKUP($A428,班級清單,6,0)</f>
        <v>三</v>
      </c>
      <c r="D428" s="11" t="str">
        <f>VLOOKUP($A428,班級清單,2,0)</f>
        <v>日校</v>
      </c>
      <c r="E428" s="11" t="str">
        <f>VLOOKUP($A428,班級清單,3,0)</f>
        <v>廣三1</v>
      </c>
      <c r="F428" s="5" t="str">
        <f>VLOOKUP($B428,書籍清單,2,0)</f>
        <v>高職英文</v>
      </c>
      <c r="G428" s="11" t="str">
        <f>VLOOKUP($B428,書籍清單,3,0)</f>
        <v>六</v>
      </c>
      <c r="H428" s="11" t="str">
        <f>VLOOKUP($B428,書籍清單,4,0)</f>
        <v>東大</v>
      </c>
      <c r="I428" s="11" t="str">
        <f>VLOOKUP($B428,書籍清單,5,0)</f>
        <v>車蓓群</v>
      </c>
      <c r="J428" s="11">
        <f>VLOOKUP($B428,書籍清單,6,0)</f>
        <v>240</v>
      </c>
      <c r="K428" s="13">
        <f>VLOOKUP($B428,書籍清單,7,0)</f>
        <v>232</v>
      </c>
      <c r="L428" s="32" t="str">
        <f>VLOOKUP(H428,出版社!$B$2:$D$26,3,0)</f>
        <v>招標議價</v>
      </c>
      <c r="M428" s="11">
        <f>VLOOKUP($A428,班級清單,4,0)</f>
        <v>39</v>
      </c>
      <c r="N428" s="11">
        <f>M428</f>
        <v>39</v>
      </c>
      <c r="O428" s="33">
        <f>J428*N428</f>
        <v>9360</v>
      </c>
      <c r="P428" s="34">
        <f>N428</f>
        <v>39</v>
      </c>
      <c r="Q428" s="35">
        <f>P428*K428</f>
        <v>9048</v>
      </c>
      <c r="R428" s="33">
        <v>39</v>
      </c>
      <c r="S428" s="33">
        <f>K428*R428</f>
        <v>9048</v>
      </c>
      <c r="T428" s="33">
        <f>P428-R428</f>
        <v>0</v>
      </c>
      <c r="U428" s="33">
        <f>T428*K428</f>
        <v>0</v>
      </c>
      <c r="V428" s="5"/>
      <c r="W428" s="4"/>
      <c r="X428" s="4"/>
      <c r="Y428" s="4"/>
      <c r="Z428" s="4"/>
      <c r="AA428" s="4"/>
      <c r="AB428" s="4"/>
    </row>
    <row r="429" spans="1:28" ht="16.5" customHeight="1">
      <c r="A429" s="31">
        <v>56</v>
      </c>
      <c r="B429" s="31">
        <v>23</v>
      </c>
      <c r="C429" s="31" t="str">
        <f>VLOOKUP($A429,班級清單,6,0)</f>
        <v>三</v>
      </c>
      <c r="D429" s="11" t="str">
        <f>VLOOKUP($A429,班級清單,2,0)</f>
        <v>日校</v>
      </c>
      <c r="E429" s="11" t="str">
        <f>VLOOKUP($A429,班級清單,3,0)</f>
        <v>廣三1</v>
      </c>
      <c r="F429" s="5" t="str">
        <f>VLOOKUP($B429,書籍清單,2,0)</f>
        <v>高職國文</v>
      </c>
      <c r="G429" s="11" t="str">
        <f>VLOOKUP($B429,書籍清單,3,0)</f>
        <v>六</v>
      </c>
      <c r="H429" s="11" t="str">
        <f>VLOOKUP($B429,書籍清單,4,0)</f>
        <v>東大</v>
      </c>
      <c r="I429" s="11" t="str">
        <f>VLOOKUP($B429,書籍清單,5,0)</f>
        <v>王基倫.等</v>
      </c>
      <c r="J429" s="11">
        <f>VLOOKUP($B429,書籍清單,6,0)</f>
        <v>230</v>
      </c>
      <c r="K429" s="13">
        <f>VLOOKUP($B429,書籍清單,7,0)</f>
        <v>222</v>
      </c>
      <c r="L429" s="32" t="str">
        <f>VLOOKUP(H429,出版社!$B$2:$D$26,3,0)</f>
        <v>招標議價</v>
      </c>
      <c r="M429" s="11">
        <f>VLOOKUP($A429,班級清單,4,0)</f>
        <v>39</v>
      </c>
      <c r="N429" s="11">
        <f>M429</f>
        <v>39</v>
      </c>
      <c r="O429" s="33">
        <f>J429*N429</f>
        <v>8970</v>
      </c>
      <c r="P429" s="34">
        <f>N429</f>
        <v>39</v>
      </c>
      <c r="Q429" s="35">
        <f>P429*K429</f>
        <v>8658</v>
      </c>
      <c r="R429" s="33">
        <v>39</v>
      </c>
      <c r="S429" s="33">
        <f>K429*R429</f>
        <v>8658</v>
      </c>
      <c r="T429" s="33">
        <f>P429-R429</f>
        <v>0</v>
      </c>
      <c r="U429" s="33">
        <f>T429*K429</f>
        <v>0</v>
      </c>
      <c r="V429" s="5"/>
      <c r="W429" s="4"/>
      <c r="X429" s="4"/>
      <c r="Y429" s="4"/>
      <c r="Z429" s="4"/>
      <c r="AA429" s="4"/>
      <c r="AB429" s="4"/>
    </row>
    <row r="430" spans="1:28" ht="16.5" customHeight="1">
      <c r="A430" s="31">
        <v>56</v>
      </c>
      <c r="B430" s="31">
        <v>36</v>
      </c>
      <c r="C430" s="31" t="str">
        <f>VLOOKUP($A430,班級清單,6,0)</f>
        <v>三</v>
      </c>
      <c r="D430" s="11" t="str">
        <f>VLOOKUP($A430,班級清單,2,0)</f>
        <v>日校</v>
      </c>
      <c r="E430" s="11" t="str">
        <f>VLOOKUP($A430,班級清單,3,0)</f>
        <v>廣三1</v>
      </c>
      <c r="F430" s="5" t="str">
        <f>VLOOKUP($B430,書籍清單,2,0)</f>
        <v>戰爭與危機的啟示</v>
      </c>
      <c r="G430" s="11" t="str">
        <f>VLOOKUP($B430,書籍清單,3,0)</f>
        <v>全</v>
      </c>
      <c r="H430" s="11" t="str">
        <f>VLOOKUP($B430,書籍清單,4,0)</f>
        <v>翔宇</v>
      </c>
      <c r="I430" s="11" t="str">
        <f>VLOOKUP($B430,書籍清單,5,0)</f>
        <v>張世照.等</v>
      </c>
      <c r="J430" s="11">
        <f>VLOOKUP($B430,書籍清單,6,0)</f>
        <v>145</v>
      </c>
      <c r="K430" s="13">
        <f>VLOOKUP($B430,書籍清單,7,0)</f>
        <v>140</v>
      </c>
      <c r="L430" s="32" t="str">
        <f>VLOOKUP(H430,出版社!$B$2:$D$26,3,0)</f>
        <v>招標議價</v>
      </c>
      <c r="M430" s="11">
        <f>VLOOKUP($A430,班級清單,4,0)</f>
        <v>39</v>
      </c>
      <c r="N430" s="11">
        <f>M430</f>
        <v>39</v>
      </c>
      <c r="O430" s="33">
        <f>J430*N430</f>
        <v>5655</v>
      </c>
      <c r="P430" s="34">
        <f>N430</f>
        <v>39</v>
      </c>
      <c r="Q430" s="35">
        <f>P430*K430</f>
        <v>5460</v>
      </c>
      <c r="R430" s="33">
        <v>39</v>
      </c>
      <c r="S430" s="33">
        <f>K430*R430</f>
        <v>5460</v>
      </c>
      <c r="T430" s="33">
        <f>P430-R430</f>
        <v>0</v>
      </c>
      <c r="U430" s="33">
        <f>T430*K430</f>
        <v>0</v>
      </c>
      <c r="V430" s="5"/>
      <c r="W430" s="4"/>
      <c r="X430" s="4"/>
      <c r="Y430" s="4"/>
      <c r="Z430" s="4"/>
      <c r="AA430" s="4"/>
      <c r="AB430" s="4"/>
    </row>
    <row r="431" spans="1:28" ht="16.5" customHeight="1">
      <c r="A431" s="31">
        <v>56</v>
      </c>
      <c r="B431" s="31">
        <v>37</v>
      </c>
      <c r="C431" s="31" t="str">
        <f>VLOOKUP($A431,班級清單,6,0)</f>
        <v>三</v>
      </c>
      <c r="D431" s="11" t="str">
        <f>VLOOKUP($A431,班級清單,2,0)</f>
        <v>日校</v>
      </c>
      <c r="E431" s="11" t="str">
        <f>VLOOKUP($A431,班級清單,3,0)</f>
        <v>廣三1</v>
      </c>
      <c r="F431" s="5" t="str">
        <f>VLOOKUP($B431,書籍清單,2,0)</f>
        <v>體育</v>
      </c>
      <c r="G431" s="11" t="str">
        <f>VLOOKUP($B431,書籍清單,3,0)</f>
        <v>六</v>
      </c>
      <c r="H431" s="11" t="str">
        <f>VLOOKUP($B431,書籍清單,4,0)</f>
        <v>華興</v>
      </c>
      <c r="I431" s="11" t="str">
        <f>VLOOKUP($B431,書籍清單,5,0)</f>
        <v>陳相榮</v>
      </c>
      <c r="J431" s="11">
        <f>VLOOKUP($B431,書籍清單,6,0)</f>
        <v>99</v>
      </c>
      <c r="K431" s="13">
        <f>VLOOKUP($B431,書籍清單,7,0)</f>
        <v>96</v>
      </c>
      <c r="L431" s="32" t="str">
        <f>VLOOKUP(H431,出版社!$B$2:$D$26,3,0)</f>
        <v>小額採購</v>
      </c>
      <c r="M431" s="11">
        <f>VLOOKUP($A431,班級清單,4,0)</f>
        <v>39</v>
      </c>
      <c r="N431" s="11">
        <f>M431</f>
        <v>39</v>
      </c>
      <c r="O431" s="33">
        <f>J431*N431</f>
        <v>3861</v>
      </c>
      <c r="P431" s="34">
        <f>N431</f>
        <v>39</v>
      </c>
      <c r="Q431" s="35">
        <f>P431*K431</f>
        <v>3744</v>
      </c>
      <c r="R431" s="33">
        <v>39</v>
      </c>
      <c r="S431" s="33">
        <f>K431*R431</f>
        <v>3744</v>
      </c>
      <c r="T431" s="33">
        <f>P431-R431</f>
        <v>0</v>
      </c>
      <c r="U431" s="33">
        <f>T431*K431</f>
        <v>0</v>
      </c>
      <c r="V431" s="5"/>
      <c r="W431" s="44">
        <f>SUM(S428:S431)</f>
        <v>26910</v>
      </c>
      <c r="X431" s="4"/>
      <c r="Y431" s="44">
        <f>SUM(U428:U431)</f>
        <v>0</v>
      </c>
      <c r="Z431" s="4"/>
      <c r="AA431" s="4"/>
      <c r="AB431" s="4"/>
    </row>
    <row r="432" spans="1:28" ht="16.5" customHeight="1">
      <c r="A432" s="31">
        <v>57</v>
      </c>
      <c r="B432" s="31">
        <v>21</v>
      </c>
      <c r="C432" s="31" t="str">
        <f>VLOOKUP($A432,班級清單,6,0)</f>
        <v>三</v>
      </c>
      <c r="D432" s="11" t="str">
        <f>VLOOKUP($A432,班級清單,2,0)</f>
        <v>日校</v>
      </c>
      <c r="E432" s="11" t="str">
        <f>VLOOKUP($A432,班級清單,3,0)</f>
        <v>廣三2</v>
      </c>
      <c r="F432" s="5" t="str">
        <f>VLOOKUP($B432,書籍清單,2,0)</f>
        <v>高職英文</v>
      </c>
      <c r="G432" s="11" t="str">
        <f>VLOOKUP($B432,書籍清單,3,0)</f>
        <v>六</v>
      </c>
      <c r="H432" s="11" t="str">
        <f>VLOOKUP($B432,書籍清單,4,0)</f>
        <v>東大</v>
      </c>
      <c r="I432" s="11" t="str">
        <f>VLOOKUP($B432,書籍清單,5,0)</f>
        <v>車蓓群</v>
      </c>
      <c r="J432" s="11">
        <f>VLOOKUP($B432,書籍清單,6,0)</f>
        <v>240</v>
      </c>
      <c r="K432" s="13">
        <f>VLOOKUP($B432,書籍清單,7,0)</f>
        <v>232</v>
      </c>
      <c r="L432" s="32" t="str">
        <f>VLOOKUP(H432,出版社!$B$2:$D$26,3,0)</f>
        <v>招標議價</v>
      </c>
      <c r="M432" s="11">
        <f>VLOOKUP($A432,班級清單,4,0)</f>
        <v>39</v>
      </c>
      <c r="N432" s="11">
        <f>M432</f>
        <v>39</v>
      </c>
      <c r="O432" s="33">
        <f>J432*N432</f>
        <v>9360</v>
      </c>
      <c r="P432" s="34">
        <f>N432</f>
        <v>39</v>
      </c>
      <c r="Q432" s="35">
        <f>P432*K432</f>
        <v>9048</v>
      </c>
      <c r="R432" s="33">
        <v>39</v>
      </c>
      <c r="S432" s="33">
        <f>K432*R432</f>
        <v>9048</v>
      </c>
      <c r="T432" s="33">
        <f>P432-R432</f>
        <v>0</v>
      </c>
      <c r="U432" s="33">
        <f>T432*K432</f>
        <v>0</v>
      </c>
      <c r="V432" s="5"/>
      <c r="W432" s="4"/>
      <c r="X432" s="4"/>
      <c r="Y432" s="4"/>
      <c r="Z432" s="4"/>
      <c r="AA432" s="4"/>
      <c r="AB432" s="4"/>
    </row>
    <row r="433" spans="1:28" ht="16.5" customHeight="1">
      <c r="A433" s="31">
        <v>57</v>
      </c>
      <c r="B433" s="31">
        <v>23</v>
      </c>
      <c r="C433" s="31" t="str">
        <f>VLOOKUP($A433,班級清單,6,0)</f>
        <v>三</v>
      </c>
      <c r="D433" s="11" t="str">
        <f>VLOOKUP($A433,班級清單,2,0)</f>
        <v>日校</v>
      </c>
      <c r="E433" s="11" t="str">
        <f>VLOOKUP($A433,班級清單,3,0)</f>
        <v>廣三2</v>
      </c>
      <c r="F433" s="5" t="str">
        <f>VLOOKUP($B433,書籍清單,2,0)</f>
        <v>高職國文</v>
      </c>
      <c r="G433" s="11" t="str">
        <f>VLOOKUP($B433,書籍清單,3,0)</f>
        <v>六</v>
      </c>
      <c r="H433" s="11" t="str">
        <f>VLOOKUP($B433,書籍清單,4,0)</f>
        <v>東大</v>
      </c>
      <c r="I433" s="11" t="str">
        <f>VLOOKUP($B433,書籍清單,5,0)</f>
        <v>王基倫.等</v>
      </c>
      <c r="J433" s="11">
        <f>VLOOKUP($B433,書籍清單,6,0)</f>
        <v>230</v>
      </c>
      <c r="K433" s="13">
        <f>VLOOKUP($B433,書籍清單,7,0)</f>
        <v>222</v>
      </c>
      <c r="L433" s="32" t="str">
        <f>VLOOKUP(H433,出版社!$B$2:$D$26,3,0)</f>
        <v>招標議價</v>
      </c>
      <c r="M433" s="11">
        <f>VLOOKUP($A433,班級清單,4,0)</f>
        <v>39</v>
      </c>
      <c r="N433" s="11">
        <f>M433</f>
        <v>39</v>
      </c>
      <c r="O433" s="33">
        <f>J433*N433</f>
        <v>8970</v>
      </c>
      <c r="P433" s="34">
        <f>N433</f>
        <v>39</v>
      </c>
      <c r="Q433" s="35">
        <f>P433*K433</f>
        <v>8658</v>
      </c>
      <c r="R433" s="33">
        <v>39</v>
      </c>
      <c r="S433" s="33">
        <f>K433*R433</f>
        <v>8658</v>
      </c>
      <c r="T433" s="33">
        <f>P433-R433</f>
        <v>0</v>
      </c>
      <c r="U433" s="33">
        <f>T433*K433</f>
        <v>0</v>
      </c>
      <c r="V433" s="5"/>
      <c r="W433" s="4"/>
      <c r="X433" s="4"/>
      <c r="Y433" s="4"/>
      <c r="Z433" s="4"/>
      <c r="AA433" s="4"/>
      <c r="AB433" s="4"/>
    </row>
    <row r="434" spans="1:28" ht="16.5" customHeight="1">
      <c r="A434" s="31">
        <v>57</v>
      </c>
      <c r="B434" s="31">
        <v>36</v>
      </c>
      <c r="C434" s="31" t="str">
        <f>VLOOKUP($A434,班級清單,6,0)</f>
        <v>三</v>
      </c>
      <c r="D434" s="11" t="str">
        <f>VLOOKUP($A434,班級清單,2,0)</f>
        <v>日校</v>
      </c>
      <c r="E434" s="11" t="str">
        <f>VLOOKUP($A434,班級清單,3,0)</f>
        <v>廣三2</v>
      </c>
      <c r="F434" s="5" t="str">
        <f>VLOOKUP($B434,書籍清單,2,0)</f>
        <v>戰爭與危機的啟示</v>
      </c>
      <c r="G434" s="11" t="str">
        <f>VLOOKUP($B434,書籍清單,3,0)</f>
        <v>全</v>
      </c>
      <c r="H434" s="11" t="str">
        <f>VLOOKUP($B434,書籍清單,4,0)</f>
        <v>翔宇</v>
      </c>
      <c r="I434" s="11" t="str">
        <f>VLOOKUP($B434,書籍清單,5,0)</f>
        <v>張世照.等</v>
      </c>
      <c r="J434" s="11">
        <f>VLOOKUP($B434,書籍清單,6,0)</f>
        <v>145</v>
      </c>
      <c r="K434" s="13">
        <f>VLOOKUP($B434,書籍清單,7,0)</f>
        <v>140</v>
      </c>
      <c r="L434" s="32" t="str">
        <f>VLOOKUP(H434,出版社!$B$2:$D$26,3,0)</f>
        <v>招標議價</v>
      </c>
      <c r="M434" s="11">
        <f>VLOOKUP($A434,班級清單,4,0)</f>
        <v>39</v>
      </c>
      <c r="N434" s="11">
        <f>M434</f>
        <v>39</v>
      </c>
      <c r="O434" s="33">
        <f>J434*N434</f>
        <v>5655</v>
      </c>
      <c r="P434" s="34">
        <f>N434</f>
        <v>39</v>
      </c>
      <c r="Q434" s="35">
        <f>P434*K434</f>
        <v>5460</v>
      </c>
      <c r="R434" s="33">
        <v>39</v>
      </c>
      <c r="S434" s="33">
        <f>K434*R434</f>
        <v>5460</v>
      </c>
      <c r="T434" s="33">
        <f>P434-R434</f>
        <v>0</v>
      </c>
      <c r="U434" s="33">
        <f>T434*K434</f>
        <v>0</v>
      </c>
      <c r="V434" s="5"/>
      <c r="W434" s="4"/>
      <c r="X434" s="4"/>
      <c r="Y434" s="4"/>
      <c r="Z434" s="4"/>
      <c r="AA434" s="4"/>
      <c r="AB434" s="4"/>
    </row>
    <row r="435" spans="1:28" ht="16.5" customHeight="1">
      <c r="A435" s="31">
        <v>57</v>
      </c>
      <c r="B435" s="31">
        <v>37</v>
      </c>
      <c r="C435" s="31" t="str">
        <f>VLOOKUP($A435,班級清單,6,0)</f>
        <v>三</v>
      </c>
      <c r="D435" s="11" t="str">
        <f>VLOOKUP($A435,班級清單,2,0)</f>
        <v>日校</v>
      </c>
      <c r="E435" s="11" t="str">
        <f>VLOOKUP($A435,班級清單,3,0)</f>
        <v>廣三2</v>
      </c>
      <c r="F435" s="5" t="str">
        <f>VLOOKUP($B435,書籍清單,2,0)</f>
        <v>體育</v>
      </c>
      <c r="G435" s="11" t="str">
        <f>VLOOKUP($B435,書籍清單,3,0)</f>
        <v>六</v>
      </c>
      <c r="H435" s="11" t="str">
        <f>VLOOKUP($B435,書籍清單,4,0)</f>
        <v>華興</v>
      </c>
      <c r="I435" s="11" t="str">
        <f>VLOOKUP($B435,書籍清單,5,0)</f>
        <v>陳相榮</v>
      </c>
      <c r="J435" s="11">
        <f>VLOOKUP($B435,書籍清單,6,0)</f>
        <v>99</v>
      </c>
      <c r="K435" s="13">
        <f>VLOOKUP($B435,書籍清單,7,0)</f>
        <v>96</v>
      </c>
      <c r="L435" s="32" t="str">
        <f>VLOOKUP(H435,出版社!$B$2:$D$26,3,0)</f>
        <v>小額採購</v>
      </c>
      <c r="M435" s="11">
        <f>VLOOKUP($A435,班級清單,4,0)</f>
        <v>39</v>
      </c>
      <c r="N435" s="11">
        <f>M435</f>
        <v>39</v>
      </c>
      <c r="O435" s="33">
        <f>J435*N435</f>
        <v>3861</v>
      </c>
      <c r="P435" s="34">
        <f>N435</f>
        <v>39</v>
      </c>
      <c r="Q435" s="35">
        <f>P435*K435</f>
        <v>3744</v>
      </c>
      <c r="R435" s="33">
        <v>39</v>
      </c>
      <c r="S435" s="33">
        <f>K435*R435</f>
        <v>3744</v>
      </c>
      <c r="T435" s="33">
        <f>P435-R435</f>
        <v>0</v>
      </c>
      <c r="U435" s="33">
        <f>T435*K435</f>
        <v>0</v>
      </c>
      <c r="V435" s="5"/>
      <c r="W435" s="44">
        <f>SUM(S432:S435)</f>
        <v>26910</v>
      </c>
      <c r="X435" s="4"/>
      <c r="Y435" s="44">
        <f>SUM(U432:U435)</f>
        <v>0</v>
      </c>
      <c r="Z435" s="4"/>
      <c r="AA435" s="4"/>
      <c r="AB435" s="4"/>
    </row>
    <row r="436" spans="1:28" ht="16.5" customHeight="1">
      <c r="A436" s="31">
        <v>58</v>
      </c>
      <c r="B436" s="31">
        <v>14</v>
      </c>
      <c r="C436" s="31" t="str">
        <f>VLOOKUP($A436,班級清單,6,0)</f>
        <v>一</v>
      </c>
      <c r="D436" s="11" t="str">
        <f>VLOOKUP($A436,班級清單,2,0)</f>
        <v>進校</v>
      </c>
      <c r="E436" s="11" t="str">
        <f>VLOOKUP($A436,班級清單,3,0)</f>
        <v>(進)商一1</v>
      </c>
      <c r="F436" s="5" t="str">
        <f>VLOOKUP($B436,書籍清單,2,0)</f>
        <v>全民國防教育</v>
      </c>
      <c r="G436" s="11" t="str">
        <f>VLOOKUP($B436,書籍清單,3,0)</f>
        <v>Ⅱ</v>
      </c>
      <c r="H436" s="11" t="str">
        <f>VLOOKUP($B436,書籍清單,4,0)</f>
        <v>育達</v>
      </c>
      <c r="I436" s="11" t="str">
        <f>VLOOKUP($B436,書籍清單,5,0)</f>
        <v>高德智</v>
      </c>
      <c r="J436" s="11">
        <f>VLOOKUP($B436,書籍清單,6,0)</f>
        <v>155</v>
      </c>
      <c r="K436" s="13">
        <f>VLOOKUP($B436,書籍清單,7,0)</f>
        <v>150</v>
      </c>
      <c r="L436" s="32" t="str">
        <f>VLOOKUP(H436,出版社!$B$2:$D$26,3,0)</f>
        <v>招標議價</v>
      </c>
      <c r="M436" s="11">
        <f>VLOOKUP($A436,班級清單,4,0)</f>
        <v>23</v>
      </c>
      <c r="N436" s="11">
        <f>M436</f>
        <v>23</v>
      </c>
      <c r="O436" s="33">
        <f>J436*N436</f>
        <v>3565</v>
      </c>
      <c r="P436" s="34">
        <f>N436</f>
        <v>23</v>
      </c>
      <c r="Q436" s="35">
        <f>P436*K436</f>
        <v>3450</v>
      </c>
      <c r="R436" s="33">
        <v>23</v>
      </c>
      <c r="S436" s="33">
        <f>K436*R436</f>
        <v>3450</v>
      </c>
      <c r="T436" s="33">
        <f>P436-R436</f>
        <v>0</v>
      </c>
      <c r="U436" s="33">
        <f>T436*K436</f>
        <v>0</v>
      </c>
      <c r="V436" s="5"/>
      <c r="W436" s="4"/>
      <c r="X436" s="4"/>
      <c r="Y436" s="4"/>
      <c r="Z436" s="4"/>
      <c r="AA436" s="4"/>
      <c r="AB436" s="4"/>
    </row>
    <row r="437" spans="1:28" ht="16.5" customHeight="1">
      <c r="A437" s="31">
        <v>58</v>
      </c>
      <c r="B437" s="31">
        <v>60</v>
      </c>
      <c r="C437" s="31" t="str">
        <f>VLOOKUP($A437,班級清單,6,0)</f>
        <v>一</v>
      </c>
      <c r="D437" s="11" t="str">
        <f>VLOOKUP($A437,班級清單,2,0)</f>
        <v>進校</v>
      </c>
      <c r="E437" s="11" t="str">
        <f>VLOOKUP($A437,班級清單,3,0)</f>
        <v>(進)商一1</v>
      </c>
      <c r="F437" s="5" t="str">
        <f>VLOOKUP($B437,書籍清單,2,0)</f>
        <v>英文(Ⅱ)六課版</v>
      </c>
      <c r="G437" s="11" t="str">
        <f>VLOOKUP($B437,書籍清單,3,0)</f>
        <v>二</v>
      </c>
      <c r="H437" s="11" t="str">
        <f>VLOOKUP($B437,書籍清單,4,0)</f>
        <v>龍騰</v>
      </c>
      <c r="I437" s="11" t="str">
        <f>VLOOKUP($B437,書籍清單,5,0)</f>
        <v>黃玟君</v>
      </c>
      <c r="J437" s="11">
        <f>VLOOKUP($B437,書籍清單,6,0)</f>
        <v>203</v>
      </c>
      <c r="K437" s="13">
        <f>VLOOKUP($B437,書籍清單,7,0)</f>
        <v>196</v>
      </c>
      <c r="L437" s="32" t="str">
        <f>VLOOKUP(H437,出版社!$B$2:$D$26,3,0)</f>
        <v>招標議價</v>
      </c>
      <c r="M437" s="11">
        <f>VLOOKUP($A437,班級清單,4,0)</f>
        <v>23</v>
      </c>
      <c r="N437" s="11">
        <f>M437</f>
        <v>23</v>
      </c>
      <c r="O437" s="33">
        <f>J437*N437</f>
        <v>4669</v>
      </c>
      <c r="P437" s="34">
        <f>N437</f>
        <v>23</v>
      </c>
      <c r="Q437" s="35">
        <f>P437*K437</f>
        <v>4508</v>
      </c>
      <c r="R437" s="33">
        <v>23</v>
      </c>
      <c r="S437" s="33">
        <f>K437*R437</f>
        <v>4508</v>
      </c>
      <c r="T437" s="33">
        <f>P437-R437</f>
        <v>0</v>
      </c>
      <c r="U437" s="33">
        <f>T437*K437</f>
        <v>0</v>
      </c>
      <c r="V437" s="5"/>
      <c r="W437" s="4"/>
      <c r="X437" s="4"/>
      <c r="Y437" s="4"/>
      <c r="Z437" s="4"/>
      <c r="AA437" s="4"/>
      <c r="AB437" s="4"/>
    </row>
    <row r="438" spans="1:28" ht="16.5" customHeight="1">
      <c r="A438" s="31">
        <v>58</v>
      </c>
      <c r="B438" s="31">
        <v>38</v>
      </c>
      <c r="C438" s="31" t="str">
        <f>VLOOKUP($A438,班級清單,6,0)</f>
        <v>一</v>
      </c>
      <c r="D438" s="11" t="str">
        <f>VLOOKUP($A438,班級清單,2,0)</f>
        <v>進校</v>
      </c>
      <c r="E438" s="11" t="str">
        <f>VLOOKUP($A438,班級清單,3,0)</f>
        <v>(進)商一1</v>
      </c>
      <c r="F438" s="5" t="str">
        <f>VLOOKUP($B438,書籍清單,2,0)</f>
        <v>計算機概論</v>
      </c>
      <c r="G438" s="11" t="str">
        <f>VLOOKUP($B438,書籍清單,3,0)</f>
        <v>Ⅱ</v>
      </c>
      <c r="H438" s="11" t="str">
        <f>VLOOKUP($B438,書籍清單,4,0)</f>
        <v>旗立</v>
      </c>
      <c r="I438" s="11" t="str">
        <f>VLOOKUP($B438,書籍清單,5,0)</f>
        <v>施威銘.等</v>
      </c>
      <c r="J438" s="11">
        <f>VLOOKUP($B438,書籍清單,6,0)</f>
        <v>278</v>
      </c>
      <c r="K438" s="13">
        <f>VLOOKUP($B438,書籍清單,7,0)</f>
        <v>268</v>
      </c>
      <c r="L438" s="32" t="str">
        <f>VLOOKUP(H438,出版社!$B$2:$D$26,3,0)</f>
        <v>招標議價</v>
      </c>
      <c r="M438" s="11">
        <f>VLOOKUP($A438,班級清單,4,0)</f>
        <v>23</v>
      </c>
      <c r="N438" s="11">
        <f>M438</f>
        <v>23</v>
      </c>
      <c r="O438" s="33">
        <f>J438*N438</f>
        <v>6394</v>
      </c>
      <c r="P438" s="34">
        <f>N438</f>
        <v>23</v>
      </c>
      <c r="Q438" s="35">
        <f>P438*K438</f>
        <v>6164</v>
      </c>
      <c r="R438" s="33">
        <v>23</v>
      </c>
      <c r="S438" s="33">
        <f>K438*R438</f>
        <v>6164</v>
      </c>
      <c r="T438" s="33">
        <f>P438-R438</f>
        <v>0</v>
      </c>
      <c r="U438" s="33">
        <f>T438*K438</f>
        <v>0</v>
      </c>
      <c r="V438" s="5"/>
      <c r="W438" s="4"/>
      <c r="X438" s="4"/>
      <c r="Y438" s="4"/>
      <c r="Z438" s="4"/>
      <c r="AA438" s="4"/>
      <c r="AB438" s="4"/>
    </row>
    <row r="439" spans="1:28" ht="16.5" customHeight="1">
      <c r="A439" s="31">
        <v>58</v>
      </c>
      <c r="B439" s="31">
        <v>59</v>
      </c>
      <c r="C439" s="31" t="str">
        <f>VLOOKUP($A439,班級清單,6,0)</f>
        <v>一</v>
      </c>
      <c r="D439" s="11" t="str">
        <f>VLOOKUP($A439,班級清單,2,0)</f>
        <v>進校</v>
      </c>
      <c r="E439" s="11" t="str">
        <f>VLOOKUP($A439,班級清單,3,0)</f>
        <v>(進)商一1</v>
      </c>
      <c r="F439" s="5" t="str">
        <f>VLOOKUP($B439,書籍清單,2,0)</f>
        <v>高職國文</v>
      </c>
      <c r="G439" s="11" t="str">
        <f>VLOOKUP($B439,書籍清單,3,0)</f>
        <v>二</v>
      </c>
      <c r="H439" s="11" t="str">
        <f>VLOOKUP($B439,書籍清單,4,0)</f>
        <v>龍騰</v>
      </c>
      <c r="I439" s="11" t="str">
        <f>VLOOKUP($B439,書籍清單,5,0)</f>
        <v>何寄澎</v>
      </c>
      <c r="J439" s="11">
        <f>VLOOKUP($B439,書籍清單,6,0)</f>
        <v>206</v>
      </c>
      <c r="K439" s="13">
        <f>VLOOKUP($B439,書籍清單,7,0)</f>
        <v>198</v>
      </c>
      <c r="L439" s="32" t="str">
        <f>VLOOKUP(H439,出版社!$B$2:$D$26,3,0)</f>
        <v>招標議價</v>
      </c>
      <c r="M439" s="11">
        <f>VLOOKUP($A439,班級清單,4,0)</f>
        <v>23</v>
      </c>
      <c r="N439" s="11">
        <f>M439</f>
        <v>23</v>
      </c>
      <c r="O439" s="33">
        <f>J439*N439</f>
        <v>4738</v>
      </c>
      <c r="P439" s="34">
        <f>N439</f>
        <v>23</v>
      </c>
      <c r="Q439" s="35">
        <f>P439*K439</f>
        <v>4554</v>
      </c>
      <c r="R439" s="33">
        <v>23</v>
      </c>
      <c r="S439" s="33">
        <f>K439*R439</f>
        <v>4554</v>
      </c>
      <c r="T439" s="33">
        <f>P439-R439</f>
        <v>0</v>
      </c>
      <c r="U439" s="33">
        <f>T439*K439</f>
        <v>0</v>
      </c>
      <c r="V439" s="5"/>
      <c r="W439" s="4"/>
      <c r="X439" s="4"/>
      <c r="Y439" s="4"/>
      <c r="Z439" s="4"/>
      <c r="AA439" s="4"/>
      <c r="AB439" s="4"/>
    </row>
    <row r="440" spans="1:28" ht="16.5" customHeight="1">
      <c r="A440" s="31">
        <v>58</v>
      </c>
      <c r="B440" s="31">
        <v>62</v>
      </c>
      <c r="C440" s="31" t="str">
        <f>VLOOKUP($A440,班級清單,6,0)</f>
        <v>一</v>
      </c>
      <c r="D440" s="11" t="str">
        <f>VLOOKUP($A440,班級清單,2,0)</f>
        <v>進校</v>
      </c>
      <c r="E440" s="11" t="str">
        <f>VLOOKUP($A440,班級清單,3,0)</f>
        <v>(進)商一1</v>
      </c>
      <c r="F440" s="5" t="str">
        <f>VLOOKUP($B440,書籍清單,2,0)</f>
        <v>健康與護理</v>
      </c>
      <c r="G440" s="11" t="str">
        <f>VLOOKUP($B440,書籍清單,3,0)</f>
        <v>二</v>
      </c>
      <c r="H440" s="11" t="str">
        <f>VLOOKUP($B440,書籍清單,4,0)</f>
        <v>幼獅</v>
      </c>
      <c r="I440" s="11" t="str">
        <f>VLOOKUP($B440,書籍清單,5,0)</f>
        <v>郭鐘隆</v>
      </c>
      <c r="J440" s="11">
        <f>VLOOKUP($B440,書籍清單,6,0)</f>
        <v>155</v>
      </c>
      <c r="K440" s="13">
        <f>VLOOKUP($B440,書籍清單,7,0)</f>
        <v>150</v>
      </c>
      <c r="L440" s="32" t="str">
        <f>VLOOKUP(H440,出版社!$B$2:$D$26,3,0)</f>
        <v>招標議價</v>
      </c>
      <c r="M440" s="11">
        <f>VLOOKUP($A440,班級清單,4,0)</f>
        <v>23</v>
      </c>
      <c r="N440" s="11">
        <f>M440</f>
        <v>23</v>
      </c>
      <c r="O440" s="33">
        <f>J440*N440</f>
        <v>3565</v>
      </c>
      <c r="P440" s="34">
        <f>N440</f>
        <v>23</v>
      </c>
      <c r="Q440" s="35">
        <f>P440*K440</f>
        <v>3450</v>
      </c>
      <c r="R440" s="33">
        <v>23</v>
      </c>
      <c r="S440" s="33">
        <f>K440*R440</f>
        <v>3450</v>
      </c>
      <c r="T440" s="33">
        <f>P440-R440</f>
        <v>0</v>
      </c>
      <c r="U440" s="33">
        <f>T440*K440</f>
        <v>0</v>
      </c>
      <c r="V440" s="5"/>
      <c r="W440" s="4"/>
      <c r="X440" s="4"/>
      <c r="Y440" s="4"/>
      <c r="Z440" s="4"/>
      <c r="AA440" s="4"/>
      <c r="AB440" s="4"/>
    </row>
    <row r="441" spans="1:28" ht="16.5" customHeight="1">
      <c r="A441" s="31">
        <v>58</v>
      </c>
      <c r="B441" s="31">
        <v>24</v>
      </c>
      <c r="C441" s="31" t="str">
        <f>VLOOKUP($A441,班級清單,6,0)</f>
        <v>一</v>
      </c>
      <c r="D441" s="11" t="str">
        <f>VLOOKUP($A441,班級清單,2,0)</f>
        <v>進校</v>
      </c>
      <c r="E441" s="11" t="str">
        <f>VLOOKUP($A441,班級清單,3,0)</f>
        <v>(進)商一1</v>
      </c>
      <c r="F441" s="5" t="str">
        <f>VLOOKUP($B441,書籍清單,2,0)</f>
        <v>商業概論</v>
      </c>
      <c r="G441" s="11" t="str">
        <f>VLOOKUP($B441,書籍清單,3,0)</f>
        <v>二</v>
      </c>
      <c r="H441" s="11" t="str">
        <f>VLOOKUP($B441,書籍清單,4,0)</f>
        <v>信樺</v>
      </c>
      <c r="I441" s="11" t="str">
        <f>VLOOKUP($B441,書籍清單,5,0)</f>
        <v>徐玉霞.等</v>
      </c>
      <c r="J441" s="11">
        <f>VLOOKUP($B441,書籍清單,6,0)</f>
        <v>211</v>
      </c>
      <c r="K441" s="13">
        <f>VLOOKUP($B441,書籍清單,7,0)</f>
        <v>193</v>
      </c>
      <c r="L441" s="32" t="str">
        <f>VLOOKUP(H441,出版社!$B$2:$D$26,3,0)</f>
        <v>招標議價</v>
      </c>
      <c r="M441" s="11">
        <f>VLOOKUP($A441,班級清單,4,0)</f>
        <v>23</v>
      </c>
      <c r="N441" s="11">
        <f>M441</f>
        <v>23</v>
      </c>
      <c r="O441" s="33">
        <f>J441*N441</f>
        <v>4853</v>
      </c>
      <c r="P441" s="34">
        <f>N441</f>
        <v>23</v>
      </c>
      <c r="Q441" s="35">
        <f>P441*K441</f>
        <v>4439</v>
      </c>
      <c r="R441" s="33">
        <v>23</v>
      </c>
      <c r="S441" s="33">
        <f>K441*R441</f>
        <v>4439</v>
      </c>
      <c r="T441" s="33">
        <f>P441-R441</f>
        <v>0</v>
      </c>
      <c r="U441" s="33">
        <f>T441*K441</f>
        <v>0</v>
      </c>
      <c r="V441" s="5"/>
      <c r="W441" s="4"/>
      <c r="X441" s="4"/>
      <c r="Y441" s="4"/>
      <c r="Z441" s="4"/>
      <c r="AA441" s="4"/>
      <c r="AB441" s="4"/>
    </row>
    <row r="442" spans="1:28" ht="16.5" customHeight="1">
      <c r="A442" s="31">
        <v>58</v>
      </c>
      <c r="B442" s="31">
        <v>33</v>
      </c>
      <c r="C442" s="31" t="str">
        <f>VLOOKUP($A442,班級清單,6,0)</f>
        <v>一</v>
      </c>
      <c r="D442" s="11" t="str">
        <f>VLOOKUP($A442,班級清單,2,0)</f>
        <v>進校</v>
      </c>
      <c r="E442" s="11" t="str">
        <f>VLOOKUP($A442,班級清單,3,0)</f>
        <v>(進)商一1</v>
      </c>
      <c r="F442" s="5" t="str">
        <f>VLOOKUP($B442,書籍清單,2,0)</f>
        <v>會計學</v>
      </c>
      <c r="G442" s="11" t="str">
        <f>VLOOKUP($B442,書籍清單,3,0)</f>
        <v>二</v>
      </c>
      <c r="H442" s="11" t="str">
        <f>VLOOKUP($B442,書籍清單,4,0)</f>
        <v>啟芳</v>
      </c>
      <c r="I442" s="11" t="str">
        <f>VLOOKUP($B442,書籍清單,5,0)</f>
        <v>林若娟等</v>
      </c>
      <c r="J442" s="11">
        <f>VLOOKUP($B442,書籍清單,6,0)</f>
        <v>230</v>
      </c>
      <c r="K442" s="13">
        <f>VLOOKUP($B442,書籍清單,7,0)</f>
        <v>222</v>
      </c>
      <c r="L442" s="32" t="str">
        <f>VLOOKUP(H442,出版社!$B$2:$D$26,3,0)</f>
        <v>招標議價</v>
      </c>
      <c r="M442" s="11">
        <f>VLOOKUP($A442,班級清單,4,0)</f>
        <v>23</v>
      </c>
      <c r="N442" s="11">
        <f>M442</f>
        <v>23</v>
      </c>
      <c r="O442" s="33">
        <f>J442*N442</f>
        <v>5290</v>
      </c>
      <c r="P442" s="34">
        <f>N442</f>
        <v>23</v>
      </c>
      <c r="Q442" s="35">
        <f>P442*K442</f>
        <v>5106</v>
      </c>
      <c r="R442" s="33">
        <v>23</v>
      </c>
      <c r="S442" s="33">
        <f>K442*R442</f>
        <v>5106</v>
      </c>
      <c r="T442" s="33">
        <f>P442-R442</f>
        <v>0</v>
      </c>
      <c r="U442" s="33">
        <f>T442*K442</f>
        <v>0</v>
      </c>
      <c r="V442" s="5"/>
      <c r="W442" s="4"/>
      <c r="X442" s="4"/>
      <c r="Y442" s="4"/>
      <c r="Z442" s="4"/>
      <c r="AA442" s="4"/>
      <c r="AB442" s="4"/>
    </row>
    <row r="443" spans="1:28" ht="16.5" customHeight="1">
      <c r="A443" s="31">
        <v>58</v>
      </c>
      <c r="B443" s="31">
        <v>61</v>
      </c>
      <c r="C443" s="31" t="str">
        <f>VLOOKUP($A443,班級清單,6,0)</f>
        <v>一</v>
      </c>
      <c r="D443" s="11" t="str">
        <f>VLOOKUP($A443,班級清單,2,0)</f>
        <v>進校</v>
      </c>
      <c r="E443" s="11" t="str">
        <f>VLOOKUP($A443,班級清單,3,0)</f>
        <v>(進)商一1</v>
      </c>
      <c r="F443" s="5" t="str">
        <f>VLOOKUP($B443,書籍清單,2,0)</f>
        <v>數學B(陳版)</v>
      </c>
      <c r="G443" s="11" t="str">
        <f>VLOOKUP($B443,書籍清單,3,0)</f>
        <v>二</v>
      </c>
      <c r="H443" s="11" t="str">
        <f>VLOOKUP($B443,書籍清單,4,0)</f>
        <v>龍騰</v>
      </c>
      <c r="I443" s="11" t="str">
        <f>VLOOKUP($B443,書籍清單,5,0)</f>
        <v>陳秋錦</v>
      </c>
      <c r="J443" s="11">
        <f>VLOOKUP($B443,書籍清單,6,0)</f>
        <v>187</v>
      </c>
      <c r="K443" s="13">
        <f>VLOOKUP($B443,書籍清單,7,0)</f>
        <v>180</v>
      </c>
      <c r="L443" s="32" t="str">
        <f>VLOOKUP(H443,出版社!$B$2:$D$26,3,0)</f>
        <v>招標議價</v>
      </c>
      <c r="M443" s="11">
        <f>VLOOKUP($A443,班級清單,4,0)</f>
        <v>23</v>
      </c>
      <c r="N443" s="11">
        <f>M443</f>
        <v>23</v>
      </c>
      <c r="O443" s="33">
        <f>J443*N443</f>
        <v>4301</v>
      </c>
      <c r="P443" s="34">
        <f>N443</f>
        <v>23</v>
      </c>
      <c r="Q443" s="35">
        <f>P443*K443</f>
        <v>4140</v>
      </c>
      <c r="R443" s="33">
        <v>23</v>
      </c>
      <c r="S443" s="33">
        <f>K443*R443</f>
        <v>4140</v>
      </c>
      <c r="T443" s="33">
        <f>P443-R443</f>
        <v>0</v>
      </c>
      <c r="U443" s="33">
        <f>T443*K443</f>
        <v>0</v>
      </c>
      <c r="V443" s="5"/>
      <c r="W443" s="4"/>
      <c r="X443" s="4"/>
      <c r="Y443" s="4"/>
      <c r="Z443" s="4"/>
      <c r="AA443" s="4"/>
      <c r="AB443" s="4"/>
    </row>
    <row r="444" spans="1:28" ht="16.5" customHeight="1">
      <c r="A444" s="31">
        <v>58</v>
      </c>
      <c r="B444" s="31">
        <v>63</v>
      </c>
      <c r="C444" s="31" t="str">
        <f>VLOOKUP($A444,班級清單,6,0)</f>
        <v>一</v>
      </c>
      <c r="D444" s="11" t="str">
        <f>VLOOKUP($A444,班級清單,2,0)</f>
        <v>進校</v>
      </c>
      <c r="E444" s="11" t="str">
        <f>VLOOKUP($A444,班級清單,3,0)</f>
        <v>(進)商一1</v>
      </c>
      <c r="F444" s="5" t="str">
        <f>VLOOKUP($B444,書籍清單,2,0)</f>
        <v>歷史B</v>
      </c>
      <c r="G444" s="11" t="str">
        <f>VLOOKUP($B444,書籍清單,3,0)</f>
        <v>全</v>
      </c>
      <c r="H444" s="11" t="str">
        <f>VLOOKUP($B444,書籍清單,4,0)</f>
        <v>漢樺</v>
      </c>
      <c r="I444" s="11" t="str">
        <f>VLOOKUP($B444,書籍清單,5,0)</f>
        <v>吳旭彬</v>
      </c>
      <c r="J444" s="11">
        <f>VLOOKUP($B444,書籍清單,6,0)</f>
        <v>125</v>
      </c>
      <c r="K444" s="13">
        <f>VLOOKUP($B444,書籍清單,7,0)</f>
        <v>121</v>
      </c>
      <c r="L444" s="32" t="str">
        <f>VLOOKUP(H444,出版社!$B$2:$D$26,3,0)</f>
        <v>小額採購</v>
      </c>
      <c r="M444" s="11">
        <f>VLOOKUP($A444,班級清單,4,0)</f>
        <v>23</v>
      </c>
      <c r="N444" s="11">
        <f>M444</f>
        <v>23</v>
      </c>
      <c r="O444" s="33">
        <f>J444*N444</f>
        <v>2875</v>
      </c>
      <c r="P444" s="34">
        <f>N444</f>
        <v>23</v>
      </c>
      <c r="Q444" s="35">
        <f>P444*K444</f>
        <v>2783</v>
      </c>
      <c r="R444" s="33">
        <v>23</v>
      </c>
      <c r="S444" s="33">
        <f>K444*R444</f>
        <v>2783</v>
      </c>
      <c r="T444" s="33">
        <f>P444-R444</f>
        <v>0</v>
      </c>
      <c r="U444" s="33">
        <f>T444*K444</f>
        <v>0</v>
      </c>
      <c r="V444" s="5"/>
      <c r="W444" s="44">
        <f>SUM(S436:S444)</f>
        <v>38594</v>
      </c>
      <c r="X444" s="4"/>
      <c r="Y444" s="44">
        <f>SUM(U436:U444)</f>
        <v>0</v>
      </c>
      <c r="Z444" s="4"/>
      <c r="AA444" s="4"/>
      <c r="AB444" s="4"/>
    </row>
    <row r="445" spans="1:28" ht="16.5" customHeight="1">
      <c r="A445" s="31">
        <v>59</v>
      </c>
      <c r="B445" s="31">
        <v>14</v>
      </c>
      <c r="C445" s="31" t="str">
        <f>VLOOKUP($A445,班級清單,6,0)</f>
        <v>一</v>
      </c>
      <c r="D445" s="11" t="str">
        <f>VLOOKUP($A445,班級清單,2,0)</f>
        <v>進校</v>
      </c>
      <c r="E445" s="11" t="str">
        <f>VLOOKUP($A445,班級清單,3,0)</f>
        <v>(進)商一2</v>
      </c>
      <c r="F445" s="5" t="str">
        <f>VLOOKUP($B445,書籍清單,2,0)</f>
        <v>全民國防教育</v>
      </c>
      <c r="G445" s="11" t="str">
        <f>VLOOKUP($B445,書籍清單,3,0)</f>
        <v>Ⅱ</v>
      </c>
      <c r="H445" s="11" t="str">
        <f>VLOOKUP($B445,書籍清單,4,0)</f>
        <v>育達</v>
      </c>
      <c r="I445" s="11" t="str">
        <f>VLOOKUP($B445,書籍清單,5,0)</f>
        <v>高德智</v>
      </c>
      <c r="J445" s="11">
        <f>VLOOKUP($B445,書籍清單,6,0)</f>
        <v>155</v>
      </c>
      <c r="K445" s="13">
        <f>VLOOKUP($B445,書籍清單,7,0)</f>
        <v>150</v>
      </c>
      <c r="L445" s="32" t="str">
        <f>VLOOKUP(H445,出版社!$B$2:$D$26,3,0)</f>
        <v>招標議價</v>
      </c>
      <c r="M445" s="11">
        <f>VLOOKUP($A445,班級清單,4,0)</f>
        <v>24</v>
      </c>
      <c r="N445" s="11">
        <f>M445</f>
        <v>24</v>
      </c>
      <c r="O445" s="33">
        <f>J445*N445</f>
        <v>3720</v>
      </c>
      <c r="P445" s="34">
        <f>N445</f>
        <v>24</v>
      </c>
      <c r="Q445" s="35">
        <f>P445*K445</f>
        <v>3600</v>
      </c>
      <c r="R445" s="33">
        <v>23</v>
      </c>
      <c r="S445" s="33">
        <f>K445*R445</f>
        <v>3450</v>
      </c>
      <c r="T445" s="33">
        <f>P445-R445</f>
        <v>1</v>
      </c>
      <c r="U445" s="33">
        <f>T445*K445</f>
        <v>150</v>
      </c>
      <c r="V445" s="5"/>
      <c r="W445" s="4"/>
      <c r="X445" s="4"/>
      <c r="Y445" s="4"/>
      <c r="Z445" s="4"/>
      <c r="AA445" s="4"/>
      <c r="AB445" s="4"/>
    </row>
    <row r="446" spans="1:28" ht="16.5" customHeight="1">
      <c r="A446" s="31">
        <v>59</v>
      </c>
      <c r="B446" s="31">
        <v>60</v>
      </c>
      <c r="C446" s="31" t="str">
        <f>VLOOKUP($A446,班級清單,6,0)</f>
        <v>一</v>
      </c>
      <c r="D446" s="11" t="str">
        <f>VLOOKUP($A446,班級清單,2,0)</f>
        <v>進校</v>
      </c>
      <c r="E446" s="11" t="str">
        <f>VLOOKUP($A446,班級清單,3,0)</f>
        <v>(進)商一2</v>
      </c>
      <c r="F446" s="5" t="str">
        <f>VLOOKUP($B446,書籍清單,2,0)</f>
        <v>英文(Ⅱ)六課版</v>
      </c>
      <c r="G446" s="11" t="str">
        <f>VLOOKUP($B446,書籍清單,3,0)</f>
        <v>二</v>
      </c>
      <c r="H446" s="11" t="str">
        <f>VLOOKUP($B446,書籍清單,4,0)</f>
        <v>龍騰</v>
      </c>
      <c r="I446" s="11" t="str">
        <f>VLOOKUP($B446,書籍清單,5,0)</f>
        <v>黃玟君</v>
      </c>
      <c r="J446" s="11">
        <f>VLOOKUP($B446,書籍清單,6,0)</f>
        <v>203</v>
      </c>
      <c r="K446" s="13">
        <f>VLOOKUP($B446,書籍清單,7,0)</f>
        <v>196</v>
      </c>
      <c r="L446" s="32" t="str">
        <f>VLOOKUP(H446,出版社!$B$2:$D$26,3,0)</f>
        <v>招標議價</v>
      </c>
      <c r="M446" s="11">
        <f>VLOOKUP($A446,班級清單,4,0)</f>
        <v>24</v>
      </c>
      <c r="N446" s="11">
        <f>M446</f>
        <v>24</v>
      </c>
      <c r="O446" s="33">
        <f>J446*N446</f>
        <v>4872</v>
      </c>
      <c r="P446" s="34">
        <f>N446</f>
        <v>24</v>
      </c>
      <c r="Q446" s="35">
        <f>P446*K446</f>
        <v>4704</v>
      </c>
      <c r="R446" s="33">
        <v>22</v>
      </c>
      <c r="S446" s="33">
        <f>K446*R446</f>
        <v>4312</v>
      </c>
      <c r="T446" s="33">
        <f>P446-R446</f>
        <v>2</v>
      </c>
      <c r="U446" s="33">
        <f>T446*K446</f>
        <v>392</v>
      </c>
      <c r="V446" s="5"/>
      <c r="W446" s="4"/>
      <c r="X446" s="4"/>
      <c r="Y446" s="4"/>
      <c r="Z446" s="4"/>
      <c r="AA446" s="4"/>
      <c r="AB446" s="4"/>
    </row>
    <row r="447" spans="1:28" ht="16.5" customHeight="1">
      <c r="A447" s="31">
        <v>59</v>
      </c>
      <c r="B447" s="31">
        <v>38</v>
      </c>
      <c r="C447" s="31" t="str">
        <f>VLOOKUP($A447,班級清單,6,0)</f>
        <v>一</v>
      </c>
      <c r="D447" s="11" t="str">
        <f>VLOOKUP($A447,班級清單,2,0)</f>
        <v>進校</v>
      </c>
      <c r="E447" s="11" t="str">
        <f>VLOOKUP($A447,班級清單,3,0)</f>
        <v>(進)商一2</v>
      </c>
      <c r="F447" s="5" t="str">
        <f>VLOOKUP($B447,書籍清單,2,0)</f>
        <v>計算機概論</v>
      </c>
      <c r="G447" s="11" t="str">
        <f>VLOOKUP($B447,書籍清單,3,0)</f>
        <v>Ⅱ</v>
      </c>
      <c r="H447" s="11" t="str">
        <f>VLOOKUP($B447,書籍清單,4,0)</f>
        <v>旗立</v>
      </c>
      <c r="I447" s="11" t="str">
        <f>VLOOKUP($B447,書籍清單,5,0)</f>
        <v>施威銘.等</v>
      </c>
      <c r="J447" s="11">
        <f>VLOOKUP($B447,書籍清單,6,0)</f>
        <v>278</v>
      </c>
      <c r="K447" s="13">
        <f>VLOOKUP($B447,書籍清單,7,0)</f>
        <v>268</v>
      </c>
      <c r="L447" s="32" t="str">
        <f>VLOOKUP(H447,出版社!$B$2:$D$26,3,0)</f>
        <v>招標議價</v>
      </c>
      <c r="M447" s="11">
        <f>VLOOKUP($A447,班級清單,4,0)</f>
        <v>24</v>
      </c>
      <c r="N447" s="11">
        <f>M447</f>
        <v>24</v>
      </c>
      <c r="O447" s="33">
        <f>J447*N447</f>
        <v>6672</v>
      </c>
      <c r="P447" s="34">
        <f>N447</f>
        <v>24</v>
      </c>
      <c r="Q447" s="35">
        <f>P447*K447</f>
        <v>6432</v>
      </c>
      <c r="R447" s="33">
        <v>22</v>
      </c>
      <c r="S447" s="33">
        <f>K447*R447</f>
        <v>5896</v>
      </c>
      <c r="T447" s="33">
        <f>P447-R447</f>
        <v>2</v>
      </c>
      <c r="U447" s="33">
        <f>T447*K447</f>
        <v>536</v>
      </c>
      <c r="V447" s="5"/>
      <c r="W447" s="4"/>
      <c r="X447" s="4"/>
      <c r="Y447" s="4"/>
      <c r="Z447" s="4"/>
      <c r="AA447" s="4"/>
      <c r="AB447" s="4"/>
    </row>
    <row r="448" spans="1:28" ht="16.5" customHeight="1">
      <c r="A448" s="31">
        <v>59</v>
      </c>
      <c r="B448" s="31">
        <v>59</v>
      </c>
      <c r="C448" s="31" t="str">
        <f>VLOOKUP($A448,班級清單,6,0)</f>
        <v>一</v>
      </c>
      <c r="D448" s="11" t="str">
        <f>VLOOKUP($A448,班級清單,2,0)</f>
        <v>進校</v>
      </c>
      <c r="E448" s="11" t="str">
        <f>VLOOKUP($A448,班級清單,3,0)</f>
        <v>(進)商一2</v>
      </c>
      <c r="F448" s="5" t="str">
        <f>VLOOKUP($B448,書籍清單,2,0)</f>
        <v>高職國文</v>
      </c>
      <c r="G448" s="11" t="str">
        <f>VLOOKUP($B448,書籍清單,3,0)</f>
        <v>二</v>
      </c>
      <c r="H448" s="11" t="str">
        <f>VLOOKUP($B448,書籍清單,4,0)</f>
        <v>龍騰</v>
      </c>
      <c r="I448" s="11" t="str">
        <f>VLOOKUP($B448,書籍清單,5,0)</f>
        <v>何寄澎</v>
      </c>
      <c r="J448" s="11">
        <f>VLOOKUP($B448,書籍清單,6,0)</f>
        <v>206</v>
      </c>
      <c r="K448" s="13">
        <f>VLOOKUP($B448,書籍清單,7,0)</f>
        <v>198</v>
      </c>
      <c r="L448" s="32" t="str">
        <f>VLOOKUP(H448,出版社!$B$2:$D$26,3,0)</f>
        <v>招標議價</v>
      </c>
      <c r="M448" s="11">
        <f>VLOOKUP($A448,班級清單,4,0)</f>
        <v>24</v>
      </c>
      <c r="N448" s="11">
        <f>M448</f>
        <v>24</v>
      </c>
      <c r="O448" s="33">
        <f>J448*N448</f>
        <v>4944</v>
      </c>
      <c r="P448" s="34">
        <f>N448</f>
        <v>24</v>
      </c>
      <c r="Q448" s="35">
        <f>P448*K448</f>
        <v>4752</v>
      </c>
      <c r="R448" s="33">
        <v>22</v>
      </c>
      <c r="S448" s="33">
        <f>K448*R448</f>
        <v>4356</v>
      </c>
      <c r="T448" s="33">
        <f>P448-R448</f>
        <v>2</v>
      </c>
      <c r="U448" s="33">
        <f>T448*K448</f>
        <v>396</v>
      </c>
      <c r="V448" s="5"/>
      <c r="W448" s="4"/>
      <c r="X448" s="4"/>
      <c r="Y448" s="4"/>
      <c r="Z448" s="4"/>
      <c r="AA448" s="4"/>
      <c r="AB448" s="4"/>
    </row>
    <row r="449" spans="1:28" ht="16.5" customHeight="1">
      <c r="A449" s="31">
        <v>59</v>
      </c>
      <c r="B449" s="31">
        <v>62</v>
      </c>
      <c r="C449" s="31" t="str">
        <f>VLOOKUP($A449,班級清單,6,0)</f>
        <v>一</v>
      </c>
      <c r="D449" s="11" t="str">
        <f>VLOOKUP($A449,班級清單,2,0)</f>
        <v>進校</v>
      </c>
      <c r="E449" s="11" t="str">
        <f>VLOOKUP($A449,班級清單,3,0)</f>
        <v>(進)商一2</v>
      </c>
      <c r="F449" s="5" t="str">
        <f>VLOOKUP($B449,書籍清單,2,0)</f>
        <v>健康與護理</v>
      </c>
      <c r="G449" s="11" t="str">
        <f>VLOOKUP($B449,書籍清單,3,0)</f>
        <v>二</v>
      </c>
      <c r="H449" s="11" t="str">
        <f>VLOOKUP($B449,書籍清單,4,0)</f>
        <v>幼獅</v>
      </c>
      <c r="I449" s="11" t="str">
        <f>VLOOKUP($B449,書籍清單,5,0)</f>
        <v>郭鐘隆</v>
      </c>
      <c r="J449" s="11">
        <f>VLOOKUP($B449,書籍清單,6,0)</f>
        <v>155</v>
      </c>
      <c r="K449" s="13">
        <f>VLOOKUP($B449,書籍清單,7,0)</f>
        <v>150</v>
      </c>
      <c r="L449" s="32" t="str">
        <f>VLOOKUP(H449,出版社!$B$2:$D$26,3,0)</f>
        <v>招標議價</v>
      </c>
      <c r="M449" s="11">
        <f>VLOOKUP($A449,班級清單,4,0)</f>
        <v>24</v>
      </c>
      <c r="N449" s="11">
        <f>M449</f>
        <v>24</v>
      </c>
      <c r="O449" s="33">
        <f>J449*N449</f>
        <v>3720</v>
      </c>
      <c r="P449" s="34">
        <f>N449</f>
        <v>24</v>
      </c>
      <c r="Q449" s="35">
        <f>P449*K449</f>
        <v>3600</v>
      </c>
      <c r="R449" s="33">
        <v>22</v>
      </c>
      <c r="S449" s="33">
        <f>K449*R449</f>
        <v>3300</v>
      </c>
      <c r="T449" s="33">
        <f>P449-R449</f>
        <v>2</v>
      </c>
      <c r="U449" s="33">
        <f>T449*K449</f>
        <v>300</v>
      </c>
      <c r="V449" s="5"/>
      <c r="W449" s="4"/>
      <c r="X449" s="4"/>
      <c r="Y449" s="4"/>
      <c r="Z449" s="4"/>
      <c r="AA449" s="4"/>
      <c r="AB449" s="4"/>
    </row>
    <row r="450" spans="1:28" ht="16.5" customHeight="1">
      <c r="A450" s="31">
        <v>59</v>
      </c>
      <c r="B450" s="31">
        <v>24</v>
      </c>
      <c r="C450" s="31" t="str">
        <f>VLOOKUP($A450,班級清單,6,0)</f>
        <v>一</v>
      </c>
      <c r="D450" s="11" t="str">
        <f>VLOOKUP($A450,班級清單,2,0)</f>
        <v>進校</v>
      </c>
      <c r="E450" s="11" t="str">
        <f>VLOOKUP($A450,班級清單,3,0)</f>
        <v>(進)商一2</v>
      </c>
      <c r="F450" s="5" t="str">
        <f>VLOOKUP($B450,書籍清單,2,0)</f>
        <v>商業概論</v>
      </c>
      <c r="G450" s="11" t="str">
        <f>VLOOKUP($B450,書籍清單,3,0)</f>
        <v>二</v>
      </c>
      <c r="H450" s="11" t="str">
        <f>VLOOKUP($B450,書籍清單,4,0)</f>
        <v>信樺</v>
      </c>
      <c r="I450" s="11" t="str">
        <f>VLOOKUP($B450,書籍清單,5,0)</f>
        <v>徐玉霞.等</v>
      </c>
      <c r="J450" s="11">
        <f>VLOOKUP($B450,書籍清單,6,0)</f>
        <v>211</v>
      </c>
      <c r="K450" s="13">
        <f>VLOOKUP($B450,書籍清單,7,0)</f>
        <v>193</v>
      </c>
      <c r="L450" s="32" t="str">
        <f>VLOOKUP(H450,出版社!$B$2:$D$26,3,0)</f>
        <v>招標議價</v>
      </c>
      <c r="M450" s="11">
        <f>VLOOKUP($A450,班級清單,4,0)</f>
        <v>24</v>
      </c>
      <c r="N450" s="11">
        <f>M450</f>
        <v>24</v>
      </c>
      <c r="O450" s="33">
        <f>J450*N450</f>
        <v>5064</v>
      </c>
      <c r="P450" s="34">
        <f>N450</f>
        <v>24</v>
      </c>
      <c r="Q450" s="35">
        <f>P450*K450</f>
        <v>4632</v>
      </c>
      <c r="R450" s="33">
        <v>22</v>
      </c>
      <c r="S450" s="33">
        <f>K450*R450</f>
        <v>4246</v>
      </c>
      <c r="T450" s="33">
        <f>P450-R450</f>
        <v>2</v>
      </c>
      <c r="U450" s="33">
        <f>T450*K450</f>
        <v>386</v>
      </c>
      <c r="V450" s="5"/>
      <c r="W450" s="4"/>
      <c r="X450" s="4"/>
      <c r="Y450" s="4"/>
      <c r="Z450" s="4"/>
      <c r="AA450" s="4"/>
      <c r="AB450" s="4"/>
    </row>
    <row r="451" spans="1:28" ht="16.5" customHeight="1">
      <c r="A451" s="31">
        <v>59</v>
      </c>
      <c r="B451" s="31">
        <v>33</v>
      </c>
      <c r="C451" s="31" t="str">
        <f>VLOOKUP($A451,班級清單,6,0)</f>
        <v>一</v>
      </c>
      <c r="D451" s="11" t="str">
        <f>VLOOKUP($A451,班級清單,2,0)</f>
        <v>進校</v>
      </c>
      <c r="E451" s="11" t="str">
        <f>VLOOKUP($A451,班級清單,3,0)</f>
        <v>(進)商一2</v>
      </c>
      <c r="F451" s="5" t="str">
        <f>VLOOKUP($B451,書籍清單,2,0)</f>
        <v>會計學</v>
      </c>
      <c r="G451" s="11" t="str">
        <f>VLOOKUP($B451,書籍清單,3,0)</f>
        <v>二</v>
      </c>
      <c r="H451" s="11" t="str">
        <f>VLOOKUP($B451,書籍清單,4,0)</f>
        <v>啟芳</v>
      </c>
      <c r="I451" s="11" t="str">
        <f>VLOOKUP($B451,書籍清單,5,0)</f>
        <v>林若娟等</v>
      </c>
      <c r="J451" s="11">
        <f>VLOOKUP($B451,書籍清單,6,0)</f>
        <v>230</v>
      </c>
      <c r="K451" s="13">
        <f>VLOOKUP($B451,書籍清單,7,0)</f>
        <v>222</v>
      </c>
      <c r="L451" s="32" t="str">
        <f>VLOOKUP(H451,出版社!$B$2:$D$26,3,0)</f>
        <v>招標議價</v>
      </c>
      <c r="M451" s="11">
        <f>VLOOKUP($A451,班級清單,4,0)</f>
        <v>24</v>
      </c>
      <c r="N451" s="11">
        <f>M451</f>
        <v>24</v>
      </c>
      <c r="O451" s="33">
        <f>J451*N451</f>
        <v>5520</v>
      </c>
      <c r="P451" s="34">
        <f>N451</f>
        <v>24</v>
      </c>
      <c r="Q451" s="35">
        <f>P451*K451</f>
        <v>5328</v>
      </c>
      <c r="R451" s="33">
        <v>22</v>
      </c>
      <c r="S451" s="33">
        <f>K451*R451</f>
        <v>4884</v>
      </c>
      <c r="T451" s="33">
        <f>P451-R451</f>
        <v>2</v>
      </c>
      <c r="U451" s="33">
        <f>T451*K451</f>
        <v>444</v>
      </c>
      <c r="V451" s="5"/>
      <c r="W451" s="4"/>
      <c r="X451" s="4"/>
      <c r="Y451" s="4"/>
      <c r="Z451" s="4"/>
      <c r="AA451" s="4"/>
      <c r="AB451" s="4"/>
    </row>
    <row r="452" spans="1:28" ht="16.5" customHeight="1">
      <c r="A452" s="31">
        <v>59</v>
      </c>
      <c r="B452" s="31">
        <v>61</v>
      </c>
      <c r="C452" s="31" t="str">
        <f>VLOOKUP($A452,班級清單,6,0)</f>
        <v>一</v>
      </c>
      <c r="D452" s="11" t="str">
        <f>VLOOKUP($A452,班級清單,2,0)</f>
        <v>進校</v>
      </c>
      <c r="E452" s="11" t="str">
        <f>VLOOKUP($A452,班級清單,3,0)</f>
        <v>(進)商一2</v>
      </c>
      <c r="F452" s="5" t="str">
        <f>VLOOKUP($B452,書籍清單,2,0)</f>
        <v>數學B(陳版)</v>
      </c>
      <c r="G452" s="11" t="str">
        <f>VLOOKUP($B452,書籍清單,3,0)</f>
        <v>二</v>
      </c>
      <c r="H452" s="11" t="str">
        <f>VLOOKUP($B452,書籍清單,4,0)</f>
        <v>龍騰</v>
      </c>
      <c r="I452" s="11" t="str">
        <f>VLOOKUP($B452,書籍清單,5,0)</f>
        <v>陳秋錦</v>
      </c>
      <c r="J452" s="11">
        <f>VLOOKUP($B452,書籍清單,6,0)</f>
        <v>187</v>
      </c>
      <c r="K452" s="13">
        <f>VLOOKUP($B452,書籍清單,7,0)</f>
        <v>180</v>
      </c>
      <c r="L452" s="32" t="str">
        <f>VLOOKUP(H452,出版社!$B$2:$D$26,3,0)</f>
        <v>招標議價</v>
      </c>
      <c r="M452" s="11">
        <f>VLOOKUP($A452,班級清單,4,0)</f>
        <v>24</v>
      </c>
      <c r="N452" s="11">
        <f>M452</f>
        <v>24</v>
      </c>
      <c r="O452" s="33">
        <f>J452*N452</f>
        <v>4488</v>
      </c>
      <c r="P452" s="34">
        <f>N452</f>
        <v>24</v>
      </c>
      <c r="Q452" s="35">
        <f>P452*K452</f>
        <v>4320</v>
      </c>
      <c r="R452" s="33">
        <v>22</v>
      </c>
      <c r="S452" s="33">
        <f>K452*R452</f>
        <v>3960</v>
      </c>
      <c r="T452" s="33">
        <f>P452-R452</f>
        <v>2</v>
      </c>
      <c r="U452" s="33">
        <f>T452*K452</f>
        <v>360</v>
      </c>
      <c r="V452" s="5"/>
      <c r="W452" s="4"/>
      <c r="X452" s="4"/>
      <c r="Y452" s="4"/>
      <c r="Z452" s="4"/>
      <c r="AA452" s="4"/>
      <c r="AB452" s="4"/>
    </row>
    <row r="453" spans="1:28" ht="16.5" customHeight="1">
      <c r="A453" s="31">
        <v>59</v>
      </c>
      <c r="B453" s="31">
        <v>63</v>
      </c>
      <c r="C453" s="31" t="str">
        <f>VLOOKUP($A453,班級清單,6,0)</f>
        <v>一</v>
      </c>
      <c r="D453" s="11" t="str">
        <f>VLOOKUP($A453,班級清單,2,0)</f>
        <v>進校</v>
      </c>
      <c r="E453" s="11" t="str">
        <f>VLOOKUP($A453,班級清單,3,0)</f>
        <v>(進)商一2</v>
      </c>
      <c r="F453" s="5" t="str">
        <f>VLOOKUP($B453,書籍清單,2,0)</f>
        <v>歷史B</v>
      </c>
      <c r="G453" s="11" t="str">
        <f>VLOOKUP($B453,書籍清單,3,0)</f>
        <v>全</v>
      </c>
      <c r="H453" s="11" t="str">
        <f>VLOOKUP($B453,書籍清單,4,0)</f>
        <v>漢樺</v>
      </c>
      <c r="I453" s="11" t="str">
        <f>VLOOKUP($B453,書籍清單,5,0)</f>
        <v>吳旭彬</v>
      </c>
      <c r="J453" s="11">
        <f>VLOOKUP($B453,書籍清單,6,0)</f>
        <v>125</v>
      </c>
      <c r="K453" s="13">
        <f>VLOOKUP($B453,書籍清單,7,0)</f>
        <v>121</v>
      </c>
      <c r="L453" s="32" t="str">
        <f>VLOOKUP(H453,出版社!$B$2:$D$26,3,0)</f>
        <v>小額採購</v>
      </c>
      <c r="M453" s="11">
        <f>VLOOKUP($A453,班級清單,4,0)</f>
        <v>24</v>
      </c>
      <c r="N453" s="11">
        <f>M453</f>
        <v>24</v>
      </c>
      <c r="O453" s="33">
        <f>J453*N453</f>
        <v>3000</v>
      </c>
      <c r="P453" s="34">
        <f>N453</f>
        <v>24</v>
      </c>
      <c r="Q453" s="35">
        <f>P453*K453</f>
        <v>2904</v>
      </c>
      <c r="R453" s="33">
        <v>22</v>
      </c>
      <c r="S453" s="33">
        <f>K453*R453</f>
        <v>2662</v>
      </c>
      <c r="T453" s="33">
        <f>P453-R453</f>
        <v>2</v>
      </c>
      <c r="U453" s="33">
        <f>T453*K453</f>
        <v>242</v>
      </c>
      <c r="V453" s="5"/>
      <c r="W453" s="44">
        <f>SUM(S445:S453)</f>
        <v>37066</v>
      </c>
      <c r="X453" s="4"/>
      <c r="Y453" s="44">
        <f>SUM(U445:U453)</f>
        <v>3206</v>
      </c>
      <c r="Z453" s="4"/>
      <c r="AA453" s="4"/>
      <c r="AB453" s="4"/>
    </row>
    <row r="454" spans="1:28" ht="16.5" customHeight="1">
      <c r="A454" s="31">
        <v>60</v>
      </c>
      <c r="B454" s="31">
        <v>14</v>
      </c>
      <c r="C454" s="31" t="str">
        <f>VLOOKUP($A454,班級清單,6,0)</f>
        <v>一</v>
      </c>
      <c r="D454" s="11" t="str">
        <f>VLOOKUP($A454,班級清單,2,0)</f>
        <v>進校</v>
      </c>
      <c r="E454" s="11" t="str">
        <f>VLOOKUP($A454,班級清單,3,0)</f>
        <v>(進)商一3</v>
      </c>
      <c r="F454" s="5" t="str">
        <f>VLOOKUP($B454,書籍清單,2,0)</f>
        <v>全民國防教育</v>
      </c>
      <c r="G454" s="11" t="str">
        <f>VLOOKUP($B454,書籍清單,3,0)</f>
        <v>Ⅱ</v>
      </c>
      <c r="H454" s="11" t="str">
        <f>VLOOKUP($B454,書籍清單,4,0)</f>
        <v>育達</v>
      </c>
      <c r="I454" s="11" t="str">
        <f>VLOOKUP($B454,書籍清單,5,0)</f>
        <v>高德智</v>
      </c>
      <c r="J454" s="11">
        <f>VLOOKUP($B454,書籍清單,6,0)</f>
        <v>155</v>
      </c>
      <c r="K454" s="13">
        <f>VLOOKUP($B454,書籍清單,7,0)</f>
        <v>150</v>
      </c>
      <c r="L454" s="32" t="str">
        <f>VLOOKUP(H454,出版社!$B$2:$D$26,3,0)</f>
        <v>招標議價</v>
      </c>
      <c r="M454" s="11">
        <f>VLOOKUP($A454,班級清單,4,0)</f>
        <v>21</v>
      </c>
      <c r="N454" s="11">
        <f>M454</f>
        <v>21</v>
      </c>
      <c r="O454" s="33">
        <f>J454*N454</f>
        <v>3255</v>
      </c>
      <c r="P454" s="34">
        <f>N454</f>
        <v>21</v>
      </c>
      <c r="Q454" s="35">
        <f>P454*K454</f>
        <v>3150</v>
      </c>
      <c r="R454" s="33">
        <v>21</v>
      </c>
      <c r="S454" s="33">
        <f>K454*R454</f>
        <v>3150</v>
      </c>
      <c r="T454" s="33">
        <f>P454-R454</f>
        <v>0</v>
      </c>
      <c r="U454" s="33">
        <f>T454*K454</f>
        <v>0</v>
      </c>
      <c r="V454" s="5"/>
      <c r="W454" s="4"/>
      <c r="X454" s="4"/>
      <c r="Y454" s="4"/>
      <c r="Z454" s="4"/>
      <c r="AA454" s="4"/>
      <c r="AB454" s="4"/>
    </row>
    <row r="455" spans="1:28" ht="16.5" customHeight="1">
      <c r="A455" s="31">
        <v>60</v>
      </c>
      <c r="B455" s="31">
        <v>60</v>
      </c>
      <c r="C455" s="31" t="str">
        <f>VLOOKUP($A455,班級清單,6,0)</f>
        <v>一</v>
      </c>
      <c r="D455" s="11" t="str">
        <f>VLOOKUP($A455,班級清單,2,0)</f>
        <v>進校</v>
      </c>
      <c r="E455" s="11" t="str">
        <f>VLOOKUP($A455,班級清單,3,0)</f>
        <v>(進)商一3</v>
      </c>
      <c r="F455" s="5" t="str">
        <f>VLOOKUP($B455,書籍清單,2,0)</f>
        <v>英文(Ⅱ)六課版</v>
      </c>
      <c r="G455" s="11" t="str">
        <f>VLOOKUP($B455,書籍清單,3,0)</f>
        <v>二</v>
      </c>
      <c r="H455" s="11" t="str">
        <f>VLOOKUP($B455,書籍清單,4,0)</f>
        <v>龍騰</v>
      </c>
      <c r="I455" s="11" t="str">
        <f>VLOOKUP($B455,書籍清單,5,0)</f>
        <v>黃玟君</v>
      </c>
      <c r="J455" s="11">
        <f>VLOOKUP($B455,書籍清單,6,0)</f>
        <v>203</v>
      </c>
      <c r="K455" s="13">
        <f>VLOOKUP($B455,書籍清單,7,0)</f>
        <v>196</v>
      </c>
      <c r="L455" s="32" t="str">
        <f>VLOOKUP(H455,出版社!$B$2:$D$26,3,0)</f>
        <v>招標議價</v>
      </c>
      <c r="M455" s="11">
        <f>VLOOKUP($A455,班級清單,4,0)</f>
        <v>21</v>
      </c>
      <c r="N455" s="11">
        <f>M455</f>
        <v>21</v>
      </c>
      <c r="O455" s="33">
        <f>J455*N455</f>
        <v>4263</v>
      </c>
      <c r="P455" s="34">
        <f>N455</f>
        <v>21</v>
      </c>
      <c r="Q455" s="35">
        <f>P455*K455</f>
        <v>4116</v>
      </c>
      <c r="R455" s="33">
        <v>21</v>
      </c>
      <c r="S455" s="33">
        <f>K455*R455</f>
        <v>4116</v>
      </c>
      <c r="T455" s="33">
        <f>P455-R455</f>
        <v>0</v>
      </c>
      <c r="U455" s="33">
        <f>T455*K455</f>
        <v>0</v>
      </c>
      <c r="V455" s="5"/>
      <c r="W455" s="4"/>
      <c r="X455" s="4"/>
      <c r="Y455" s="4"/>
      <c r="Z455" s="4"/>
      <c r="AA455" s="4"/>
      <c r="AB455" s="4"/>
    </row>
    <row r="456" spans="1:28" ht="16.5" customHeight="1">
      <c r="A456" s="31">
        <v>60</v>
      </c>
      <c r="B456" s="31">
        <v>38</v>
      </c>
      <c r="C456" s="31" t="str">
        <f>VLOOKUP($A456,班級清單,6,0)</f>
        <v>一</v>
      </c>
      <c r="D456" s="11" t="str">
        <f>VLOOKUP($A456,班級清單,2,0)</f>
        <v>進校</v>
      </c>
      <c r="E456" s="11" t="str">
        <f>VLOOKUP($A456,班級清單,3,0)</f>
        <v>(進)商一3</v>
      </c>
      <c r="F456" s="5" t="str">
        <f>VLOOKUP($B456,書籍清單,2,0)</f>
        <v>計算機概論</v>
      </c>
      <c r="G456" s="11" t="str">
        <f>VLOOKUP($B456,書籍清單,3,0)</f>
        <v>Ⅱ</v>
      </c>
      <c r="H456" s="11" t="str">
        <f>VLOOKUP($B456,書籍清單,4,0)</f>
        <v>旗立</v>
      </c>
      <c r="I456" s="11" t="str">
        <f>VLOOKUP($B456,書籍清單,5,0)</f>
        <v>施威銘.等</v>
      </c>
      <c r="J456" s="11">
        <f>VLOOKUP($B456,書籍清單,6,0)</f>
        <v>278</v>
      </c>
      <c r="K456" s="13">
        <f>VLOOKUP($B456,書籍清單,7,0)</f>
        <v>268</v>
      </c>
      <c r="L456" s="32" t="str">
        <f>VLOOKUP(H456,出版社!$B$2:$D$26,3,0)</f>
        <v>招標議價</v>
      </c>
      <c r="M456" s="11">
        <f>VLOOKUP($A456,班級清單,4,0)</f>
        <v>21</v>
      </c>
      <c r="N456" s="11">
        <f>M456</f>
        <v>21</v>
      </c>
      <c r="O456" s="33">
        <f>J456*N456</f>
        <v>5838</v>
      </c>
      <c r="P456" s="34">
        <f>N456</f>
        <v>21</v>
      </c>
      <c r="Q456" s="35">
        <f>P456*K456</f>
        <v>5628</v>
      </c>
      <c r="R456" s="33">
        <v>21</v>
      </c>
      <c r="S456" s="33">
        <f>K456*R456</f>
        <v>5628</v>
      </c>
      <c r="T456" s="33">
        <f>P456-R456</f>
        <v>0</v>
      </c>
      <c r="U456" s="33">
        <f>T456*K456</f>
        <v>0</v>
      </c>
      <c r="V456" s="5"/>
      <c r="W456" s="4"/>
      <c r="X456" s="4"/>
      <c r="Y456" s="4"/>
      <c r="Z456" s="4"/>
      <c r="AA456" s="4"/>
      <c r="AB456" s="4"/>
    </row>
    <row r="457" spans="1:28" ht="16.5" customHeight="1">
      <c r="A457" s="31">
        <v>60</v>
      </c>
      <c r="B457" s="31">
        <v>59</v>
      </c>
      <c r="C457" s="31" t="str">
        <f>VLOOKUP($A457,班級清單,6,0)</f>
        <v>一</v>
      </c>
      <c r="D457" s="11" t="str">
        <f>VLOOKUP($A457,班級清單,2,0)</f>
        <v>進校</v>
      </c>
      <c r="E457" s="11" t="str">
        <f>VLOOKUP($A457,班級清單,3,0)</f>
        <v>(進)商一3</v>
      </c>
      <c r="F457" s="5" t="str">
        <f>VLOOKUP($B457,書籍清單,2,0)</f>
        <v>高職國文</v>
      </c>
      <c r="G457" s="11" t="str">
        <f>VLOOKUP($B457,書籍清單,3,0)</f>
        <v>二</v>
      </c>
      <c r="H457" s="11" t="str">
        <f>VLOOKUP($B457,書籍清單,4,0)</f>
        <v>龍騰</v>
      </c>
      <c r="I457" s="11" t="str">
        <f>VLOOKUP($B457,書籍清單,5,0)</f>
        <v>何寄澎</v>
      </c>
      <c r="J457" s="11">
        <f>VLOOKUP($B457,書籍清單,6,0)</f>
        <v>206</v>
      </c>
      <c r="K457" s="13">
        <f>VLOOKUP($B457,書籍清單,7,0)</f>
        <v>198</v>
      </c>
      <c r="L457" s="32" t="str">
        <f>VLOOKUP(H457,出版社!$B$2:$D$26,3,0)</f>
        <v>招標議價</v>
      </c>
      <c r="M457" s="11">
        <f>VLOOKUP($A457,班級清單,4,0)</f>
        <v>21</v>
      </c>
      <c r="N457" s="11">
        <f>M457</f>
        <v>21</v>
      </c>
      <c r="O457" s="33">
        <f>J457*N457</f>
        <v>4326</v>
      </c>
      <c r="P457" s="34">
        <f>N457</f>
        <v>21</v>
      </c>
      <c r="Q457" s="35">
        <f>P457*K457</f>
        <v>4158</v>
      </c>
      <c r="R457" s="33">
        <v>21</v>
      </c>
      <c r="S457" s="33">
        <f>K457*R457</f>
        <v>4158</v>
      </c>
      <c r="T457" s="33">
        <f>P457-R457</f>
        <v>0</v>
      </c>
      <c r="U457" s="33">
        <f>T457*K457</f>
        <v>0</v>
      </c>
      <c r="V457" s="5"/>
      <c r="W457" s="4"/>
      <c r="X457" s="4"/>
      <c r="Y457" s="4"/>
      <c r="Z457" s="4"/>
      <c r="AA457" s="4"/>
      <c r="AB457" s="4"/>
    </row>
    <row r="458" spans="1:28" ht="16.5" customHeight="1">
      <c r="A458" s="31">
        <v>60</v>
      </c>
      <c r="B458" s="31">
        <v>62</v>
      </c>
      <c r="C458" s="31" t="str">
        <f>VLOOKUP($A458,班級清單,6,0)</f>
        <v>一</v>
      </c>
      <c r="D458" s="11" t="str">
        <f>VLOOKUP($A458,班級清單,2,0)</f>
        <v>進校</v>
      </c>
      <c r="E458" s="11" t="str">
        <f>VLOOKUP($A458,班級清單,3,0)</f>
        <v>(進)商一3</v>
      </c>
      <c r="F458" s="5" t="str">
        <f>VLOOKUP($B458,書籍清單,2,0)</f>
        <v>健康與護理</v>
      </c>
      <c r="G458" s="11" t="str">
        <f>VLOOKUP($B458,書籍清單,3,0)</f>
        <v>二</v>
      </c>
      <c r="H458" s="11" t="str">
        <f>VLOOKUP($B458,書籍清單,4,0)</f>
        <v>幼獅</v>
      </c>
      <c r="I458" s="11" t="str">
        <f>VLOOKUP($B458,書籍清單,5,0)</f>
        <v>郭鐘隆</v>
      </c>
      <c r="J458" s="11">
        <f>VLOOKUP($B458,書籍清單,6,0)</f>
        <v>155</v>
      </c>
      <c r="K458" s="13">
        <f>VLOOKUP($B458,書籍清單,7,0)</f>
        <v>150</v>
      </c>
      <c r="L458" s="32" t="str">
        <f>VLOOKUP(H458,出版社!$B$2:$D$26,3,0)</f>
        <v>招標議價</v>
      </c>
      <c r="M458" s="11">
        <f>VLOOKUP($A458,班級清單,4,0)</f>
        <v>21</v>
      </c>
      <c r="N458" s="11">
        <f>M458</f>
        <v>21</v>
      </c>
      <c r="O458" s="33">
        <f>J458*N458</f>
        <v>3255</v>
      </c>
      <c r="P458" s="34">
        <f>N458</f>
        <v>21</v>
      </c>
      <c r="Q458" s="35">
        <f>P458*K458</f>
        <v>3150</v>
      </c>
      <c r="R458" s="33">
        <v>21</v>
      </c>
      <c r="S458" s="33">
        <f>K458*R458</f>
        <v>3150</v>
      </c>
      <c r="T458" s="33">
        <f>P458-R458</f>
        <v>0</v>
      </c>
      <c r="U458" s="33">
        <f>T458*K458</f>
        <v>0</v>
      </c>
      <c r="V458" s="5"/>
      <c r="W458" s="4"/>
      <c r="X458" s="4"/>
      <c r="Y458" s="4"/>
      <c r="Z458" s="4"/>
      <c r="AA458" s="4"/>
      <c r="AB458" s="4"/>
    </row>
    <row r="459" spans="1:28" ht="16.5" customHeight="1">
      <c r="A459" s="31">
        <v>60</v>
      </c>
      <c r="B459" s="31">
        <v>24</v>
      </c>
      <c r="C459" s="31" t="str">
        <f>VLOOKUP($A459,班級清單,6,0)</f>
        <v>一</v>
      </c>
      <c r="D459" s="11" t="str">
        <f>VLOOKUP($A459,班級清單,2,0)</f>
        <v>進校</v>
      </c>
      <c r="E459" s="11" t="str">
        <f>VLOOKUP($A459,班級清單,3,0)</f>
        <v>(進)商一3</v>
      </c>
      <c r="F459" s="5" t="str">
        <f>VLOOKUP($B459,書籍清單,2,0)</f>
        <v>商業概論</v>
      </c>
      <c r="G459" s="11" t="str">
        <f>VLOOKUP($B459,書籍清單,3,0)</f>
        <v>二</v>
      </c>
      <c r="H459" s="11" t="str">
        <f>VLOOKUP($B459,書籍清單,4,0)</f>
        <v>信樺</v>
      </c>
      <c r="I459" s="11" t="str">
        <f>VLOOKUP($B459,書籍清單,5,0)</f>
        <v>徐玉霞.等</v>
      </c>
      <c r="J459" s="11">
        <f>VLOOKUP($B459,書籍清單,6,0)</f>
        <v>211</v>
      </c>
      <c r="K459" s="13">
        <f>VLOOKUP($B459,書籍清單,7,0)</f>
        <v>193</v>
      </c>
      <c r="L459" s="32" t="str">
        <f>VLOOKUP(H459,出版社!$B$2:$D$26,3,0)</f>
        <v>招標議價</v>
      </c>
      <c r="M459" s="11">
        <f>VLOOKUP($A459,班級清單,4,0)</f>
        <v>21</v>
      </c>
      <c r="N459" s="11">
        <f>M459</f>
        <v>21</v>
      </c>
      <c r="O459" s="33">
        <f>J459*N459</f>
        <v>4431</v>
      </c>
      <c r="P459" s="34">
        <f>N459</f>
        <v>21</v>
      </c>
      <c r="Q459" s="35">
        <f>P459*K459</f>
        <v>4053</v>
      </c>
      <c r="R459" s="33">
        <v>21</v>
      </c>
      <c r="S459" s="33">
        <f>K459*R459</f>
        <v>4053</v>
      </c>
      <c r="T459" s="33">
        <f>P459-R459</f>
        <v>0</v>
      </c>
      <c r="U459" s="33">
        <f>T459*K459</f>
        <v>0</v>
      </c>
      <c r="V459" s="5"/>
      <c r="W459" s="4"/>
      <c r="X459" s="4"/>
      <c r="Y459" s="4"/>
      <c r="Z459" s="4"/>
      <c r="AA459" s="4"/>
      <c r="AB459" s="4"/>
    </row>
    <row r="460" spans="1:28" ht="16.5" customHeight="1">
      <c r="A460" s="31">
        <v>60</v>
      </c>
      <c r="B460" s="31">
        <v>33</v>
      </c>
      <c r="C460" s="31" t="str">
        <f>VLOOKUP($A460,班級清單,6,0)</f>
        <v>一</v>
      </c>
      <c r="D460" s="11" t="str">
        <f>VLOOKUP($A460,班級清單,2,0)</f>
        <v>進校</v>
      </c>
      <c r="E460" s="11" t="str">
        <f>VLOOKUP($A460,班級清單,3,0)</f>
        <v>(進)商一3</v>
      </c>
      <c r="F460" s="5" t="str">
        <f>VLOOKUP($B460,書籍清單,2,0)</f>
        <v>會計學</v>
      </c>
      <c r="G460" s="11" t="str">
        <f>VLOOKUP($B460,書籍清單,3,0)</f>
        <v>二</v>
      </c>
      <c r="H460" s="11" t="str">
        <f>VLOOKUP($B460,書籍清單,4,0)</f>
        <v>啟芳</v>
      </c>
      <c r="I460" s="11" t="str">
        <f>VLOOKUP($B460,書籍清單,5,0)</f>
        <v>林若娟等</v>
      </c>
      <c r="J460" s="11">
        <f>VLOOKUP($B460,書籍清單,6,0)</f>
        <v>230</v>
      </c>
      <c r="K460" s="13">
        <f>VLOOKUP($B460,書籍清單,7,0)</f>
        <v>222</v>
      </c>
      <c r="L460" s="32" t="str">
        <f>VLOOKUP(H460,出版社!$B$2:$D$26,3,0)</f>
        <v>招標議價</v>
      </c>
      <c r="M460" s="11">
        <f>VLOOKUP($A460,班級清單,4,0)</f>
        <v>21</v>
      </c>
      <c r="N460" s="11">
        <f>M460</f>
        <v>21</v>
      </c>
      <c r="O460" s="33">
        <f>J460*N460</f>
        <v>4830</v>
      </c>
      <c r="P460" s="34">
        <f>N460</f>
        <v>21</v>
      </c>
      <c r="Q460" s="35">
        <f>P460*K460</f>
        <v>4662</v>
      </c>
      <c r="R460" s="33">
        <v>21</v>
      </c>
      <c r="S460" s="33">
        <f>K460*R460</f>
        <v>4662</v>
      </c>
      <c r="T460" s="33">
        <f>P460-R460</f>
        <v>0</v>
      </c>
      <c r="U460" s="33">
        <f>T460*K460</f>
        <v>0</v>
      </c>
      <c r="V460" s="5"/>
      <c r="W460" s="4"/>
      <c r="X460" s="4"/>
      <c r="Y460" s="4"/>
      <c r="Z460" s="4"/>
      <c r="AA460" s="4"/>
      <c r="AB460" s="4"/>
    </row>
    <row r="461" spans="1:28" ht="16.5" customHeight="1">
      <c r="A461" s="31">
        <v>60</v>
      </c>
      <c r="B461" s="31">
        <v>61</v>
      </c>
      <c r="C461" s="31" t="str">
        <f>VLOOKUP($A461,班級清單,6,0)</f>
        <v>一</v>
      </c>
      <c r="D461" s="11" t="str">
        <f>VLOOKUP($A461,班級清單,2,0)</f>
        <v>進校</v>
      </c>
      <c r="E461" s="11" t="str">
        <f>VLOOKUP($A461,班級清單,3,0)</f>
        <v>(進)商一3</v>
      </c>
      <c r="F461" s="5" t="str">
        <f>VLOOKUP($B461,書籍清單,2,0)</f>
        <v>數學B(陳版)</v>
      </c>
      <c r="G461" s="11" t="str">
        <f>VLOOKUP($B461,書籍清單,3,0)</f>
        <v>二</v>
      </c>
      <c r="H461" s="11" t="str">
        <f>VLOOKUP($B461,書籍清單,4,0)</f>
        <v>龍騰</v>
      </c>
      <c r="I461" s="11" t="str">
        <f>VLOOKUP($B461,書籍清單,5,0)</f>
        <v>陳秋錦</v>
      </c>
      <c r="J461" s="11">
        <f>VLOOKUP($B461,書籍清單,6,0)</f>
        <v>187</v>
      </c>
      <c r="K461" s="13">
        <f>VLOOKUP($B461,書籍清單,7,0)</f>
        <v>180</v>
      </c>
      <c r="L461" s="32" t="str">
        <f>VLOOKUP(H461,出版社!$B$2:$D$26,3,0)</f>
        <v>招標議價</v>
      </c>
      <c r="M461" s="11">
        <f>VLOOKUP($A461,班級清單,4,0)</f>
        <v>21</v>
      </c>
      <c r="N461" s="11">
        <f>M461</f>
        <v>21</v>
      </c>
      <c r="O461" s="33">
        <f>J461*N461</f>
        <v>3927</v>
      </c>
      <c r="P461" s="34">
        <f>N461</f>
        <v>21</v>
      </c>
      <c r="Q461" s="35">
        <f>P461*K461</f>
        <v>3780</v>
      </c>
      <c r="R461" s="33">
        <v>21</v>
      </c>
      <c r="S461" s="33">
        <f>K461*R461</f>
        <v>3780</v>
      </c>
      <c r="T461" s="33">
        <f>P461-R461</f>
        <v>0</v>
      </c>
      <c r="U461" s="33">
        <f>T461*K461</f>
        <v>0</v>
      </c>
      <c r="V461" s="5"/>
      <c r="W461" s="4"/>
      <c r="X461" s="4"/>
      <c r="Y461" s="4"/>
      <c r="Z461" s="4"/>
      <c r="AA461" s="4"/>
      <c r="AB461" s="4"/>
    </row>
    <row r="462" spans="1:28" ht="16.5" customHeight="1">
      <c r="A462" s="31">
        <v>60</v>
      </c>
      <c r="B462" s="31">
        <v>63</v>
      </c>
      <c r="C462" s="31" t="str">
        <f>VLOOKUP($A462,班級清單,6,0)</f>
        <v>一</v>
      </c>
      <c r="D462" s="11" t="str">
        <f>VLOOKUP($A462,班級清單,2,0)</f>
        <v>進校</v>
      </c>
      <c r="E462" s="11" t="str">
        <f>VLOOKUP($A462,班級清單,3,0)</f>
        <v>(進)商一3</v>
      </c>
      <c r="F462" s="5" t="str">
        <f>VLOOKUP($B462,書籍清單,2,0)</f>
        <v>歷史B</v>
      </c>
      <c r="G462" s="11" t="str">
        <f>VLOOKUP($B462,書籍清單,3,0)</f>
        <v>全</v>
      </c>
      <c r="H462" s="11" t="str">
        <f>VLOOKUP($B462,書籍清單,4,0)</f>
        <v>漢樺</v>
      </c>
      <c r="I462" s="11" t="str">
        <f>VLOOKUP($B462,書籍清單,5,0)</f>
        <v>吳旭彬</v>
      </c>
      <c r="J462" s="11">
        <f>VLOOKUP($B462,書籍清單,6,0)</f>
        <v>125</v>
      </c>
      <c r="K462" s="13">
        <f>VLOOKUP($B462,書籍清單,7,0)</f>
        <v>121</v>
      </c>
      <c r="L462" s="32" t="str">
        <f>VLOOKUP(H462,出版社!$B$2:$D$26,3,0)</f>
        <v>小額採購</v>
      </c>
      <c r="M462" s="11">
        <f>VLOOKUP($A462,班級清單,4,0)</f>
        <v>21</v>
      </c>
      <c r="N462" s="11">
        <f>M462</f>
        <v>21</v>
      </c>
      <c r="O462" s="33">
        <f>J462*N462</f>
        <v>2625</v>
      </c>
      <c r="P462" s="34">
        <f>N462</f>
        <v>21</v>
      </c>
      <c r="Q462" s="35">
        <f>P462*K462</f>
        <v>2541</v>
      </c>
      <c r="R462" s="33">
        <v>21</v>
      </c>
      <c r="S462" s="33">
        <f>K462*R462</f>
        <v>2541</v>
      </c>
      <c r="T462" s="33">
        <f>P462-R462</f>
        <v>0</v>
      </c>
      <c r="U462" s="33">
        <f>T462*K462</f>
        <v>0</v>
      </c>
      <c r="V462" s="5"/>
      <c r="W462" s="44">
        <f>SUM(S454:S462)</f>
        <v>35238</v>
      </c>
      <c r="X462" s="4"/>
      <c r="Y462" s="44">
        <f>SUM(U454:U462)</f>
        <v>0</v>
      </c>
      <c r="Z462" s="4"/>
      <c r="AA462" s="4"/>
      <c r="AB462" s="4"/>
    </row>
    <row r="463" spans="1:28" ht="16.5" customHeight="1">
      <c r="A463" s="31">
        <v>61</v>
      </c>
      <c r="B463" s="31">
        <v>14</v>
      </c>
      <c r="C463" s="31" t="str">
        <f>VLOOKUP($A463,班級清單,6,0)</f>
        <v>一</v>
      </c>
      <c r="D463" s="11" t="str">
        <f>VLOOKUP($A463,班級清單,2,0)</f>
        <v>進校</v>
      </c>
      <c r="E463" s="11" t="str">
        <f>VLOOKUP($A463,班級清單,3,0)</f>
        <v>(進)商一4</v>
      </c>
      <c r="F463" s="5" t="str">
        <f>VLOOKUP($B463,書籍清單,2,0)</f>
        <v>全民國防教育</v>
      </c>
      <c r="G463" s="11" t="str">
        <f>VLOOKUP($B463,書籍清單,3,0)</f>
        <v>Ⅱ</v>
      </c>
      <c r="H463" s="11" t="str">
        <f>VLOOKUP($B463,書籍清單,4,0)</f>
        <v>育達</v>
      </c>
      <c r="I463" s="11" t="str">
        <f>VLOOKUP($B463,書籍清單,5,0)</f>
        <v>高德智</v>
      </c>
      <c r="J463" s="11">
        <f>VLOOKUP($B463,書籍清單,6,0)</f>
        <v>155</v>
      </c>
      <c r="K463" s="13">
        <f>VLOOKUP($B463,書籍清單,7,0)</f>
        <v>150</v>
      </c>
      <c r="L463" s="32" t="str">
        <f>VLOOKUP(H463,出版社!$B$2:$D$26,3,0)</f>
        <v>招標議價</v>
      </c>
      <c r="M463" s="11">
        <f>VLOOKUP($A463,班級清單,4,0)</f>
        <v>24</v>
      </c>
      <c r="N463" s="11">
        <f>M463</f>
        <v>24</v>
      </c>
      <c r="O463" s="33">
        <f>J463*N463</f>
        <v>3720</v>
      </c>
      <c r="P463" s="34">
        <f>N463</f>
        <v>24</v>
      </c>
      <c r="Q463" s="35">
        <f>P463*K463</f>
        <v>3600</v>
      </c>
      <c r="R463" s="33">
        <v>22</v>
      </c>
      <c r="S463" s="33">
        <f>K463*R463</f>
        <v>3300</v>
      </c>
      <c r="T463" s="33">
        <f>P463-R463</f>
        <v>2</v>
      </c>
      <c r="U463" s="33">
        <f>T463*K463</f>
        <v>300</v>
      </c>
      <c r="V463" s="5"/>
      <c r="W463" s="4"/>
      <c r="X463" s="4"/>
      <c r="Y463" s="4"/>
      <c r="Z463" s="4"/>
      <c r="AA463" s="4"/>
      <c r="AB463" s="4"/>
    </row>
    <row r="464" spans="1:28" ht="16.5" customHeight="1">
      <c r="A464" s="31">
        <v>61</v>
      </c>
      <c r="B464" s="31">
        <v>60</v>
      </c>
      <c r="C464" s="31" t="str">
        <f>VLOOKUP($A464,班級清單,6,0)</f>
        <v>一</v>
      </c>
      <c r="D464" s="11" t="str">
        <f>VLOOKUP($A464,班級清單,2,0)</f>
        <v>進校</v>
      </c>
      <c r="E464" s="11" t="str">
        <f>VLOOKUP($A464,班級清單,3,0)</f>
        <v>(進)商一4</v>
      </c>
      <c r="F464" s="5" t="str">
        <f>VLOOKUP($B464,書籍清單,2,0)</f>
        <v>英文(Ⅱ)六課版</v>
      </c>
      <c r="G464" s="11" t="str">
        <f>VLOOKUP($B464,書籍清單,3,0)</f>
        <v>二</v>
      </c>
      <c r="H464" s="11" t="str">
        <f>VLOOKUP($B464,書籍清單,4,0)</f>
        <v>龍騰</v>
      </c>
      <c r="I464" s="11" t="str">
        <f>VLOOKUP($B464,書籍清單,5,0)</f>
        <v>黃玟君</v>
      </c>
      <c r="J464" s="11">
        <f>VLOOKUP($B464,書籍清單,6,0)</f>
        <v>203</v>
      </c>
      <c r="K464" s="13">
        <f>VLOOKUP($B464,書籍清單,7,0)</f>
        <v>196</v>
      </c>
      <c r="L464" s="32" t="str">
        <f>VLOOKUP(H464,出版社!$B$2:$D$26,3,0)</f>
        <v>招標議價</v>
      </c>
      <c r="M464" s="11">
        <f>VLOOKUP($A464,班級清單,4,0)</f>
        <v>24</v>
      </c>
      <c r="N464" s="11">
        <f>M464</f>
        <v>24</v>
      </c>
      <c r="O464" s="33">
        <f>J464*N464</f>
        <v>4872</v>
      </c>
      <c r="P464" s="34">
        <f>N464</f>
        <v>24</v>
      </c>
      <c r="Q464" s="35">
        <f>P464*K464</f>
        <v>4704</v>
      </c>
      <c r="R464" s="33">
        <v>22</v>
      </c>
      <c r="S464" s="33">
        <f>K464*R464</f>
        <v>4312</v>
      </c>
      <c r="T464" s="33">
        <f>P464-R464</f>
        <v>2</v>
      </c>
      <c r="U464" s="33">
        <f>T464*K464</f>
        <v>392</v>
      </c>
      <c r="V464" s="5"/>
      <c r="W464" s="4"/>
      <c r="X464" s="4"/>
      <c r="Y464" s="4"/>
      <c r="Z464" s="4"/>
      <c r="AA464" s="4"/>
      <c r="AB464" s="4"/>
    </row>
    <row r="465" spans="1:28" ht="16.5" customHeight="1">
      <c r="A465" s="31">
        <v>61</v>
      </c>
      <c r="B465" s="31">
        <v>38</v>
      </c>
      <c r="C465" s="31" t="str">
        <f>VLOOKUP($A465,班級清單,6,0)</f>
        <v>一</v>
      </c>
      <c r="D465" s="11" t="str">
        <f>VLOOKUP($A465,班級清單,2,0)</f>
        <v>進校</v>
      </c>
      <c r="E465" s="11" t="str">
        <f>VLOOKUP($A465,班級清單,3,0)</f>
        <v>(進)商一4</v>
      </c>
      <c r="F465" s="5" t="str">
        <f>VLOOKUP($B465,書籍清單,2,0)</f>
        <v>計算機概論</v>
      </c>
      <c r="G465" s="11" t="str">
        <f>VLOOKUP($B465,書籍清單,3,0)</f>
        <v>Ⅱ</v>
      </c>
      <c r="H465" s="11" t="str">
        <f>VLOOKUP($B465,書籍清單,4,0)</f>
        <v>旗立</v>
      </c>
      <c r="I465" s="11" t="str">
        <f>VLOOKUP($B465,書籍清單,5,0)</f>
        <v>施威銘.等</v>
      </c>
      <c r="J465" s="11">
        <f>VLOOKUP($B465,書籍清單,6,0)</f>
        <v>278</v>
      </c>
      <c r="K465" s="13">
        <f>VLOOKUP($B465,書籍清單,7,0)</f>
        <v>268</v>
      </c>
      <c r="L465" s="32" t="str">
        <f>VLOOKUP(H465,出版社!$B$2:$D$26,3,0)</f>
        <v>招標議價</v>
      </c>
      <c r="M465" s="11">
        <f>VLOOKUP($A465,班級清單,4,0)</f>
        <v>24</v>
      </c>
      <c r="N465" s="11">
        <f>M465</f>
        <v>24</v>
      </c>
      <c r="O465" s="33">
        <f>J465*N465</f>
        <v>6672</v>
      </c>
      <c r="P465" s="34">
        <f>N465</f>
        <v>24</v>
      </c>
      <c r="Q465" s="35">
        <f>P465*K465</f>
        <v>6432</v>
      </c>
      <c r="R465" s="33">
        <v>22</v>
      </c>
      <c r="S465" s="33">
        <f>K465*R465</f>
        <v>5896</v>
      </c>
      <c r="T465" s="33">
        <f>P465-R465</f>
        <v>2</v>
      </c>
      <c r="U465" s="33">
        <f>T465*K465</f>
        <v>536</v>
      </c>
      <c r="V465" s="5"/>
      <c r="W465" s="4"/>
      <c r="X465" s="4"/>
      <c r="Y465" s="4"/>
      <c r="Z465" s="4"/>
      <c r="AA465" s="4"/>
      <c r="AB465" s="4"/>
    </row>
    <row r="466" spans="1:28" ht="16.5" customHeight="1">
      <c r="A466" s="31">
        <v>61</v>
      </c>
      <c r="B466" s="31">
        <v>59</v>
      </c>
      <c r="C466" s="31" t="str">
        <f>VLOOKUP($A466,班級清單,6,0)</f>
        <v>一</v>
      </c>
      <c r="D466" s="11" t="str">
        <f>VLOOKUP($A466,班級清單,2,0)</f>
        <v>進校</v>
      </c>
      <c r="E466" s="11" t="str">
        <f>VLOOKUP($A466,班級清單,3,0)</f>
        <v>(進)商一4</v>
      </c>
      <c r="F466" s="5" t="str">
        <f>VLOOKUP($B466,書籍清單,2,0)</f>
        <v>高職國文</v>
      </c>
      <c r="G466" s="11" t="str">
        <f>VLOOKUP($B466,書籍清單,3,0)</f>
        <v>二</v>
      </c>
      <c r="H466" s="11" t="str">
        <f>VLOOKUP($B466,書籍清單,4,0)</f>
        <v>龍騰</v>
      </c>
      <c r="I466" s="11" t="str">
        <f>VLOOKUP($B466,書籍清單,5,0)</f>
        <v>何寄澎</v>
      </c>
      <c r="J466" s="11">
        <f>VLOOKUP($B466,書籍清單,6,0)</f>
        <v>206</v>
      </c>
      <c r="K466" s="13">
        <f>VLOOKUP($B466,書籍清單,7,0)</f>
        <v>198</v>
      </c>
      <c r="L466" s="32" t="str">
        <f>VLOOKUP(H466,出版社!$B$2:$D$26,3,0)</f>
        <v>招標議價</v>
      </c>
      <c r="M466" s="11">
        <f>VLOOKUP($A466,班級清單,4,0)</f>
        <v>24</v>
      </c>
      <c r="N466" s="11">
        <f>M466</f>
        <v>24</v>
      </c>
      <c r="O466" s="33">
        <f>J466*N466</f>
        <v>4944</v>
      </c>
      <c r="P466" s="34">
        <f>N466</f>
        <v>24</v>
      </c>
      <c r="Q466" s="35">
        <f>P466*K466</f>
        <v>4752</v>
      </c>
      <c r="R466" s="33">
        <v>22</v>
      </c>
      <c r="S466" s="33">
        <f>K466*R466</f>
        <v>4356</v>
      </c>
      <c r="T466" s="33">
        <f>P466-R466</f>
        <v>2</v>
      </c>
      <c r="U466" s="33">
        <f>T466*K466</f>
        <v>396</v>
      </c>
      <c r="V466" s="5"/>
      <c r="W466" s="4"/>
      <c r="X466" s="4"/>
      <c r="Y466" s="4"/>
      <c r="Z466" s="4"/>
      <c r="AA466" s="4"/>
      <c r="AB466" s="4"/>
    </row>
    <row r="467" spans="1:28" ht="16.5" customHeight="1">
      <c r="A467" s="31">
        <v>61</v>
      </c>
      <c r="B467" s="31">
        <v>62</v>
      </c>
      <c r="C467" s="31" t="str">
        <f>VLOOKUP($A467,班級清單,6,0)</f>
        <v>一</v>
      </c>
      <c r="D467" s="11" t="str">
        <f>VLOOKUP($A467,班級清單,2,0)</f>
        <v>進校</v>
      </c>
      <c r="E467" s="11" t="str">
        <f>VLOOKUP($A467,班級清單,3,0)</f>
        <v>(進)商一4</v>
      </c>
      <c r="F467" s="5" t="str">
        <f>VLOOKUP($B467,書籍清單,2,0)</f>
        <v>健康與護理</v>
      </c>
      <c r="G467" s="11" t="str">
        <f>VLOOKUP($B467,書籍清單,3,0)</f>
        <v>二</v>
      </c>
      <c r="H467" s="11" t="str">
        <f>VLOOKUP($B467,書籍清單,4,0)</f>
        <v>幼獅</v>
      </c>
      <c r="I467" s="11" t="str">
        <f>VLOOKUP($B467,書籍清單,5,0)</f>
        <v>郭鐘隆</v>
      </c>
      <c r="J467" s="11">
        <f>VLOOKUP($B467,書籍清單,6,0)</f>
        <v>155</v>
      </c>
      <c r="K467" s="13">
        <f>VLOOKUP($B467,書籍清單,7,0)</f>
        <v>150</v>
      </c>
      <c r="L467" s="32" t="str">
        <f>VLOOKUP(H467,出版社!$B$2:$D$26,3,0)</f>
        <v>招標議價</v>
      </c>
      <c r="M467" s="11">
        <f>VLOOKUP($A467,班級清單,4,0)</f>
        <v>24</v>
      </c>
      <c r="N467" s="11">
        <f>M467</f>
        <v>24</v>
      </c>
      <c r="O467" s="33">
        <f>J467*N467</f>
        <v>3720</v>
      </c>
      <c r="P467" s="34">
        <f>N467</f>
        <v>24</v>
      </c>
      <c r="Q467" s="35">
        <f>P467*K467</f>
        <v>3600</v>
      </c>
      <c r="R467" s="33">
        <v>22</v>
      </c>
      <c r="S467" s="33">
        <f>K467*R467</f>
        <v>3300</v>
      </c>
      <c r="T467" s="33">
        <f>P467-R467</f>
        <v>2</v>
      </c>
      <c r="U467" s="33">
        <f>T467*K467</f>
        <v>300</v>
      </c>
      <c r="V467" s="5"/>
      <c r="W467" s="4"/>
      <c r="X467" s="4"/>
      <c r="Y467" s="4"/>
      <c r="Z467" s="4"/>
      <c r="AA467" s="4"/>
      <c r="AB467" s="4"/>
    </row>
    <row r="468" spans="1:28" ht="16.5" customHeight="1">
      <c r="A468" s="31">
        <v>61</v>
      </c>
      <c r="B468" s="31">
        <v>24</v>
      </c>
      <c r="C468" s="31" t="str">
        <f>VLOOKUP($A468,班級清單,6,0)</f>
        <v>一</v>
      </c>
      <c r="D468" s="11" t="str">
        <f>VLOOKUP($A468,班級清單,2,0)</f>
        <v>進校</v>
      </c>
      <c r="E468" s="11" t="str">
        <f>VLOOKUP($A468,班級清單,3,0)</f>
        <v>(進)商一4</v>
      </c>
      <c r="F468" s="5" t="str">
        <f>VLOOKUP($B468,書籍清單,2,0)</f>
        <v>商業概論</v>
      </c>
      <c r="G468" s="11" t="str">
        <f>VLOOKUP($B468,書籍清單,3,0)</f>
        <v>二</v>
      </c>
      <c r="H468" s="11" t="str">
        <f>VLOOKUP($B468,書籍清單,4,0)</f>
        <v>信樺</v>
      </c>
      <c r="I468" s="11" t="str">
        <f>VLOOKUP($B468,書籍清單,5,0)</f>
        <v>徐玉霞.等</v>
      </c>
      <c r="J468" s="11">
        <f>VLOOKUP($B468,書籍清單,6,0)</f>
        <v>211</v>
      </c>
      <c r="K468" s="13">
        <f>VLOOKUP($B468,書籍清單,7,0)</f>
        <v>193</v>
      </c>
      <c r="L468" s="32" t="str">
        <f>VLOOKUP(H468,出版社!$B$2:$D$26,3,0)</f>
        <v>招標議價</v>
      </c>
      <c r="M468" s="11">
        <f>VLOOKUP($A468,班級清單,4,0)</f>
        <v>24</v>
      </c>
      <c r="N468" s="11">
        <f>M468</f>
        <v>24</v>
      </c>
      <c r="O468" s="33">
        <f>J468*N468</f>
        <v>5064</v>
      </c>
      <c r="P468" s="34">
        <f>N468</f>
        <v>24</v>
      </c>
      <c r="Q468" s="35">
        <f>P468*K468</f>
        <v>4632</v>
      </c>
      <c r="R468" s="33">
        <v>22</v>
      </c>
      <c r="S468" s="33">
        <f>K468*R468</f>
        <v>4246</v>
      </c>
      <c r="T468" s="33">
        <f>P468-R468</f>
        <v>2</v>
      </c>
      <c r="U468" s="33">
        <f>T468*K468</f>
        <v>386</v>
      </c>
      <c r="V468" s="5"/>
      <c r="W468" s="4"/>
      <c r="X468" s="4"/>
      <c r="Y468" s="4"/>
      <c r="Z468" s="4"/>
      <c r="AA468" s="4"/>
      <c r="AB468" s="4"/>
    </row>
    <row r="469" spans="1:28" ht="16.5" customHeight="1">
      <c r="A469" s="31">
        <v>61</v>
      </c>
      <c r="B469" s="31">
        <v>33</v>
      </c>
      <c r="C469" s="31" t="str">
        <f>VLOOKUP($A469,班級清單,6,0)</f>
        <v>一</v>
      </c>
      <c r="D469" s="11" t="str">
        <f>VLOOKUP($A469,班級清單,2,0)</f>
        <v>進校</v>
      </c>
      <c r="E469" s="11" t="str">
        <f>VLOOKUP($A469,班級清單,3,0)</f>
        <v>(進)商一4</v>
      </c>
      <c r="F469" s="5" t="str">
        <f>VLOOKUP($B469,書籍清單,2,0)</f>
        <v>會計學</v>
      </c>
      <c r="G469" s="11" t="str">
        <f>VLOOKUP($B469,書籍清單,3,0)</f>
        <v>二</v>
      </c>
      <c r="H469" s="11" t="str">
        <f>VLOOKUP($B469,書籍清單,4,0)</f>
        <v>啟芳</v>
      </c>
      <c r="I469" s="11" t="str">
        <f>VLOOKUP($B469,書籍清單,5,0)</f>
        <v>林若娟等</v>
      </c>
      <c r="J469" s="11">
        <f>VLOOKUP($B469,書籍清單,6,0)</f>
        <v>230</v>
      </c>
      <c r="K469" s="13">
        <f>VLOOKUP($B469,書籍清單,7,0)</f>
        <v>222</v>
      </c>
      <c r="L469" s="32" t="str">
        <f>VLOOKUP(H469,出版社!$B$2:$D$26,3,0)</f>
        <v>招標議價</v>
      </c>
      <c r="M469" s="11">
        <f>VLOOKUP($A469,班級清單,4,0)</f>
        <v>24</v>
      </c>
      <c r="N469" s="11">
        <f>M469</f>
        <v>24</v>
      </c>
      <c r="O469" s="33">
        <f>J469*N469</f>
        <v>5520</v>
      </c>
      <c r="P469" s="34">
        <f>N469</f>
        <v>24</v>
      </c>
      <c r="Q469" s="35">
        <f>P469*K469</f>
        <v>5328</v>
      </c>
      <c r="R469" s="33">
        <v>22</v>
      </c>
      <c r="S469" s="33">
        <f>K469*R469</f>
        <v>4884</v>
      </c>
      <c r="T469" s="33">
        <f>P469-R469</f>
        <v>2</v>
      </c>
      <c r="U469" s="33">
        <f>T469*K469</f>
        <v>444</v>
      </c>
      <c r="V469" s="5"/>
      <c r="W469" s="4"/>
      <c r="X469" s="4"/>
      <c r="Y469" s="4"/>
      <c r="Z469" s="4"/>
      <c r="AA469" s="4"/>
      <c r="AB469" s="4"/>
    </row>
    <row r="470" spans="1:28" ht="16.5" customHeight="1">
      <c r="A470" s="31">
        <v>61</v>
      </c>
      <c r="B470" s="31">
        <v>61</v>
      </c>
      <c r="C470" s="31" t="str">
        <f>VLOOKUP($A470,班級清單,6,0)</f>
        <v>一</v>
      </c>
      <c r="D470" s="11" t="str">
        <f>VLOOKUP($A470,班級清單,2,0)</f>
        <v>進校</v>
      </c>
      <c r="E470" s="11" t="str">
        <f>VLOOKUP($A470,班級清單,3,0)</f>
        <v>(進)商一4</v>
      </c>
      <c r="F470" s="5" t="str">
        <f>VLOOKUP($B470,書籍清單,2,0)</f>
        <v>數學B(陳版)</v>
      </c>
      <c r="G470" s="11" t="str">
        <f>VLOOKUP($B470,書籍清單,3,0)</f>
        <v>二</v>
      </c>
      <c r="H470" s="11" t="str">
        <f>VLOOKUP($B470,書籍清單,4,0)</f>
        <v>龍騰</v>
      </c>
      <c r="I470" s="11" t="str">
        <f>VLOOKUP($B470,書籍清單,5,0)</f>
        <v>陳秋錦</v>
      </c>
      <c r="J470" s="11">
        <f>VLOOKUP($B470,書籍清單,6,0)</f>
        <v>187</v>
      </c>
      <c r="K470" s="13">
        <f>VLOOKUP($B470,書籍清單,7,0)</f>
        <v>180</v>
      </c>
      <c r="L470" s="32" t="str">
        <f>VLOOKUP(H470,出版社!$B$2:$D$26,3,0)</f>
        <v>招標議價</v>
      </c>
      <c r="M470" s="11">
        <f>VLOOKUP($A470,班級清單,4,0)</f>
        <v>24</v>
      </c>
      <c r="N470" s="11">
        <f>M470</f>
        <v>24</v>
      </c>
      <c r="O470" s="33">
        <f>J470*N470</f>
        <v>4488</v>
      </c>
      <c r="P470" s="34">
        <f>N470</f>
        <v>24</v>
      </c>
      <c r="Q470" s="35">
        <f>P470*K470</f>
        <v>4320</v>
      </c>
      <c r="R470" s="33">
        <v>22</v>
      </c>
      <c r="S470" s="33">
        <f>K470*R470</f>
        <v>3960</v>
      </c>
      <c r="T470" s="33">
        <f>P470-R470</f>
        <v>2</v>
      </c>
      <c r="U470" s="33">
        <f>T470*K470</f>
        <v>360</v>
      </c>
      <c r="V470" s="5"/>
      <c r="W470" s="4"/>
      <c r="X470" s="4"/>
      <c r="Y470" s="4"/>
      <c r="Z470" s="4"/>
      <c r="AA470" s="4"/>
      <c r="AB470" s="4"/>
    </row>
    <row r="471" spans="1:28" ht="16.5" customHeight="1">
      <c r="A471" s="31">
        <v>61</v>
      </c>
      <c r="B471" s="31">
        <v>63</v>
      </c>
      <c r="C471" s="31" t="str">
        <f>VLOOKUP($A471,班級清單,6,0)</f>
        <v>一</v>
      </c>
      <c r="D471" s="11" t="str">
        <f>VLOOKUP($A471,班級清單,2,0)</f>
        <v>進校</v>
      </c>
      <c r="E471" s="11" t="str">
        <f>VLOOKUP($A471,班級清單,3,0)</f>
        <v>(進)商一4</v>
      </c>
      <c r="F471" s="5" t="str">
        <f>VLOOKUP($B471,書籍清單,2,0)</f>
        <v>歷史B</v>
      </c>
      <c r="G471" s="11" t="str">
        <f>VLOOKUP($B471,書籍清單,3,0)</f>
        <v>全</v>
      </c>
      <c r="H471" s="11" t="str">
        <f>VLOOKUP($B471,書籍清單,4,0)</f>
        <v>漢樺</v>
      </c>
      <c r="I471" s="11" t="str">
        <f>VLOOKUP($B471,書籍清單,5,0)</f>
        <v>吳旭彬</v>
      </c>
      <c r="J471" s="11">
        <f>VLOOKUP($B471,書籍清單,6,0)</f>
        <v>125</v>
      </c>
      <c r="K471" s="13">
        <f>VLOOKUP($B471,書籍清單,7,0)</f>
        <v>121</v>
      </c>
      <c r="L471" s="32" t="str">
        <f>VLOOKUP(H471,出版社!$B$2:$D$26,3,0)</f>
        <v>小額採購</v>
      </c>
      <c r="M471" s="11">
        <f>VLOOKUP($A471,班級清單,4,0)</f>
        <v>24</v>
      </c>
      <c r="N471" s="11">
        <f>M471</f>
        <v>24</v>
      </c>
      <c r="O471" s="33">
        <f>J471*N471</f>
        <v>3000</v>
      </c>
      <c r="P471" s="34">
        <f>N471</f>
        <v>24</v>
      </c>
      <c r="Q471" s="35">
        <f>P471*K471</f>
        <v>2904</v>
      </c>
      <c r="R471" s="33">
        <v>22</v>
      </c>
      <c r="S471" s="33">
        <f>K471*R471</f>
        <v>2662</v>
      </c>
      <c r="T471" s="33">
        <f>P471-R471</f>
        <v>2</v>
      </c>
      <c r="U471" s="33">
        <f>T471*K471</f>
        <v>242</v>
      </c>
      <c r="V471" s="5"/>
      <c r="W471" s="44">
        <f>SUM(S463:S471)</f>
        <v>36916</v>
      </c>
      <c r="X471" s="4"/>
      <c r="Y471" s="44">
        <f>SUM(U463:U471)</f>
        <v>3356</v>
      </c>
      <c r="Z471" s="4"/>
      <c r="AA471" s="4"/>
      <c r="AB471" s="4"/>
    </row>
    <row r="472" spans="1:28" ht="16.5" customHeight="1">
      <c r="A472" s="31">
        <v>69</v>
      </c>
      <c r="B472" s="31">
        <v>14</v>
      </c>
      <c r="C472" s="31" t="str">
        <f>VLOOKUP($A472,班級清單,6,0)</f>
        <v>一</v>
      </c>
      <c r="D472" s="11" t="str">
        <f>VLOOKUP($A472,班級清單,2,0)</f>
        <v>進校</v>
      </c>
      <c r="E472" s="11" t="str">
        <f>VLOOKUP($A472,班級清單,3,0)</f>
        <v>(進)貿一1</v>
      </c>
      <c r="F472" s="5" t="str">
        <f>VLOOKUP($B472,書籍清單,2,0)</f>
        <v>全民國防教育</v>
      </c>
      <c r="G472" s="11" t="str">
        <f>VLOOKUP($B472,書籍清單,3,0)</f>
        <v>Ⅱ</v>
      </c>
      <c r="H472" s="11" t="str">
        <f>VLOOKUP($B472,書籍清單,4,0)</f>
        <v>育達</v>
      </c>
      <c r="I472" s="11" t="str">
        <f>VLOOKUP($B472,書籍清單,5,0)</f>
        <v>高德智</v>
      </c>
      <c r="J472" s="11">
        <f>VLOOKUP($B472,書籍清單,6,0)</f>
        <v>155</v>
      </c>
      <c r="K472" s="13">
        <f>VLOOKUP($B472,書籍清單,7,0)</f>
        <v>150</v>
      </c>
      <c r="L472" s="32" t="str">
        <f>VLOOKUP(H472,出版社!$B$2:$D$26,3,0)</f>
        <v>招標議價</v>
      </c>
      <c r="M472" s="11">
        <f>VLOOKUP($A472,班級清單,4,0)</f>
        <v>23</v>
      </c>
      <c r="N472" s="11">
        <f>M472</f>
        <v>23</v>
      </c>
      <c r="O472" s="33">
        <f>J472*N472</f>
        <v>3565</v>
      </c>
      <c r="P472" s="34">
        <f>N472</f>
        <v>23</v>
      </c>
      <c r="Q472" s="35">
        <f>P472*K472</f>
        <v>3450</v>
      </c>
      <c r="R472" s="33">
        <v>20</v>
      </c>
      <c r="S472" s="33">
        <f>K472*R472</f>
        <v>3000</v>
      </c>
      <c r="T472" s="33">
        <f>P472-R472</f>
        <v>3</v>
      </c>
      <c r="U472" s="33">
        <f>T472*K472</f>
        <v>450</v>
      </c>
      <c r="V472" s="5"/>
      <c r="W472" s="4"/>
      <c r="X472" s="4"/>
      <c r="Y472" s="4"/>
      <c r="Z472" s="4"/>
      <c r="AA472" s="4"/>
      <c r="AB472" s="4"/>
    </row>
    <row r="473" spans="1:28" ht="16.5" customHeight="1">
      <c r="A473" s="31">
        <v>69</v>
      </c>
      <c r="B473" s="31">
        <v>60</v>
      </c>
      <c r="C473" s="31" t="str">
        <f>VLOOKUP($A473,班級清單,6,0)</f>
        <v>一</v>
      </c>
      <c r="D473" s="11" t="str">
        <f>VLOOKUP($A473,班級清單,2,0)</f>
        <v>進校</v>
      </c>
      <c r="E473" s="11" t="str">
        <f>VLOOKUP($A473,班級清單,3,0)</f>
        <v>(進)貿一1</v>
      </c>
      <c r="F473" s="5" t="str">
        <f>VLOOKUP($B473,書籍清單,2,0)</f>
        <v>英文(Ⅱ)六課版</v>
      </c>
      <c r="G473" s="11" t="str">
        <f>VLOOKUP($B473,書籍清單,3,0)</f>
        <v>二</v>
      </c>
      <c r="H473" s="11" t="str">
        <f>VLOOKUP($B473,書籍清單,4,0)</f>
        <v>龍騰</v>
      </c>
      <c r="I473" s="11" t="str">
        <f>VLOOKUP($B473,書籍清單,5,0)</f>
        <v>黃玟君</v>
      </c>
      <c r="J473" s="11">
        <f>VLOOKUP($B473,書籍清單,6,0)</f>
        <v>203</v>
      </c>
      <c r="K473" s="13">
        <f>VLOOKUP($B473,書籍清單,7,0)</f>
        <v>196</v>
      </c>
      <c r="L473" s="32" t="str">
        <f>VLOOKUP(H473,出版社!$B$2:$D$26,3,0)</f>
        <v>招標議價</v>
      </c>
      <c r="M473" s="11">
        <f>VLOOKUP($A473,班級清單,4,0)</f>
        <v>23</v>
      </c>
      <c r="N473" s="11">
        <f>M473</f>
        <v>23</v>
      </c>
      <c r="O473" s="33">
        <f>J473*N473</f>
        <v>4669</v>
      </c>
      <c r="P473" s="34">
        <f>N473</f>
        <v>23</v>
      </c>
      <c r="Q473" s="35">
        <f>P473*K473</f>
        <v>4508</v>
      </c>
      <c r="R473" s="33">
        <v>20</v>
      </c>
      <c r="S473" s="33">
        <f>K473*R473</f>
        <v>3920</v>
      </c>
      <c r="T473" s="33">
        <f>P473-R473</f>
        <v>3</v>
      </c>
      <c r="U473" s="33">
        <f>T473*K473</f>
        <v>588</v>
      </c>
      <c r="V473" s="5"/>
      <c r="W473" s="4"/>
      <c r="X473" s="4"/>
      <c r="Y473" s="4"/>
      <c r="Z473" s="4"/>
      <c r="AA473" s="4"/>
      <c r="AB473" s="4"/>
    </row>
    <row r="474" spans="1:28" ht="16.5" customHeight="1">
      <c r="A474" s="31">
        <v>69</v>
      </c>
      <c r="B474" s="31">
        <v>38</v>
      </c>
      <c r="C474" s="31" t="str">
        <f>VLOOKUP($A474,班級清單,6,0)</f>
        <v>一</v>
      </c>
      <c r="D474" s="11" t="str">
        <f>VLOOKUP($A474,班級清單,2,0)</f>
        <v>進校</v>
      </c>
      <c r="E474" s="11" t="str">
        <f>VLOOKUP($A474,班級清單,3,0)</f>
        <v>(進)貿一1</v>
      </c>
      <c r="F474" s="5" t="str">
        <f>VLOOKUP($B474,書籍清單,2,0)</f>
        <v>計算機概論</v>
      </c>
      <c r="G474" s="11" t="str">
        <f>VLOOKUP($B474,書籍清單,3,0)</f>
        <v>Ⅱ</v>
      </c>
      <c r="H474" s="11" t="str">
        <f>VLOOKUP($B474,書籍清單,4,0)</f>
        <v>旗立</v>
      </c>
      <c r="I474" s="11" t="str">
        <f>VLOOKUP($B474,書籍清單,5,0)</f>
        <v>施威銘.等</v>
      </c>
      <c r="J474" s="11">
        <f>VLOOKUP($B474,書籍清單,6,0)</f>
        <v>278</v>
      </c>
      <c r="K474" s="13">
        <f>VLOOKUP($B474,書籍清單,7,0)</f>
        <v>268</v>
      </c>
      <c r="L474" s="32" t="str">
        <f>VLOOKUP(H474,出版社!$B$2:$D$26,3,0)</f>
        <v>招標議價</v>
      </c>
      <c r="M474" s="11">
        <f>VLOOKUP($A474,班級清單,4,0)</f>
        <v>23</v>
      </c>
      <c r="N474" s="11">
        <f>M474</f>
        <v>23</v>
      </c>
      <c r="O474" s="33">
        <f>J474*N474</f>
        <v>6394</v>
      </c>
      <c r="P474" s="34">
        <f>N474</f>
        <v>23</v>
      </c>
      <c r="Q474" s="35">
        <f>P474*K474</f>
        <v>6164</v>
      </c>
      <c r="R474" s="33">
        <v>20</v>
      </c>
      <c r="S474" s="33">
        <f>K474*R474</f>
        <v>5360</v>
      </c>
      <c r="T474" s="33">
        <f>P474-R474</f>
        <v>3</v>
      </c>
      <c r="U474" s="33">
        <f>T474*K474</f>
        <v>804</v>
      </c>
      <c r="V474" s="5"/>
      <c r="W474" s="4"/>
      <c r="X474" s="4"/>
      <c r="Y474" s="4"/>
      <c r="Z474" s="4"/>
      <c r="AA474" s="4"/>
      <c r="AB474" s="4"/>
    </row>
    <row r="475" spans="1:28" ht="16.5" customHeight="1">
      <c r="A475" s="31">
        <v>69</v>
      </c>
      <c r="B475" s="31">
        <v>59</v>
      </c>
      <c r="C475" s="31" t="str">
        <f>VLOOKUP($A475,班級清單,6,0)</f>
        <v>一</v>
      </c>
      <c r="D475" s="11" t="str">
        <f>VLOOKUP($A475,班級清單,2,0)</f>
        <v>進校</v>
      </c>
      <c r="E475" s="11" t="str">
        <f>VLOOKUP($A475,班級清單,3,0)</f>
        <v>(進)貿一1</v>
      </c>
      <c r="F475" s="5" t="str">
        <f>VLOOKUP($B475,書籍清單,2,0)</f>
        <v>高職國文</v>
      </c>
      <c r="G475" s="11" t="str">
        <f>VLOOKUP($B475,書籍清單,3,0)</f>
        <v>二</v>
      </c>
      <c r="H475" s="11" t="str">
        <f>VLOOKUP($B475,書籍清單,4,0)</f>
        <v>龍騰</v>
      </c>
      <c r="I475" s="11" t="str">
        <f>VLOOKUP($B475,書籍清單,5,0)</f>
        <v>何寄澎</v>
      </c>
      <c r="J475" s="11">
        <f>VLOOKUP($B475,書籍清單,6,0)</f>
        <v>206</v>
      </c>
      <c r="K475" s="13">
        <f>VLOOKUP($B475,書籍清單,7,0)</f>
        <v>198</v>
      </c>
      <c r="L475" s="32" t="str">
        <f>VLOOKUP(H475,出版社!$B$2:$D$26,3,0)</f>
        <v>招標議價</v>
      </c>
      <c r="M475" s="11">
        <f>VLOOKUP($A475,班級清單,4,0)</f>
        <v>23</v>
      </c>
      <c r="N475" s="11">
        <f>M475</f>
        <v>23</v>
      </c>
      <c r="O475" s="33">
        <f>J475*N475</f>
        <v>4738</v>
      </c>
      <c r="P475" s="34">
        <f>N475</f>
        <v>23</v>
      </c>
      <c r="Q475" s="35">
        <f>P475*K475</f>
        <v>4554</v>
      </c>
      <c r="R475" s="33">
        <v>20</v>
      </c>
      <c r="S475" s="33">
        <f>K475*R475</f>
        <v>3960</v>
      </c>
      <c r="T475" s="33">
        <f>P475-R475</f>
        <v>3</v>
      </c>
      <c r="U475" s="33">
        <f>T475*K475</f>
        <v>594</v>
      </c>
      <c r="V475" s="5"/>
      <c r="W475" s="4"/>
      <c r="X475" s="4"/>
      <c r="Y475" s="4"/>
      <c r="Z475" s="4"/>
      <c r="AA475" s="4"/>
      <c r="AB475" s="4"/>
    </row>
    <row r="476" spans="1:28" ht="16.5" customHeight="1">
      <c r="A476" s="31">
        <v>69</v>
      </c>
      <c r="B476" s="31">
        <v>62</v>
      </c>
      <c r="C476" s="31" t="str">
        <f>VLOOKUP($A476,班級清單,6,0)</f>
        <v>一</v>
      </c>
      <c r="D476" s="11" t="str">
        <f>VLOOKUP($A476,班級清單,2,0)</f>
        <v>進校</v>
      </c>
      <c r="E476" s="11" t="str">
        <f>VLOOKUP($A476,班級清單,3,0)</f>
        <v>(進)貿一1</v>
      </c>
      <c r="F476" s="5" t="str">
        <f>VLOOKUP($B476,書籍清單,2,0)</f>
        <v>健康與護理</v>
      </c>
      <c r="G476" s="11" t="str">
        <f>VLOOKUP($B476,書籍清單,3,0)</f>
        <v>二</v>
      </c>
      <c r="H476" s="11" t="str">
        <f>VLOOKUP($B476,書籍清單,4,0)</f>
        <v>幼獅</v>
      </c>
      <c r="I476" s="11" t="str">
        <f>VLOOKUP($B476,書籍清單,5,0)</f>
        <v>郭鐘隆</v>
      </c>
      <c r="J476" s="11">
        <f>VLOOKUP($B476,書籍清單,6,0)</f>
        <v>155</v>
      </c>
      <c r="K476" s="13">
        <f>VLOOKUP($B476,書籍清單,7,0)</f>
        <v>150</v>
      </c>
      <c r="L476" s="32" t="str">
        <f>VLOOKUP(H476,出版社!$B$2:$D$26,3,0)</f>
        <v>招標議價</v>
      </c>
      <c r="M476" s="11">
        <f>VLOOKUP($A476,班級清單,4,0)</f>
        <v>23</v>
      </c>
      <c r="N476" s="11">
        <f>M476</f>
        <v>23</v>
      </c>
      <c r="O476" s="33">
        <f>J476*N476</f>
        <v>3565</v>
      </c>
      <c r="P476" s="34">
        <f>N476</f>
        <v>23</v>
      </c>
      <c r="Q476" s="35">
        <f>P476*K476</f>
        <v>3450</v>
      </c>
      <c r="R476" s="33">
        <v>20</v>
      </c>
      <c r="S476" s="33">
        <f>K476*R476</f>
        <v>3000</v>
      </c>
      <c r="T476" s="33">
        <f>P476-R476</f>
        <v>3</v>
      </c>
      <c r="U476" s="33">
        <f>T476*K476</f>
        <v>450</v>
      </c>
      <c r="V476" s="5"/>
      <c r="W476" s="4"/>
      <c r="X476" s="4"/>
      <c r="Y476" s="4"/>
      <c r="Z476" s="4"/>
      <c r="AA476" s="4"/>
      <c r="AB476" s="4"/>
    </row>
    <row r="477" spans="1:28" ht="16.5" customHeight="1">
      <c r="A477" s="31">
        <v>69</v>
      </c>
      <c r="B477" s="31">
        <v>24</v>
      </c>
      <c r="C477" s="31" t="str">
        <f>VLOOKUP($A477,班級清單,6,0)</f>
        <v>一</v>
      </c>
      <c r="D477" s="11" t="str">
        <f>VLOOKUP($A477,班級清單,2,0)</f>
        <v>進校</v>
      </c>
      <c r="E477" s="11" t="str">
        <f>VLOOKUP($A477,班級清單,3,0)</f>
        <v>(進)貿一1</v>
      </c>
      <c r="F477" s="5" t="str">
        <f>VLOOKUP($B477,書籍清單,2,0)</f>
        <v>商業概論</v>
      </c>
      <c r="G477" s="11" t="str">
        <f>VLOOKUP($B477,書籍清單,3,0)</f>
        <v>二</v>
      </c>
      <c r="H477" s="11" t="str">
        <f>VLOOKUP($B477,書籍清單,4,0)</f>
        <v>信樺</v>
      </c>
      <c r="I477" s="11" t="str">
        <f>VLOOKUP($B477,書籍清單,5,0)</f>
        <v>徐玉霞.等</v>
      </c>
      <c r="J477" s="11">
        <f>VLOOKUP($B477,書籍清單,6,0)</f>
        <v>211</v>
      </c>
      <c r="K477" s="13">
        <f>VLOOKUP($B477,書籍清單,7,0)</f>
        <v>193</v>
      </c>
      <c r="L477" s="32" t="str">
        <f>VLOOKUP(H477,出版社!$B$2:$D$26,3,0)</f>
        <v>招標議價</v>
      </c>
      <c r="M477" s="11">
        <f>VLOOKUP($A477,班級清單,4,0)</f>
        <v>23</v>
      </c>
      <c r="N477" s="11">
        <f>M477</f>
        <v>23</v>
      </c>
      <c r="O477" s="33">
        <f>J477*N477</f>
        <v>4853</v>
      </c>
      <c r="P477" s="34">
        <f>N477</f>
        <v>23</v>
      </c>
      <c r="Q477" s="35">
        <f>P477*K477</f>
        <v>4439</v>
      </c>
      <c r="R477" s="33">
        <v>20</v>
      </c>
      <c r="S477" s="33">
        <f>K477*R477</f>
        <v>3860</v>
      </c>
      <c r="T477" s="33">
        <f>P477-R477</f>
        <v>3</v>
      </c>
      <c r="U477" s="33">
        <f>T477*K477</f>
        <v>579</v>
      </c>
      <c r="V477" s="5"/>
      <c r="W477" s="4"/>
      <c r="X477" s="4"/>
      <c r="Y477" s="4"/>
      <c r="Z477" s="4"/>
      <c r="AA477" s="4"/>
      <c r="AB477" s="4"/>
    </row>
    <row r="478" spans="1:28" ht="16.5" customHeight="1">
      <c r="A478" s="31">
        <v>69</v>
      </c>
      <c r="B478" s="31">
        <v>70</v>
      </c>
      <c r="C478" s="31" t="str">
        <f>VLOOKUP($A478,班級清單,6,0)</f>
        <v>一</v>
      </c>
      <c r="D478" s="11" t="str">
        <f>VLOOKUP($A478,班級清單,2,0)</f>
        <v>進校</v>
      </c>
      <c r="E478" s="11" t="str">
        <f>VLOOKUP($A478,班級清單,3,0)</f>
        <v>(進)貿一1</v>
      </c>
      <c r="F478" s="5" t="str">
        <f>VLOOKUP($B478,書籍清單,2,0)</f>
        <v>國際貿易實務</v>
      </c>
      <c r="G478" s="11" t="str">
        <f>VLOOKUP($B478,書籍清單,3,0)</f>
        <v>二</v>
      </c>
      <c r="H478" s="11" t="str">
        <f>VLOOKUP($B478,書籍清單,4,0)</f>
        <v>龍騰</v>
      </c>
      <c r="I478" s="11" t="str">
        <f>VLOOKUP($B478,書籍清單,5,0)</f>
        <v>王令玲</v>
      </c>
      <c r="J478" s="11">
        <f>VLOOKUP($B478,書籍清單,6,0)</f>
        <v>275</v>
      </c>
      <c r="K478" s="13">
        <f>VLOOKUP($B478,書籍清單,7,0)</f>
        <v>265</v>
      </c>
      <c r="L478" s="32" t="str">
        <f>VLOOKUP(H478,出版社!$B$2:$D$26,3,0)</f>
        <v>招標議價</v>
      </c>
      <c r="M478" s="11">
        <f>VLOOKUP($A478,班級清單,4,0)</f>
        <v>23</v>
      </c>
      <c r="N478" s="11">
        <f>M478</f>
        <v>23</v>
      </c>
      <c r="O478" s="33">
        <f>J478*N478</f>
        <v>6325</v>
      </c>
      <c r="P478" s="34">
        <f>N478</f>
        <v>23</v>
      </c>
      <c r="Q478" s="35">
        <f>P478*K478</f>
        <v>6095</v>
      </c>
      <c r="R478" s="33">
        <v>20</v>
      </c>
      <c r="S478" s="33">
        <f>K478*R478</f>
        <v>5300</v>
      </c>
      <c r="T478" s="33">
        <f>P478-R478</f>
        <v>3</v>
      </c>
      <c r="U478" s="33">
        <f>T478*K478</f>
        <v>795</v>
      </c>
      <c r="V478" s="5"/>
      <c r="W478" s="4"/>
      <c r="X478" s="4"/>
      <c r="Y478" s="4"/>
      <c r="Z478" s="4"/>
      <c r="AA478" s="4"/>
      <c r="AB478" s="4"/>
    </row>
    <row r="479" spans="1:28" ht="16.5" customHeight="1">
      <c r="A479" s="31">
        <v>69</v>
      </c>
      <c r="B479" s="31">
        <v>33</v>
      </c>
      <c r="C479" s="31" t="str">
        <f>VLOOKUP($A479,班級清單,6,0)</f>
        <v>一</v>
      </c>
      <c r="D479" s="11" t="str">
        <f>VLOOKUP($A479,班級清單,2,0)</f>
        <v>進校</v>
      </c>
      <c r="E479" s="11" t="str">
        <f>VLOOKUP($A479,班級清單,3,0)</f>
        <v>(進)貿一1</v>
      </c>
      <c r="F479" s="5" t="str">
        <f>VLOOKUP($B479,書籍清單,2,0)</f>
        <v>會計學</v>
      </c>
      <c r="G479" s="11" t="str">
        <f>VLOOKUP($B479,書籍清單,3,0)</f>
        <v>二</v>
      </c>
      <c r="H479" s="11" t="str">
        <f>VLOOKUP($B479,書籍清單,4,0)</f>
        <v>啟芳</v>
      </c>
      <c r="I479" s="11" t="str">
        <f>VLOOKUP($B479,書籍清單,5,0)</f>
        <v>林若娟等</v>
      </c>
      <c r="J479" s="11">
        <f>VLOOKUP($B479,書籍清單,6,0)</f>
        <v>230</v>
      </c>
      <c r="K479" s="13">
        <f>VLOOKUP($B479,書籍清單,7,0)</f>
        <v>222</v>
      </c>
      <c r="L479" s="32" t="str">
        <f>VLOOKUP(H479,出版社!$B$2:$D$26,3,0)</f>
        <v>招標議價</v>
      </c>
      <c r="M479" s="11">
        <f>VLOOKUP($A479,班級清單,4,0)</f>
        <v>23</v>
      </c>
      <c r="N479" s="11">
        <f>M479</f>
        <v>23</v>
      </c>
      <c r="O479" s="33">
        <f>J479*N479</f>
        <v>5290</v>
      </c>
      <c r="P479" s="34">
        <f>N479</f>
        <v>23</v>
      </c>
      <c r="Q479" s="35">
        <f>P479*K479</f>
        <v>5106</v>
      </c>
      <c r="R479" s="33">
        <v>20</v>
      </c>
      <c r="S479" s="33">
        <f>K479*R479</f>
        <v>4440</v>
      </c>
      <c r="T479" s="33">
        <f>P479-R479</f>
        <v>3</v>
      </c>
      <c r="U479" s="33">
        <f>T479*K479</f>
        <v>666</v>
      </c>
      <c r="V479" s="5"/>
      <c r="W479" s="4"/>
      <c r="X479" s="4"/>
      <c r="Y479" s="4"/>
      <c r="Z479" s="4"/>
      <c r="AA479" s="4"/>
      <c r="AB479" s="4"/>
    </row>
    <row r="480" spans="1:28" ht="16.5" customHeight="1">
      <c r="A480" s="31">
        <v>69</v>
      </c>
      <c r="B480" s="31">
        <v>61</v>
      </c>
      <c r="C480" s="31" t="str">
        <f>VLOOKUP($A480,班級清單,6,0)</f>
        <v>一</v>
      </c>
      <c r="D480" s="11" t="str">
        <f>VLOOKUP($A480,班級清單,2,0)</f>
        <v>進校</v>
      </c>
      <c r="E480" s="11" t="str">
        <f>VLOOKUP($A480,班級清單,3,0)</f>
        <v>(進)貿一1</v>
      </c>
      <c r="F480" s="5" t="str">
        <f>VLOOKUP($B480,書籍清單,2,0)</f>
        <v>數學B(陳版)</v>
      </c>
      <c r="G480" s="11" t="str">
        <f>VLOOKUP($B480,書籍清單,3,0)</f>
        <v>二</v>
      </c>
      <c r="H480" s="11" t="str">
        <f>VLOOKUP($B480,書籍清單,4,0)</f>
        <v>龍騰</v>
      </c>
      <c r="I480" s="11" t="str">
        <f>VLOOKUP($B480,書籍清單,5,0)</f>
        <v>陳秋錦</v>
      </c>
      <c r="J480" s="11">
        <f>VLOOKUP($B480,書籍清單,6,0)</f>
        <v>187</v>
      </c>
      <c r="K480" s="13">
        <f>VLOOKUP($B480,書籍清單,7,0)</f>
        <v>180</v>
      </c>
      <c r="L480" s="32" t="str">
        <f>VLOOKUP(H480,出版社!$B$2:$D$26,3,0)</f>
        <v>招標議價</v>
      </c>
      <c r="M480" s="11">
        <f>VLOOKUP($A480,班級清單,4,0)</f>
        <v>23</v>
      </c>
      <c r="N480" s="11">
        <f>M480</f>
        <v>23</v>
      </c>
      <c r="O480" s="33">
        <f>J480*N480</f>
        <v>4301</v>
      </c>
      <c r="P480" s="34">
        <f>N480</f>
        <v>23</v>
      </c>
      <c r="Q480" s="35">
        <f>P480*K480</f>
        <v>4140</v>
      </c>
      <c r="R480" s="33">
        <v>20</v>
      </c>
      <c r="S480" s="33">
        <f>K480*R480</f>
        <v>3600</v>
      </c>
      <c r="T480" s="33">
        <f>P480-R480</f>
        <v>3</v>
      </c>
      <c r="U480" s="33">
        <f>T480*K480</f>
        <v>540</v>
      </c>
      <c r="V480" s="5"/>
      <c r="W480" s="44">
        <f>SUM(S472:S480)</f>
        <v>36440</v>
      </c>
      <c r="X480" s="4"/>
      <c r="Y480" s="44">
        <f>SUM(U472:U480)</f>
        <v>5466</v>
      </c>
      <c r="Z480" s="4"/>
      <c r="AA480" s="4"/>
      <c r="AB480" s="4"/>
    </row>
    <row r="481" spans="1:28" ht="16.5" customHeight="1">
      <c r="A481" s="31">
        <v>62</v>
      </c>
      <c r="B481" s="31">
        <v>69</v>
      </c>
      <c r="C481" s="31" t="str">
        <f>VLOOKUP($A481,班級清單,6,0)</f>
        <v>二</v>
      </c>
      <c r="D481" s="11" t="str">
        <f>VLOOKUP($A481,班級清單,2,0)</f>
        <v>進校</v>
      </c>
      <c r="E481" s="11" t="str">
        <f>VLOOKUP($A481,班級清單,3,0)</f>
        <v>(進)商二1</v>
      </c>
      <c r="F481" s="5" t="str">
        <f>VLOOKUP($B481,書籍清單,2,0)</f>
        <v>民法與商事法概論</v>
      </c>
      <c r="G481" s="11" t="str">
        <f>VLOOKUP($B481,書籍清單,3,0)</f>
        <v>二</v>
      </c>
      <c r="H481" s="11" t="str">
        <f>VLOOKUP($B481,書籍清單,4,0)</f>
        <v>五南</v>
      </c>
      <c r="I481" s="11" t="str">
        <f>VLOOKUP($B481,書籍清單,5,0)</f>
        <v>鄭正中</v>
      </c>
      <c r="J481" s="11">
        <f>VLOOKUP($B481,書籍清單,6,0)</f>
        <v>198</v>
      </c>
      <c r="K481" s="13">
        <f>VLOOKUP($B481,書籍清單,7,0)</f>
        <v>191</v>
      </c>
      <c r="L481" s="32" t="str">
        <f>VLOOKUP(H481,出版社!$B$2:$D$26,3,0)</f>
        <v>小額採購</v>
      </c>
      <c r="M481" s="11">
        <f>VLOOKUP($A481,班級清單,4,0)</f>
        <v>32</v>
      </c>
      <c r="N481" s="11">
        <f>M481</f>
        <v>32</v>
      </c>
      <c r="O481" s="33">
        <f>J481*N481</f>
        <v>6336</v>
      </c>
      <c r="P481" s="34">
        <f>N481</f>
        <v>32</v>
      </c>
      <c r="Q481" s="35">
        <f>P481*K481</f>
        <v>6112</v>
      </c>
      <c r="R481" s="33">
        <v>27</v>
      </c>
      <c r="S481" s="33">
        <f>K481*R481</f>
        <v>5157</v>
      </c>
      <c r="T481" s="33">
        <f>P481-R481</f>
        <v>5</v>
      </c>
      <c r="U481" s="33">
        <f>T481*K481</f>
        <v>955</v>
      </c>
      <c r="V481" s="5"/>
      <c r="W481" s="4"/>
      <c r="X481" s="4"/>
      <c r="Y481" s="4"/>
      <c r="Z481" s="4"/>
      <c r="AA481" s="4"/>
      <c r="AB481" s="4"/>
    </row>
    <row r="482" spans="1:28" ht="16.5" customHeight="1">
      <c r="A482" s="31">
        <v>62</v>
      </c>
      <c r="B482" s="31">
        <v>39</v>
      </c>
      <c r="C482" s="31" t="str">
        <f>VLOOKUP($A482,班級清單,6,0)</f>
        <v>二</v>
      </c>
      <c r="D482" s="11" t="str">
        <f>VLOOKUP($A482,班級清單,2,0)</f>
        <v>進校</v>
      </c>
      <c r="E482" s="11" t="str">
        <f>VLOOKUP($A482,班級清單,3,0)</f>
        <v>(進)商二1</v>
      </c>
      <c r="F482" s="5" t="str">
        <f>VLOOKUP($B482,書籍清單,2,0)</f>
        <v>計算機概論</v>
      </c>
      <c r="G482" s="11" t="str">
        <f>VLOOKUP($B482,書籍清單,3,0)</f>
        <v>Ⅳ</v>
      </c>
      <c r="H482" s="11" t="str">
        <f>VLOOKUP($B482,書籍清單,4,0)</f>
        <v>旗立</v>
      </c>
      <c r="I482" s="11" t="str">
        <f>VLOOKUP($B482,書籍清單,5,0)</f>
        <v>施威銘.等</v>
      </c>
      <c r="J482" s="11">
        <f>VLOOKUP($B482,書籍清單,6,0)</f>
        <v>278</v>
      </c>
      <c r="K482" s="13">
        <f>VLOOKUP($B482,書籍清單,7,0)</f>
        <v>268</v>
      </c>
      <c r="L482" s="32" t="str">
        <f>VLOOKUP(H482,出版社!$B$2:$D$26,3,0)</f>
        <v>招標議價</v>
      </c>
      <c r="M482" s="11">
        <f>VLOOKUP($A482,班級清單,4,0)</f>
        <v>32</v>
      </c>
      <c r="N482" s="11">
        <f>M482</f>
        <v>32</v>
      </c>
      <c r="O482" s="33">
        <f>J482*N482</f>
        <v>8896</v>
      </c>
      <c r="P482" s="34">
        <f>N482</f>
        <v>32</v>
      </c>
      <c r="Q482" s="35">
        <f>P482*K482</f>
        <v>8576</v>
      </c>
      <c r="R482" s="33">
        <v>27</v>
      </c>
      <c r="S482" s="33">
        <f>K482*R482</f>
        <v>7236</v>
      </c>
      <c r="T482" s="33">
        <f>P482-R482</f>
        <v>5</v>
      </c>
      <c r="U482" s="33">
        <f>T482*K482</f>
        <v>1340</v>
      </c>
      <c r="V482" s="5"/>
      <c r="W482" s="4"/>
      <c r="X482" s="4"/>
      <c r="Y482" s="4"/>
      <c r="Z482" s="4"/>
      <c r="AA482" s="4"/>
      <c r="AB482" s="4"/>
    </row>
    <row r="483" spans="1:28" ht="16.5" customHeight="1">
      <c r="A483" s="31">
        <v>62</v>
      </c>
      <c r="B483" s="31">
        <v>65</v>
      </c>
      <c r="C483" s="31" t="str">
        <f>VLOOKUP($A483,班級清單,6,0)</f>
        <v>二</v>
      </c>
      <c r="D483" s="11" t="str">
        <f>VLOOKUP($A483,班級清單,2,0)</f>
        <v>進校</v>
      </c>
      <c r="E483" s="11" t="str">
        <f>VLOOKUP($A483,班級清單,3,0)</f>
        <v>(進)商二1</v>
      </c>
      <c r="F483" s="5" t="str">
        <f>VLOOKUP($B483,書籍清單,2,0)</f>
        <v>高職英文(IV)B版</v>
      </c>
      <c r="G483" s="11" t="str">
        <f>VLOOKUP($B483,書籍清單,3,0)</f>
        <v>四</v>
      </c>
      <c r="H483" s="11" t="str">
        <f>VLOOKUP($B483,書籍清單,4,0)</f>
        <v>龍騰</v>
      </c>
      <c r="I483" s="11" t="str">
        <f>VLOOKUP($B483,書籍清單,5,0)</f>
        <v>黃玟君</v>
      </c>
      <c r="J483" s="11">
        <f>VLOOKUP($B483,書籍清單,6,0)</f>
        <v>218</v>
      </c>
      <c r="K483" s="13">
        <f>VLOOKUP($B483,書籍清單,7,0)</f>
        <v>210</v>
      </c>
      <c r="L483" s="32" t="str">
        <f>VLOOKUP(H483,出版社!$B$2:$D$26,3,0)</f>
        <v>招標議價</v>
      </c>
      <c r="M483" s="11">
        <f>VLOOKUP($A483,班級清單,4,0)</f>
        <v>32</v>
      </c>
      <c r="N483" s="11">
        <f>M483</f>
        <v>32</v>
      </c>
      <c r="O483" s="33">
        <f>J483*N483</f>
        <v>6976</v>
      </c>
      <c r="P483" s="34">
        <f>N483</f>
        <v>32</v>
      </c>
      <c r="Q483" s="35">
        <f>P483*K483</f>
        <v>6720</v>
      </c>
      <c r="R483" s="33">
        <v>29</v>
      </c>
      <c r="S483" s="33">
        <f>K483*R483</f>
        <v>6090</v>
      </c>
      <c r="T483" s="33">
        <f>P483-R483</f>
        <v>3</v>
      </c>
      <c r="U483" s="33">
        <f>T483*K483</f>
        <v>630</v>
      </c>
      <c r="V483" s="5"/>
      <c r="W483" s="4"/>
      <c r="X483" s="4"/>
      <c r="Y483" s="4"/>
      <c r="Z483" s="4"/>
      <c r="AA483" s="4"/>
      <c r="AB483" s="4"/>
    </row>
    <row r="484" spans="1:28" ht="16.5" customHeight="1">
      <c r="A484" s="31">
        <v>62</v>
      </c>
      <c r="B484" s="31">
        <v>64</v>
      </c>
      <c r="C484" s="31" t="str">
        <f>VLOOKUP($A484,班級清單,6,0)</f>
        <v>二</v>
      </c>
      <c r="D484" s="11" t="str">
        <f>VLOOKUP($A484,班級清單,2,0)</f>
        <v>進校</v>
      </c>
      <c r="E484" s="11" t="str">
        <f>VLOOKUP($A484,班級清單,3,0)</f>
        <v>(進)商二1</v>
      </c>
      <c r="F484" s="5" t="str">
        <f>VLOOKUP($B484,書籍清單,2,0)</f>
        <v>高職國文</v>
      </c>
      <c r="G484" s="11" t="str">
        <f>VLOOKUP($B484,書籍清單,3,0)</f>
        <v>四</v>
      </c>
      <c r="H484" s="11" t="str">
        <f>VLOOKUP($B484,書籍清單,4,0)</f>
        <v>龍騰</v>
      </c>
      <c r="I484" s="11" t="str">
        <f>VLOOKUP($B484,書籍清單,5,0)</f>
        <v>何寄澎</v>
      </c>
      <c r="J484" s="11">
        <f>VLOOKUP($B484,書籍清單,6,0)</f>
        <v>206</v>
      </c>
      <c r="K484" s="13">
        <f>VLOOKUP($B484,書籍清單,7,0)</f>
        <v>198</v>
      </c>
      <c r="L484" s="32" t="str">
        <f>VLOOKUP(H484,出版社!$B$2:$D$26,3,0)</f>
        <v>招標議價</v>
      </c>
      <c r="M484" s="11">
        <f>VLOOKUP($A484,班級清單,4,0)</f>
        <v>32</v>
      </c>
      <c r="N484" s="11">
        <f>M484</f>
        <v>32</v>
      </c>
      <c r="O484" s="33">
        <f>J484*N484</f>
        <v>6592</v>
      </c>
      <c r="P484" s="34">
        <f>N484</f>
        <v>32</v>
      </c>
      <c r="Q484" s="35">
        <f>P484*K484</f>
        <v>6336</v>
      </c>
      <c r="R484" s="33">
        <v>29</v>
      </c>
      <c r="S484" s="33">
        <f>K484*R484</f>
        <v>5742</v>
      </c>
      <c r="T484" s="33">
        <f>P484-R484</f>
        <v>3</v>
      </c>
      <c r="U484" s="33">
        <f>T484*K484</f>
        <v>594</v>
      </c>
      <c r="V484" s="5"/>
      <c r="W484" s="4"/>
      <c r="X484" s="4"/>
      <c r="Y484" s="4"/>
      <c r="Z484" s="4"/>
      <c r="AA484" s="4"/>
      <c r="AB484" s="4"/>
    </row>
    <row r="485" spans="1:28" ht="16.5" customHeight="1">
      <c r="A485" s="31">
        <v>62</v>
      </c>
      <c r="B485" s="31">
        <v>68</v>
      </c>
      <c r="C485" s="31" t="str">
        <f>VLOOKUP($A485,班級清單,6,0)</f>
        <v>二</v>
      </c>
      <c r="D485" s="11" t="str">
        <f>VLOOKUP($A485,班級清單,2,0)</f>
        <v>進校</v>
      </c>
      <c r="E485" s="11" t="str">
        <f>VLOOKUP($A485,班級清單,3,0)</f>
        <v>(進)商二1</v>
      </c>
      <c r="F485" s="5" t="str">
        <f>VLOOKUP($B485,書籍清單,2,0)</f>
        <v>健康情感管理</v>
      </c>
      <c r="G485" s="11" t="str">
        <f>VLOOKUP($B485,書籍清單,3,0)</f>
        <v>全</v>
      </c>
      <c r="H485" s="11" t="str">
        <f>VLOOKUP($B485,書籍清單,4,0)</f>
        <v>幼獅</v>
      </c>
      <c r="I485" s="11" t="str">
        <f>VLOOKUP($B485,書籍清單,5,0)</f>
        <v>張芬蘭</v>
      </c>
      <c r="J485" s="11">
        <f>VLOOKUP($B485,書籍清單,6,0)</f>
        <v>135</v>
      </c>
      <c r="K485" s="13">
        <f>VLOOKUP($B485,書籍清單,7,0)</f>
        <v>130</v>
      </c>
      <c r="L485" s="32" t="str">
        <f>VLOOKUP(H485,出版社!$B$2:$D$26,3,0)</f>
        <v>招標議價</v>
      </c>
      <c r="M485" s="11">
        <f>VLOOKUP($A485,班級清單,4,0)</f>
        <v>32</v>
      </c>
      <c r="N485" s="11">
        <f>M485</f>
        <v>32</v>
      </c>
      <c r="O485" s="33">
        <f>J485*N485</f>
        <v>4320</v>
      </c>
      <c r="P485" s="34">
        <f>N485</f>
        <v>32</v>
      </c>
      <c r="Q485" s="35">
        <f>P485*K485</f>
        <v>4160</v>
      </c>
      <c r="R485" s="33">
        <v>27</v>
      </c>
      <c r="S485" s="33">
        <f>K485*R485</f>
        <v>3510</v>
      </c>
      <c r="T485" s="33">
        <f>P485-R485</f>
        <v>5</v>
      </c>
      <c r="U485" s="33">
        <f>T485*K485</f>
        <v>650</v>
      </c>
      <c r="V485" s="5"/>
      <c r="W485" s="4"/>
      <c r="X485" s="4"/>
      <c r="Y485" s="4"/>
      <c r="Z485" s="4"/>
      <c r="AA485" s="4"/>
      <c r="AB485" s="4"/>
    </row>
    <row r="486" spans="1:28" ht="16.5" customHeight="1">
      <c r="A486" s="31">
        <v>62</v>
      </c>
      <c r="B486" s="31">
        <v>67</v>
      </c>
      <c r="C486" s="31" t="str">
        <f>VLOOKUP($A486,班級清單,6,0)</f>
        <v>二</v>
      </c>
      <c r="D486" s="11" t="str">
        <f>VLOOKUP($A486,班級清單,2,0)</f>
        <v>進校</v>
      </c>
      <c r="E486" s="11" t="str">
        <f>VLOOKUP($A486,班級清單,3,0)</f>
        <v>(進)商二1</v>
      </c>
      <c r="F486" s="5" t="str">
        <f>VLOOKUP($B486,書籍清單,2,0)</f>
        <v>會計學</v>
      </c>
      <c r="G486" s="11" t="str">
        <f>VLOOKUP($B486,書籍清單,3,0)</f>
        <v>四</v>
      </c>
      <c r="H486" s="11" t="str">
        <f>VLOOKUP($B486,書籍清單,4,0)</f>
        <v>啟芳</v>
      </c>
      <c r="I486" s="11" t="str">
        <f>VLOOKUP($B486,書籍清單,5,0)</f>
        <v>林若娟</v>
      </c>
      <c r="J486" s="11">
        <f>VLOOKUP($B486,書籍清單,6,0)</f>
        <v>230</v>
      </c>
      <c r="K486" s="13">
        <f>VLOOKUP($B486,書籍清單,7,0)</f>
        <v>222</v>
      </c>
      <c r="L486" s="32" t="str">
        <f>VLOOKUP(H486,出版社!$B$2:$D$26,3,0)</f>
        <v>招標議價</v>
      </c>
      <c r="M486" s="11">
        <f>VLOOKUP($A486,班級清單,4,0)</f>
        <v>32</v>
      </c>
      <c r="N486" s="11">
        <f>M486</f>
        <v>32</v>
      </c>
      <c r="O486" s="33">
        <f>J486*N486</f>
        <v>7360</v>
      </c>
      <c r="P486" s="34">
        <f>N486</f>
        <v>32</v>
      </c>
      <c r="Q486" s="35">
        <f>P486*K486</f>
        <v>7104</v>
      </c>
      <c r="R486" s="33">
        <v>27</v>
      </c>
      <c r="S486" s="33">
        <f>K486*R486</f>
        <v>5994</v>
      </c>
      <c r="T486" s="33">
        <f>P486-R486</f>
        <v>5</v>
      </c>
      <c r="U486" s="33">
        <f>T486*K486</f>
        <v>1110</v>
      </c>
      <c r="V486" s="5"/>
      <c r="W486" s="4"/>
      <c r="X486" s="4"/>
      <c r="Y486" s="4"/>
      <c r="Z486" s="4"/>
      <c r="AA486" s="4"/>
      <c r="AB486" s="4"/>
    </row>
    <row r="487" spans="1:28" ht="16.5" customHeight="1">
      <c r="A487" s="31">
        <v>62</v>
      </c>
      <c r="B487" s="31">
        <v>12</v>
      </c>
      <c r="C487" s="31" t="str">
        <f>VLOOKUP($A487,班級清單,6,0)</f>
        <v>二</v>
      </c>
      <c r="D487" s="11" t="str">
        <f>VLOOKUP($A487,班級清單,2,0)</f>
        <v>進校</v>
      </c>
      <c r="E487" s="11" t="str">
        <f>VLOOKUP($A487,班級清單,3,0)</f>
        <v>(進)商二1</v>
      </c>
      <c r="F487" s="5" t="str">
        <f>VLOOKUP($B487,書籍清單,2,0)</f>
        <v>當代軍事科技</v>
      </c>
      <c r="G487" s="11" t="str">
        <f>VLOOKUP($B487,書籍清單,3,0)</f>
        <v>全</v>
      </c>
      <c r="H487" s="11" t="str">
        <f>VLOOKUP($B487,書籍清單,4,0)</f>
        <v>幼獅</v>
      </c>
      <c r="I487" s="11" t="str">
        <f>VLOOKUP($B487,書籍清單,5,0)</f>
        <v>編輯部</v>
      </c>
      <c r="J487" s="11">
        <f>VLOOKUP($B487,書籍清單,6,0)</f>
        <v>150</v>
      </c>
      <c r="K487" s="13">
        <f>VLOOKUP($B487,書籍清單,7,0)</f>
        <v>145</v>
      </c>
      <c r="L487" s="32" t="str">
        <f>VLOOKUP(H487,出版社!$B$2:$D$26,3,0)</f>
        <v>招標議價</v>
      </c>
      <c r="M487" s="11">
        <f>VLOOKUP($A487,班級清單,4,0)</f>
        <v>32</v>
      </c>
      <c r="N487" s="11">
        <f>M487</f>
        <v>32</v>
      </c>
      <c r="O487" s="33">
        <f>J487*N487</f>
        <v>4800</v>
      </c>
      <c r="P487" s="34">
        <f>N487</f>
        <v>32</v>
      </c>
      <c r="Q487" s="35">
        <f>P487*K487</f>
        <v>4640</v>
      </c>
      <c r="R487" s="33">
        <v>29</v>
      </c>
      <c r="S487" s="33">
        <f>K487*R487</f>
        <v>4205</v>
      </c>
      <c r="T487" s="33">
        <f>P487-R487</f>
        <v>3</v>
      </c>
      <c r="U487" s="33">
        <f>T487*K487</f>
        <v>435</v>
      </c>
      <c r="V487" s="5"/>
      <c r="W487" s="4"/>
      <c r="X487" s="4"/>
      <c r="Y487" s="4"/>
      <c r="Z487" s="4"/>
      <c r="AA487" s="4"/>
      <c r="AB487" s="4"/>
    </row>
    <row r="488" spans="1:28" ht="16.5" customHeight="1">
      <c r="A488" s="31">
        <v>62</v>
      </c>
      <c r="B488" s="31">
        <v>40</v>
      </c>
      <c r="C488" s="31" t="str">
        <f>VLOOKUP($A488,班級清單,6,0)</f>
        <v>二</v>
      </c>
      <c r="D488" s="11" t="str">
        <f>VLOOKUP($A488,班級清單,2,0)</f>
        <v>進校</v>
      </c>
      <c r="E488" s="11" t="str">
        <f>VLOOKUP($A488,班級清單,3,0)</f>
        <v>(進)商二1</v>
      </c>
      <c r="F488" s="5" t="str">
        <f>VLOOKUP($B488,書籍清單,2,0)</f>
        <v>經濟學</v>
      </c>
      <c r="G488" s="11" t="str">
        <f>VLOOKUP($B488,書籍清單,3,0)</f>
        <v>Ⅱ</v>
      </c>
      <c r="H488" s="11" t="str">
        <f>VLOOKUP($B488,書籍清單,4,0)</f>
        <v>旗立</v>
      </c>
      <c r="I488" s="11" t="str">
        <f>VLOOKUP($B488,書籍清單,5,0)</f>
        <v>高翠玲.等</v>
      </c>
      <c r="J488" s="11">
        <f>VLOOKUP($B488,書籍清單,6,0)</f>
        <v>280</v>
      </c>
      <c r="K488" s="13">
        <f>VLOOKUP($B488,書籍清單,7,0)</f>
        <v>270</v>
      </c>
      <c r="L488" s="32" t="str">
        <f>VLOOKUP(H488,出版社!$B$2:$D$26,3,0)</f>
        <v>招標議價</v>
      </c>
      <c r="M488" s="11">
        <f>VLOOKUP($A488,班級清單,4,0)</f>
        <v>32</v>
      </c>
      <c r="N488" s="11">
        <f>M488</f>
        <v>32</v>
      </c>
      <c r="O488" s="33">
        <f>J488*N488</f>
        <v>8960</v>
      </c>
      <c r="P488" s="34">
        <f>N488</f>
        <v>32</v>
      </c>
      <c r="Q488" s="35">
        <f>P488*K488</f>
        <v>8640</v>
      </c>
      <c r="R488" s="33">
        <v>27</v>
      </c>
      <c r="S488" s="33">
        <f>K488*R488</f>
        <v>7290</v>
      </c>
      <c r="T488" s="33">
        <f>P488-R488</f>
        <v>5</v>
      </c>
      <c r="U488" s="33">
        <f>T488*K488</f>
        <v>1350</v>
      </c>
      <c r="V488" s="5"/>
      <c r="W488" s="4"/>
      <c r="X488" s="4"/>
      <c r="Y488" s="4"/>
      <c r="Z488" s="4"/>
      <c r="AA488" s="4"/>
      <c r="AB488" s="4"/>
    </row>
    <row r="489" spans="1:28" ht="16.5" customHeight="1">
      <c r="A489" s="31">
        <v>62</v>
      </c>
      <c r="B489" s="31">
        <v>66</v>
      </c>
      <c r="C489" s="31" t="str">
        <f>VLOOKUP($A489,班級清單,6,0)</f>
        <v>二</v>
      </c>
      <c r="D489" s="11" t="str">
        <f>VLOOKUP($A489,班級清單,2,0)</f>
        <v>進校</v>
      </c>
      <c r="E489" s="11" t="str">
        <f>VLOOKUP($A489,班級清單,3,0)</f>
        <v>(進)商二1</v>
      </c>
      <c r="F489" s="5" t="str">
        <f>VLOOKUP($B489,書籍清單,2,0)</f>
        <v>數學(B)</v>
      </c>
      <c r="G489" s="11" t="str">
        <f>VLOOKUP($B489,書籍清單,3,0)</f>
        <v>四</v>
      </c>
      <c r="H489" s="11" t="str">
        <f>VLOOKUP($B489,書籍清單,4,0)</f>
        <v>龍騰</v>
      </c>
      <c r="I489" s="11" t="str">
        <f>VLOOKUP($B489,書籍清單,5,0)</f>
        <v>陳秋錦</v>
      </c>
      <c r="J489" s="11">
        <f>VLOOKUP($B489,書籍清單,6,0)</f>
        <v>187</v>
      </c>
      <c r="K489" s="13">
        <f>VLOOKUP($B489,書籍清單,7,0)</f>
        <v>180</v>
      </c>
      <c r="L489" s="32" t="str">
        <f>VLOOKUP(H489,出版社!$B$2:$D$26,3,0)</f>
        <v>招標議價</v>
      </c>
      <c r="M489" s="11">
        <f>VLOOKUP($A489,班級清單,4,0)</f>
        <v>32</v>
      </c>
      <c r="N489" s="11">
        <f>M489</f>
        <v>32</v>
      </c>
      <c r="O489" s="33">
        <f>J489*N489</f>
        <v>5984</v>
      </c>
      <c r="P489" s="34">
        <f>N489</f>
        <v>32</v>
      </c>
      <c r="Q489" s="35">
        <f>P489*K489</f>
        <v>5760</v>
      </c>
      <c r="R489" s="33">
        <v>29</v>
      </c>
      <c r="S489" s="33">
        <f>K489*R489</f>
        <v>5220</v>
      </c>
      <c r="T489" s="33">
        <f>P489-R489</f>
        <v>3</v>
      </c>
      <c r="U489" s="33">
        <f>T489*K489</f>
        <v>540</v>
      </c>
      <c r="V489" s="5"/>
      <c r="W489" s="44">
        <f>SUM(S481:S489)</f>
        <v>50444</v>
      </c>
      <c r="X489" s="4"/>
      <c r="Y489" s="44">
        <f>SUM(U481:U489)</f>
        <v>7604</v>
      </c>
      <c r="Z489" s="4"/>
      <c r="AA489" s="4"/>
      <c r="AB489" s="4"/>
    </row>
    <row r="490" spans="1:28" ht="16.5" customHeight="1">
      <c r="A490" s="31">
        <v>63</v>
      </c>
      <c r="B490" s="31">
        <v>69</v>
      </c>
      <c r="C490" s="31" t="str">
        <f>VLOOKUP($A490,班級清單,6,0)</f>
        <v>二</v>
      </c>
      <c r="D490" s="11" t="str">
        <f>VLOOKUP($A490,班級清單,2,0)</f>
        <v>進校</v>
      </c>
      <c r="E490" s="11" t="str">
        <f>VLOOKUP($A490,班級清單,3,0)</f>
        <v>(進)商二2</v>
      </c>
      <c r="F490" s="5" t="str">
        <f>VLOOKUP($B490,書籍清單,2,0)</f>
        <v>民法與商事法概論</v>
      </c>
      <c r="G490" s="11" t="str">
        <f>VLOOKUP($B490,書籍清單,3,0)</f>
        <v>二</v>
      </c>
      <c r="H490" s="11" t="str">
        <f>VLOOKUP($B490,書籍清單,4,0)</f>
        <v>五南</v>
      </c>
      <c r="I490" s="11" t="str">
        <f>VLOOKUP($B490,書籍清單,5,0)</f>
        <v>鄭正中</v>
      </c>
      <c r="J490" s="11">
        <f>VLOOKUP($B490,書籍清單,6,0)</f>
        <v>198</v>
      </c>
      <c r="K490" s="13">
        <f>VLOOKUP($B490,書籍清單,7,0)</f>
        <v>191</v>
      </c>
      <c r="L490" s="32" t="str">
        <f>VLOOKUP(H490,出版社!$B$2:$D$26,3,0)</f>
        <v>小額採購</v>
      </c>
      <c r="M490" s="11">
        <f>VLOOKUP($A490,班級清單,4,0)</f>
        <v>33</v>
      </c>
      <c r="N490" s="11">
        <f>M490</f>
        <v>33</v>
      </c>
      <c r="O490" s="33">
        <f>J490*N490</f>
        <v>6534</v>
      </c>
      <c r="P490" s="34">
        <f>N490</f>
        <v>33</v>
      </c>
      <c r="Q490" s="35">
        <f>P490*K490</f>
        <v>6303</v>
      </c>
      <c r="R490" s="33">
        <v>28</v>
      </c>
      <c r="S490" s="33">
        <f>K490*R490</f>
        <v>5348</v>
      </c>
      <c r="T490" s="33">
        <f>P490-R490</f>
        <v>5</v>
      </c>
      <c r="U490" s="33">
        <f>T490*K490</f>
        <v>955</v>
      </c>
      <c r="V490" s="5"/>
      <c r="W490" s="4"/>
      <c r="X490" s="4"/>
      <c r="Y490" s="4"/>
      <c r="Z490" s="4"/>
      <c r="AA490" s="4"/>
      <c r="AB490" s="4"/>
    </row>
    <row r="491" spans="1:28" ht="16.5" customHeight="1">
      <c r="A491" s="31">
        <v>63</v>
      </c>
      <c r="B491" s="31">
        <v>39</v>
      </c>
      <c r="C491" s="31" t="str">
        <f>VLOOKUP($A491,班級清單,6,0)</f>
        <v>二</v>
      </c>
      <c r="D491" s="11" t="str">
        <f>VLOOKUP($A491,班級清單,2,0)</f>
        <v>進校</v>
      </c>
      <c r="E491" s="11" t="str">
        <f>VLOOKUP($A491,班級清單,3,0)</f>
        <v>(進)商二2</v>
      </c>
      <c r="F491" s="5" t="str">
        <f>VLOOKUP($B491,書籍清單,2,0)</f>
        <v>計算機概論</v>
      </c>
      <c r="G491" s="11" t="str">
        <f>VLOOKUP($B491,書籍清單,3,0)</f>
        <v>Ⅳ</v>
      </c>
      <c r="H491" s="11" t="str">
        <f>VLOOKUP($B491,書籍清單,4,0)</f>
        <v>旗立</v>
      </c>
      <c r="I491" s="11" t="str">
        <f>VLOOKUP($B491,書籍清單,5,0)</f>
        <v>施威銘.等</v>
      </c>
      <c r="J491" s="11">
        <f>VLOOKUP($B491,書籍清單,6,0)</f>
        <v>278</v>
      </c>
      <c r="K491" s="13">
        <f>VLOOKUP($B491,書籍清單,7,0)</f>
        <v>268</v>
      </c>
      <c r="L491" s="32" t="str">
        <f>VLOOKUP(H491,出版社!$B$2:$D$26,3,0)</f>
        <v>招標議價</v>
      </c>
      <c r="M491" s="11">
        <f>VLOOKUP($A491,班級清單,4,0)</f>
        <v>33</v>
      </c>
      <c r="N491" s="11">
        <f>M491</f>
        <v>33</v>
      </c>
      <c r="O491" s="33">
        <f>J491*N491</f>
        <v>9174</v>
      </c>
      <c r="P491" s="34">
        <f>N491</f>
        <v>33</v>
      </c>
      <c r="Q491" s="35">
        <f>P491*K491</f>
        <v>8844</v>
      </c>
      <c r="R491" s="33">
        <v>28</v>
      </c>
      <c r="S491" s="33">
        <f>K491*R491</f>
        <v>7504</v>
      </c>
      <c r="T491" s="33">
        <f>P491-R491</f>
        <v>5</v>
      </c>
      <c r="U491" s="33">
        <f>T491*K491</f>
        <v>1340</v>
      </c>
      <c r="V491" s="5"/>
      <c r="W491" s="4"/>
      <c r="X491" s="4"/>
      <c r="Y491" s="4"/>
      <c r="Z491" s="4"/>
      <c r="AA491" s="4"/>
      <c r="AB491" s="4"/>
    </row>
    <row r="492" spans="1:28" ht="16.5" customHeight="1">
      <c r="A492" s="31">
        <v>63</v>
      </c>
      <c r="B492" s="31">
        <v>65</v>
      </c>
      <c r="C492" s="31" t="str">
        <f>VLOOKUP($A492,班級清單,6,0)</f>
        <v>二</v>
      </c>
      <c r="D492" s="11" t="str">
        <f>VLOOKUP($A492,班級清單,2,0)</f>
        <v>進校</v>
      </c>
      <c r="E492" s="11" t="str">
        <f>VLOOKUP($A492,班級清單,3,0)</f>
        <v>(進)商二2</v>
      </c>
      <c r="F492" s="5" t="str">
        <f>VLOOKUP($B492,書籍清單,2,0)</f>
        <v>高職英文(IV)B版</v>
      </c>
      <c r="G492" s="11" t="str">
        <f>VLOOKUP($B492,書籍清單,3,0)</f>
        <v>四</v>
      </c>
      <c r="H492" s="11" t="str">
        <f>VLOOKUP($B492,書籍清單,4,0)</f>
        <v>龍騰</v>
      </c>
      <c r="I492" s="11" t="str">
        <f>VLOOKUP($B492,書籍清單,5,0)</f>
        <v>黃玟君</v>
      </c>
      <c r="J492" s="11">
        <f>VLOOKUP($B492,書籍清單,6,0)</f>
        <v>218</v>
      </c>
      <c r="K492" s="13">
        <f>VLOOKUP($B492,書籍清單,7,0)</f>
        <v>210</v>
      </c>
      <c r="L492" s="32" t="str">
        <f>VLOOKUP(H492,出版社!$B$2:$D$26,3,0)</f>
        <v>招標議價</v>
      </c>
      <c r="M492" s="11">
        <f>VLOOKUP($A492,班級清單,4,0)</f>
        <v>33</v>
      </c>
      <c r="N492" s="11">
        <f>M492</f>
        <v>33</v>
      </c>
      <c r="O492" s="33">
        <f>J492*N492</f>
        <v>7194</v>
      </c>
      <c r="P492" s="34">
        <f>N492</f>
        <v>33</v>
      </c>
      <c r="Q492" s="35">
        <f>P492*K492</f>
        <v>6930</v>
      </c>
      <c r="R492" s="33">
        <v>31</v>
      </c>
      <c r="S492" s="33">
        <f>K492*R492</f>
        <v>6510</v>
      </c>
      <c r="T492" s="33">
        <f>P492-R492</f>
        <v>2</v>
      </c>
      <c r="U492" s="33">
        <f>T492*K492</f>
        <v>420</v>
      </c>
      <c r="V492" s="5"/>
      <c r="W492" s="4"/>
      <c r="X492" s="4"/>
      <c r="Y492" s="4"/>
      <c r="Z492" s="4"/>
      <c r="AA492" s="4"/>
      <c r="AB492" s="4"/>
    </row>
    <row r="493" spans="1:28" ht="16.5" customHeight="1">
      <c r="A493" s="31">
        <v>63</v>
      </c>
      <c r="B493" s="31">
        <v>64</v>
      </c>
      <c r="C493" s="31" t="str">
        <f>VLOOKUP($A493,班級清單,6,0)</f>
        <v>二</v>
      </c>
      <c r="D493" s="11" t="str">
        <f>VLOOKUP($A493,班級清單,2,0)</f>
        <v>進校</v>
      </c>
      <c r="E493" s="11" t="str">
        <f>VLOOKUP($A493,班級清單,3,0)</f>
        <v>(進)商二2</v>
      </c>
      <c r="F493" s="5" t="str">
        <f>VLOOKUP($B493,書籍清單,2,0)</f>
        <v>高職國文</v>
      </c>
      <c r="G493" s="11" t="str">
        <f>VLOOKUP($B493,書籍清單,3,0)</f>
        <v>四</v>
      </c>
      <c r="H493" s="11" t="str">
        <f>VLOOKUP($B493,書籍清單,4,0)</f>
        <v>龍騰</v>
      </c>
      <c r="I493" s="11" t="str">
        <f>VLOOKUP($B493,書籍清單,5,0)</f>
        <v>何寄澎</v>
      </c>
      <c r="J493" s="11">
        <f>VLOOKUP($B493,書籍清單,6,0)</f>
        <v>206</v>
      </c>
      <c r="K493" s="13">
        <f>VLOOKUP($B493,書籍清單,7,0)</f>
        <v>198</v>
      </c>
      <c r="L493" s="32" t="str">
        <f>VLOOKUP(H493,出版社!$B$2:$D$26,3,0)</f>
        <v>招標議價</v>
      </c>
      <c r="M493" s="11">
        <f>VLOOKUP($A493,班級清單,4,0)</f>
        <v>33</v>
      </c>
      <c r="N493" s="11">
        <f>M493</f>
        <v>33</v>
      </c>
      <c r="O493" s="33">
        <f>J493*N493</f>
        <v>6798</v>
      </c>
      <c r="P493" s="34">
        <f>N493</f>
        <v>33</v>
      </c>
      <c r="Q493" s="35">
        <f>P493*K493</f>
        <v>6534</v>
      </c>
      <c r="R493" s="33">
        <v>31</v>
      </c>
      <c r="S493" s="33">
        <f>K493*R493</f>
        <v>6138</v>
      </c>
      <c r="T493" s="33">
        <f>P493-R493</f>
        <v>2</v>
      </c>
      <c r="U493" s="33">
        <f>T493*K493</f>
        <v>396</v>
      </c>
      <c r="V493" s="5"/>
      <c r="W493" s="4"/>
      <c r="X493" s="4"/>
      <c r="Y493" s="4"/>
      <c r="Z493" s="4"/>
      <c r="AA493" s="4"/>
      <c r="AB493" s="4"/>
    </row>
    <row r="494" spans="1:28" ht="16.5" customHeight="1">
      <c r="A494" s="31">
        <v>63</v>
      </c>
      <c r="B494" s="31">
        <v>68</v>
      </c>
      <c r="C494" s="31" t="str">
        <f>VLOOKUP($A494,班級清單,6,0)</f>
        <v>二</v>
      </c>
      <c r="D494" s="11" t="str">
        <f>VLOOKUP($A494,班級清單,2,0)</f>
        <v>進校</v>
      </c>
      <c r="E494" s="11" t="str">
        <f>VLOOKUP($A494,班級清單,3,0)</f>
        <v>(進)商二2</v>
      </c>
      <c r="F494" s="5" t="str">
        <f>VLOOKUP($B494,書籍清單,2,0)</f>
        <v>健康情感管理</v>
      </c>
      <c r="G494" s="11" t="str">
        <f>VLOOKUP($B494,書籍清單,3,0)</f>
        <v>全</v>
      </c>
      <c r="H494" s="11" t="str">
        <f>VLOOKUP($B494,書籍清單,4,0)</f>
        <v>幼獅</v>
      </c>
      <c r="I494" s="11" t="str">
        <f>VLOOKUP($B494,書籍清單,5,0)</f>
        <v>張芬蘭</v>
      </c>
      <c r="J494" s="11">
        <f>VLOOKUP($B494,書籍清單,6,0)</f>
        <v>135</v>
      </c>
      <c r="K494" s="13">
        <f>VLOOKUP($B494,書籍清單,7,0)</f>
        <v>130</v>
      </c>
      <c r="L494" s="32" t="str">
        <f>VLOOKUP(H494,出版社!$B$2:$D$26,3,0)</f>
        <v>招標議價</v>
      </c>
      <c r="M494" s="11">
        <f>VLOOKUP($A494,班級清單,4,0)</f>
        <v>33</v>
      </c>
      <c r="N494" s="11">
        <f>M494</f>
        <v>33</v>
      </c>
      <c r="O494" s="33">
        <f>J494*N494</f>
        <v>4455</v>
      </c>
      <c r="P494" s="34">
        <f>N494</f>
        <v>33</v>
      </c>
      <c r="Q494" s="35">
        <f>P494*K494</f>
        <v>4290</v>
      </c>
      <c r="R494" s="33">
        <v>28</v>
      </c>
      <c r="S494" s="33">
        <f>K494*R494</f>
        <v>3640</v>
      </c>
      <c r="T494" s="33">
        <f>P494-R494</f>
        <v>5</v>
      </c>
      <c r="U494" s="33">
        <f>T494*K494</f>
        <v>650</v>
      </c>
      <c r="V494" s="5"/>
      <c r="W494" s="4"/>
      <c r="X494" s="4"/>
      <c r="Y494" s="4"/>
      <c r="Z494" s="4"/>
      <c r="AA494" s="4"/>
      <c r="AB494" s="4"/>
    </row>
    <row r="495" spans="1:28" ht="16.5" customHeight="1">
      <c r="A495" s="31">
        <v>63</v>
      </c>
      <c r="B495" s="31">
        <v>67</v>
      </c>
      <c r="C495" s="31" t="str">
        <f>VLOOKUP($A495,班級清單,6,0)</f>
        <v>二</v>
      </c>
      <c r="D495" s="11" t="str">
        <f>VLOOKUP($A495,班級清單,2,0)</f>
        <v>進校</v>
      </c>
      <c r="E495" s="11" t="str">
        <f>VLOOKUP($A495,班級清單,3,0)</f>
        <v>(進)商二2</v>
      </c>
      <c r="F495" s="5" t="str">
        <f>VLOOKUP($B495,書籍清單,2,0)</f>
        <v>會計學</v>
      </c>
      <c r="G495" s="11" t="str">
        <f>VLOOKUP($B495,書籍清單,3,0)</f>
        <v>四</v>
      </c>
      <c r="H495" s="11" t="str">
        <f>VLOOKUP($B495,書籍清單,4,0)</f>
        <v>啟芳</v>
      </c>
      <c r="I495" s="11" t="str">
        <f>VLOOKUP($B495,書籍清單,5,0)</f>
        <v>林若娟</v>
      </c>
      <c r="J495" s="11">
        <f>VLOOKUP($B495,書籍清單,6,0)</f>
        <v>230</v>
      </c>
      <c r="K495" s="13">
        <f>VLOOKUP($B495,書籍清單,7,0)</f>
        <v>222</v>
      </c>
      <c r="L495" s="32" t="str">
        <f>VLOOKUP(H495,出版社!$B$2:$D$26,3,0)</f>
        <v>招標議價</v>
      </c>
      <c r="M495" s="11">
        <f>VLOOKUP($A495,班級清單,4,0)</f>
        <v>33</v>
      </c>
      <c r="N495" s="11">
        <f>M495</f>
        <v>33</v>
      </c>
      <c r="O495" s="33">
        <f>J495*N495</f>
        <v>7590</v>
      </c>
      <c r="P495" s="34">
        <f>N495</f>
        <v>33</v>
      </c>
      <c r="Q495" s="35">
        <f>P495*K495</f>
        <v>7326</v>
      </c>
      <c r="R495" s="33">
        <v>30</v>
      </c>
      <c r="S495" s="33">
        <f>K495*R495</f>
        <v>6660</v>
      </c>
      <c r="T495" s="33">
        <f>P495-R495</f>
        <v>3</v>
      </c>
      <c r="U495" s="33">
        <f>T495*K495</f>
        <v>666</v>
      </c>
      <c r="V495" s="5"/>
      <c r="W495" s="4"/>
      <c r="X495" s="4"/>
      <c r="Y495" s="4"/>
      <c r="Z495" s="4"/>
      <c r="AA495" s="4"/>
      <c r="AB495" s="4"/>
    </row>
    <row r="496" spans="1:28" ht="16.5" customHeight="1">
      <c r="A496" s="31">
        <v>63</v>
      </c>
      <c r="B496" s="31">
        <v>12</v>
      </c>
      <c r="C496" s="31" t="str">
        <f>VLOOKUP($A496,班級清單,6,0)</f>
        <v>二</v>
      </c>
      <c r="D496" s="11" t="str">
        <f>VLOOKUP($A496,班級清單,2,0)</f>
        <v>進校</v>
      </c>
      <c r="E496" s="11" t="str">
        <f>VLOOKUP($A496,班級清單,3,0)</f>
        <v>(進)商二2</v>
      </c>
      <c r="F496" s="5" t="str">
        <f>VLOOKUP($B496,書籍清單,2,0)</f>
        <v>當代軍事科技</v>
      </c>
      <c r="G496" s="11" t="str">
        <f>VLOOKUP($B496,書籍清單,3,0)</f>
        <v>全</v>
      </c>
      <c r="H496" s="11" t="str">
        <f>VLOOKUP($B496,書籍清單,4,0)</f>
        <v>幼獅</v>
      </c>
      <c r="I496" s="11" t="str">
        <f>VLOOKUP($B496,書籍清單,5,0)</f>
        <v>編輯部</v>
      </c>
      <c r="J496" s="11">
        <f>VLOOKUP($B496,書籍清單,6,0)</f>
        <v>150</v>
      </c>
      <c r="K496" s="13">
        <f>VLOOKUP($B496,書籍清單,7,0)</f>
        <v>145</v>
      </c>
      <c r="L496" s="32" t="str">
        <f>VLOOKUP(H496,出版社!$B$2:$D$26,3,0)</f>
        <v>招標議價</v>
      </c>
      <c r="M496" s="11">
        <f>VLOOKUP($A496,班級清單,4,0)</f>
        <v>33</v>
      </c>
      <c r="N496" s="11">
        <f>M496</f>
        <v>33</v>
      </c>
      <c r="O496" s="33">
        <f>J496*N496</f>
        <v>4950</v>
      </c>
      <c r="P496" s="34">
        <f>N496</f>
        <v>33</v>
      </c>
      <c r="Q496" s="35">
        <f>P496*K496</f>
        <v>4785</v>
      </c>
      <c r="R496" s="33">
        <v>31</v>
      </c>
      <c r="S496" s="33">
        <f>K496*R496</f>
        <v>4495</v>
      </c>
      <c r="T496" s="33">
        <f>P496-R496</f>
        <v>2</v>
      </c>
      <c r="U496" s="33">
        <f>T496*K496</f>
        <v>290</v>
      </c>
      <c r="V496" s="5"/>
      <c r="W496" s="4"/>
      <c r="X496" s="4"/>
      <c r="Y496" s="4"/>
      <c r="Z496" s="4"/>
      <c r="AA496" s="4"/>
      <c r="AB496" s="4"/>
    </row>
    <row r="497" spans="1:28" ht="16.5" customHeight="1">
      <c r="A497" s="31">
        <v>63</v>
      </c>
      <c r="B497" s="31">
        <v>40</v>
      </c>
      <c r="C497" s="31" t="str">
        <f>VLOOKUP($A497,班級清單,6,0)</f>
        <v>二</v>
      </c>
      <c r="D497" s="11" t="str">
        <f>VLOOKUP($A497,班級清單,2,0)</f>
        <v>進校</v>
      </c>
      <c r="E497" s="11" t="str">
        <f>VLOOKUP($A497,班級清單,3,0)</f>
        <v>(進)商二2</v>
      </c>
      <c r="F497" s="5" t="str">
        <f>VLOOKUP($B497,書籍清單,2,0)</f>
        <v>經濟學</v>
      </c>
      <c r="G497" s="11" t="str">
        <f>VLOOKUP($B497,書籍清單,3,0)</f>
        <v>Ⅱ</v>
      </c>
      <c r="H497" s="11" t="str">
        <f>VLOOKUP($B497,書籍清單,4,0)</f>
        <v>旗立</v>
      </c>
      <c r="I497" s="11" t="str">
        <f>VLOOKUP($B497,書籍清單,5,0)</f>
        <v>高翠玲.等</v>
      </c>
      <c r="J497" s="11">
        <f>VLOOKUP($B497,書籍清單,6,0)</f>
        <v>280</v>
      </c>
      <c r="K497" s="13">
        <f>VLOOKUP($B497,書籍清單,7,0)</f>
        <v>270</v>
      </c>
      <c r="L497" s="32" t="str">
        <f>VLOOKUP(H497,出版社!$B$2:$D$26,3,0)</f>
        <v>招標議價</v>
      </c>
      <c r="M497" s="11">
        <f>VLOOKUP($A497,班級清單,4,0)</f>
        <v>33</v>
      </c>
      <c r="N497" s="11">
        <f>M497</f>
        <v>33</v>
      </c>
      <c r="O497" s="33">
        <f>J497*N497</f>
        <v>9240</v>
      </c>
      <c r="P497" s="34">
        <f>N497</f>
        <v>33</v>
      </c>
      <c r="Q497" s="35">
        <f>P497*K497</f>
        <v>8910</v>
      </c>
      <c r="R497" s="33">
        <v>28</v>
      </c>
      <c r="S497" s="33">
        <f>K497*R497</f>
        <v>7560</v>
      </c>
      <c r="T497" s="33">
        <f>P497-R497</f>
        <v>5</v>
      </c>
      <c r="U497" s="33">
        <f>T497*K497</f>
        <v>1350</v>
      </c>
      <c r="V497" s="5"/>
      <c r="W497" s="4"/>
      <c r="X497" s="4"/>
      <c r="Y497" s="4"/>
      <c r="Z497" s="4"/>
      <c r="AA497" s="4"/>
      <c r="AB497" s="4"/>
    </row>
    <row r="498" spans="1:28" ht="16.5" customHeight="1">
      <c r="A498" s="31">
        <v>63</v>
      </c>
      <c r="B498" s="31">
        <v>66</v>
      </c>
      <c r="C498" s="31" t="str">
        <f>VLOOKUP($A498,班級清單,6,0)</f>
        <v>二</v>
      </c>
      <c r="D498" s="11" t="str">
        <f>VLOOKUP($A498,班級清單,2,0)</f>
        <v>進校</v>
      </c>
      <c r="E498" s="11" t="str">
        <f>VLOOKUP($A498,班級清單,3,0)</f>
        <v>(進)商二2</v>
      </c>
      <c r="F498" s="5" t="str">
        <f>VLOOKUP($B498,書籍清單,2,0)</f>
        <v>數學(B)</v>
      </c>
      <c r="G498" s="11" t="str">
        <f>VLOOKUP($B498,書籍清單,3,0)</f>
        <v>四</v>
      </c>
      <c r="H498" s="11" t="str">
        <f>VLOOKUP($B498,書籍清單,4,0)</f>
        <v>龍騰</v>
      </c>
      <c r="I498" s="11" t="str">
        <f>VLOOKUP($B498,書籍清單,5,0)</f>
        <v>陳秋錦</v>
      </c>
      <c r="J498" s="11">
        <f>VLOOKUP($B498,書籍清單,6,0)</f>
        <v>187</v>
      </c>
      <c r="K498" s="13">
        <f>VLOOKUP($B498,書籍清單,7,0)</f>
        <v>180</v>
      </c>
      <c r="L498" s="32" t="str">
        <f>VLOOKUP(H498,出版社!$B$2:$D$26,3,0)</f>
        <v>招標議價</v>
      </c>
      <c r="M498" s="11">
        <f>VLOOKUP($A498,班級清單,4,0)</f>
        <v>33</v>
      </c>
      <c r="N498" s="11">
        <f>M498</f>
        <v>33</v>
      </c>
      <c r="O498" s="33">
        <f>J498*N498</f>
        <v>6171</v>
      </c>
      <c r="P498" s="34">
        <f>N498</f>
        <v>33</v>
      </c>
      <c r="Q498" s="35">
        <f>P498*K498</f>
        <v>5940</v>
      </c>
      <c r="R498" s="33">
        <v>31</v>
      </c>
      <c r="S498" s="33">
        <f>K498*R498</f>
        <v>5580</v>
      </c>
      <c r="T498" s="33">
        <f>P498-R498</f>
        <v>2</v>
      </c>
      <c r="U498" s="33">
        <f>T498*K498</f>
        <v>360</v>
      </c>
      <c r="V498" s="5"/>
      <c r="W498" s="44">
        <f>SUM(S490:S498)</f>
        <v>53435</v>
      </c>
      <c r="X498" s="4"/>
      <c r="Y498" s="44">
        <f>SUM(U490:U498)</f>
        <v>6427</v>
      </c>
      <c r="Z498" s="4"/>
      <c r="AA498" s="4"/>
      <c r="AB498" s="4"/>
    </row>
    <row r="499" spans="1:28" ht="16.5" customHeight="1">
      <c r="A499" s="31">
        <v>64</v>
      </c>
      <c r="B499" s="31">
        <v>69</v>
      </c>
      <c r="C499" s="31" t="str">
        <f>VLOOKUP($A499,班級清單,6,0)</f>
        <v>二</v>
      </c>
      <c r="D499" s="11" t="str">
        <f>VLOOKUP($A499,班級清單,2,0)</f>
        <v>進校</v>
      </c>
      <c r="E499" s="11" t="str">
        <f>VLOOKUP($A499,班級清單,3,0)</f>
        <v>(進)商二3</v>
      </c>
      <c r="F499" s="5" t="str">
        <f>VLOOKUP($B499,書籍清單,2,0)</f>
        <v>民法與商事法概論</v>
      </c>
      <c r="G499" s="11" t="str">
        <f>VLOOKUP($B499,書籍清單,3,0)</f>
        <v>二</v>
      </c>
      <c r="H499" s="11" t="str">
        <f>VLOOKUP($B499,書籍清單,4,0)</f>
        <v>五南</v>
      </c>
      <c r="I499" s="11" t="str">
        <f>VLOOKUP($B499,書籍清單,5,0)</f>
        <v>鄭正中</v>
      </c>
      <c r="J499" s="11">
        <f>VLOOKUP($B499,書籍清單,6,0)</f>
        <v>198</v>
      </c>
      <c r="K499" s="13">
        <f>VLOOKUP($B499,書籍清單,7,0)</f>
        <v>191</v>
      </c>
      <c r="L499" s="32" t="str">
        <f>VLOOKUP(H499,出版社!$B$2:$D$26,3,0)</f>
        <v>小額採購</v>
      </c>
      <c r="M499" s="11">
        <f>VLOOKUP($A499,班級清單,4,0)</f>
        <v>32</v>
      </c>
      <c r="N499" s="11">
        <f>M499</f>
        <v>32</v>
      </c>
      <c r="O499" s="33">
        <f>J499*N499</f>
        <v>6336</v>
      </c>
      <c r="P499" s="34">
        <f>N499</f>
        <v>32</v>
      </c>
      <c r="Q499" s="35">
        <f>P499*K499</f>
        <v>6112</v>
      </c>
      <c r="R499" s="33">
        <v>28</v>
      </c>
      <c r="S499" s="33">
        <f>K499*R499</f>
        <v>5348</v>
      </c>
      <c r="T499" s="33">
        <f>P499-R499</f>
        <v>4</v>
      </c>
      <c r="U499" s="33">
        <f>T499*K499</f>
        <v>764</v>
      </c>
      <c r="V499" s="5"/>
      <c r="W499" s="4"/>
      <c r="X499" s="4"/>
      <c r="Y499" s="4"/>
      <c r="Z499" s="4"/>
      <c r="AA499" s="4"/>
      <c r="AB499" s="4"/>
    </row>
    <row r="500" spans="1:28" ht="16.5" customHeight="1">
      <c r="A500" s="31">
        <v>64</v>
      </c>
      <c r="B500" s="31">
        <v>39</v>
      </c>
      <c r="C500" s="31" t="str">
        <f>VLOOKUP($A500,班級清單,6,0)</f>
        <v>二</v>
      </c>
      <c r="D500" s="11" t="str">
        <f>VLOOKUP($A500,班級清單,2,0)</f>
        <v>進校</v>
      </c>
      <c r="E500" s="11" t="str">
        <f>VLOOKUP($A500,班級清單,3,0)</f>
        <v>(進)商二3</v>
      </c>
      <c r="F500" s="5" t="str">
        <f>VLOOKUP($B500,書籍清單,2,0)</f>
        <v>計算機概論</v>
      </c>
      <c r="G500" s="11" t="str">
        <f>VLOOKUP($B500,書籍清單,3,0)</f>
        <v>Ⅳ</v>
      </c>
      <c r="H500" s="11" t="str">
        <f>VLOOKUP($B500,書籍清單,4,0)</f>
        <v>旗立</v>
      </c>
      <c r="I500" s="11" t="str">
        <f>VLOOKUP($B500,書籍清單,5,0)</f>
        <v>施威銘.等</v>
      </c>
      <c r="J500" s="11">
        <f>VLOOKUP($B500,書籍清單,6,0)</f>
        <v>278</v>
      </c>
      <c r="K500" s="13">
        <f>VLOOKUP($B500,書籍清單,7,0)</f>
        <v>268</v>
      </c>
      <c r="L500" s="32" t="str">
        <f>VLOOKUP(H500,出版社!$B$2:$D$26,3,0)</f>
        <v>招標議價</v>
      </c>
      <c r="M500" s="11">
        <f>VLOOKUP($A500,班級清單,4,0)</f>
        <v>32</v>
      </c>
      <c r="N500" s="11">
        <f>M500</f>
        <v>32</v>
      </c>
      <c r="O500" s="33">
        <f>J500*N500</f>
        <v>8896</v>
      </c>
      <c r="P500" s="34">
        <f>N500</f>
        <v>32</v>
      </c>
      <c r="Q500" s="35">
        <f>P500*K500</f>
        <v>8576</v>
      </c>
      <c r="R500" s="33">
        <v>28</v>
      </c>
      <c r="S500" s="33">
        <f>K500*R500</f>
        <v>7504</v>
      </c>
      <c r="T500" s="33">
        <f>P500-R500</f>
        <v>4</v>
      </c>
      <c r="U500" s="33">
        <f>T500*K500</f>
        <v>1072</v>
      </c>
      <c r="V500" s="5"/>
      <c r="W500" s="4"/>
      <c r="X500" s="4"/>
      <c r="Y500" s="4"/>
      <c r="Z500" s="4"/>
      <c r="AA500" s="4"/>
      <c r="AB500" s="4"/>
    </row>
    <row r="501" spans="1:28" ht="16.5" customHeight="1">
      <c r="A501" s="31">
        <v>64</v>
      </c>
      <c r="B501" s="31">
        <v>65</v>
      </c>
      <c r="C501" s="31" t="str">
        <f>VLOOKUP($A501,班級清單,6,0)</f>
        <v>二</v>
      </c>
      <c r="D501" s="11" t="str">
        <f>VLOOKUP($A501,班級清單,2,0)</f>
        <v>進校</v>
      </c>
      <c r="E501" s="11" t="str">
        <f>VLOOKUP($A501,班級清單,3,0)</f>
        <v>(進)商二3</v>
      </c>
      <c r="F501" s="5" t="str">
        <f>VLOOKUP($B501,書籍清單,2,0)</f>
        <v>高職英文(IV)B版</v>
      </c>
      <c r="G501" s="11" t="str">
        <f>VLOOKUP($B501,書籍清單,3,0)</f>
        <v>四</v>
      </c>
      <c r="H501" s="11" t="str">
        <f>VLOOKUP($B501,書籍清單,4,0)</f>
        <v>龍騰</v>
      </c>
      <c r="I501" s="11" t="str">
        <f>VLOOKUP($B501,書籍清單,5,0)</f>
        <v>黃玟君</v>
      </c>
      <c r="J501" s="11">
        <f>VLOOKUP($B501,書籍清單,6,0)</f>
        <v>218</v>
      </c>
      <c r="K501" s="13">
        <f>VLOOKUP($B501,書籍清單,7,0)</f>
        <v>210</v>
      </c>
      <c r="L501" s="32" t="str">
        <f>VLOOKUP(H501,出版社!$B$2:$D$26,3,0)</f>
        <v>招標議價</v>
      </c>
      <c r="M501" s="11">
        <f>VLOOKUP($A501,班級清單,4,0)</f>
        <v>32</v>
      </c>
      <c r="N501" s="11">
        <f>M501</f>
        <v>32</v>
      </c>
      <c r="O501" s="33">
        <f>J501*N501</f>
        <v>6976</v>
      </c>
      <c r="P501" s="34">
        <f>N501</f>
        <v>32</v>
      </c>
      <c r="Q501" s="35">
        <f>P501*K501</f>
        <v>6720</v>
      </c>
      <c r="R501" s="33">
        <v>29</v>
      </c>
      <c r="S501" s="33">
        <f>K501*R501</f>
        <v>6090</v>
      </c>
      <c r="T501" s="33">
        <f>P501-R501</f>
        <v>3</v>
      </c>
      <c r="U501" s="33">
        <f>T501*K501</f>
        <v>630</v>
      </c>
      <c r="V501" s="5"/>
      <c r="W501" s="4"/>
      <c r="X501" s="4"/>
      <c r="Y501" s="4"/>
      <c r="Z501" s="4"/>
      <c r="AA501" s="4"/>
      <c r="AB501" s="4"/>
    </row>
    <row r="502" spans="1:28" ht="16.5" customHeight="1">
      <c r="A502" s="31">
        <v>64</v>
      </c>
      <c r="B502" s="31">
        <v>64</v>
      </c>
      <c r="C502" s="31" t="str">
        <f>VLOOKUP($A502,班級清單,6,0)</f>
        <v>二</v>
      </c>
      <c r="D502" s="11" t="str">
        <f>VLOOKUP($A502,班級清單,2,0)</f>
        <v>進校</v>
      </c>
      <c r="E502" s="11" t="str">
        <f>VLOOKUP($A502,班級清單,3,0)</f>
        <v>(進)商二3</v>
      </c>
      <c r="F502" s="5" t="str">
        <f>VLOOKUP($B502,書籍清單,2,0)</f>
        <v>高職國文</v>
      </c>
      <c r="G502" s="11" t="str">
        <f>VLOOKUP($B502,書籍清單,3,0)</f>
        <v>四</v>
      </c>
      <c r="H502" s="11" t="str">
        <f>VLOOKUP($B502,書籍清單,4,0)</f>
        <v>龍騰</v>
      </c>
      <c r="I502" s="11" t="str">
        <f>VLOOKUP($B502,書籍清單,5,0)</f>
        <v>何寄澎</v>
      </c>
      <c r="J502" s="11">
        <f>VLOOKUP($B502,書籍清單,6,0)</f>
        <v>206</v>
      </c>
      <c r="K502" s="13">
        <f>VLOOKUP($B502,書籍清單,7,0)</f>
        <v>198</v>
      </c>
      <c r="L502" s="32" t="str">
        <f>VLOOKUP(H502,出版社!$B$2:$D$26,3,0)</f>
        <v>招標議價</v>
      </c>
      <c r="M502" s="11">
        <f>VLOOKUP($A502,班級清單,4,0)</f>
        <v>32</v>
      </c>
      <c r="N502" s="11">
        <f>M502</f>
        <v>32</v>
      </c>
      <c r="O502" s="33">
        <f>J502*N502</f>
        <v>6592</v>
      </c>
      <c r="P502" s="34">
        <f>N502</f>
        <v>32</v>
      </c>
      <c r="Q502" s="35">
        <f>P502*K502</f>
        <v>6336</v>
      </c>
      <c r="R502" s="33">
        <v>29</v>
      </c>
      <c r="S502" s="33">
        <f>K502*R502</f>
        <v>5742</v>
      </c>
      <c r="T502" s="33">
        <f>P502-R502</f>
        <v>3</v>
      </c>
      <c r="U502" s="33">
        <f>T502*K502</f>
        <v>594</v>
      </c>
      <c r="V502" s="5"/>
      <c r="W502" s="4"/>
      <c r="X502" s="4"/>
      <c r="Y502" s="4"/>
      <c r="Z502" s="4"/>
      <c r="AA502" s="4"/>
      <c r="AB502" s="4"/>
    </row>
    <row r="503" spans="1:28" ht="16.5" customHeight="1">
      <c r="A503" s="31">
        <v>64</v>
      </c>
      <c r="B503" s="31">
        <v>68</v>
      </c>
      <c r="C503" s="31" t="str">
        <f>VLOOKUP($A503,班級清單,6,0)</f>
        <v>二</v>
      </c>
      <c r="D503" s="11" t="str">
        <f>VLOOKUP($A503,班級清單,2,0)</f>
        <v>進校</v>
      </c>
      <c r="E503" s="11" t="str">
        <f>VLOOKUP($A503,班級清單,3,0)</f>
        <v>(進)商二3</v>
      </c>
      <c r="F503" s="5" t="str">
        <f>VLOOKUP($B503,書籍清單,2,0)</f>
        <v>健康情感管理</v>
      </c>
      <c r="G503" s="11" t="str">
        <f>VLOOKUP($B503,書籍清單,3,0)</f>
        <v>全</v>
      </c>
      <c r="H503" s="11" t="str">
        <f>VLOOKUP($B503,書籍清單,4,0)</f>
        <v>幼獅</v>
      </c>
      <c r="I503" s="11" t="str">
        <f>VLOOKUP($B503,書籍清單,5,0)</f>
        <v>張芬蘭</v>
      </c>
      <c r="J503" s="11">
        <f>VLOOKUP($B503,書籍清單,6,0)</f>
        <v>135</v>
      </c>
      <c r="K503" s="13">
        <f>VLOOKUP($B503,書籍清單,7,0)</f>
        <v>130</v>
      </c>
      <c r="L503" s="32" t="str">
        <f>VLOOKUP(H503,出版社!$B$2:$D$26,3,0)</f>
        <v>招標議價</v>
      </c>
      <c r="M503" s="11">
        <f>VLOOKUP($A503,班級清單,4,0)</f>
        <v>32</v>
      </c>
      <c r="N503" s="11">
        <f>M503</f>
        <v>32</v>
      </c>
      <c r="O503" s="33">
        <f>J503*N503</f>
        <v>4320</v>
      </c>
      <c r="P503" s="34">
        <f>N503</f>
        <v>32</v>
      </c>
      <c r="Q503" s="35">
        <f>P503*K503</f>
        <v>4160</v>
      </c>
      <c r="R503" s="33">
        <v>28</v>
      </c>
      <c r="S503" s="33">
        <f>K503*R503</f>
        <v>3640</v>
      </c>
      <c r="T503" s="33">
        <f>P503-R503</f>
        <v>4</v>
      </c>
      <c r="U503" s="33">
        <f>T503*K503</f>
        <v>520</v>
      </c>
      <c r="V503" s="5"/>
      <c r="W503" s="4"/>
      <c r="X503" s="4"/>
      <c r="Y503" s="4"/>
      <c r="Z503" s="4"/>
      <c r="AA503" s="4"/>
      <c r="AB503" s="4"/>
    </row>
    <row r="504" spans="1:28" ht="16.5" customHeight="1">
      <c r="A504" s="31">
        <v>64</v>
      </c>
      <c r="B504" s="31">
        <v>67</v>
      </c>
      <c r="C504" s="31" t="str">
        <f>VLOOKUP($A504,班級清單,6,0)</f>
        <v>二</v>
      </c>
      <c r="D504" s="11" t="str">
        <f>VLOOKUP($A504,班級清單,2,0)</f>
        <v>進校</v>
      </c>
      <c r="E504" s="11" t="str">
        <f>VLOOKUP($A504,班級清單,3,0)</f>
        <v>(進)商二3</v>
      </c>
      <c r="F504" s="5" t="str">
        <f>VLOOKUP($B504,書籍清單,2,0)</f>
        <v>會計學</v>
      </c>
      <c r="G504" s="11" t="str">
        <f>VLOOKUP($B504,書籍清單,3,0)</f>
        <v>四</v>
      </c>
      <c r="H504" s="11" t="str">
        <f>VLOOKUP($B504,書籍清單,4,0)</f>
        <v>啟芳</v>
      </c>
      <c r="I504" s="11" t="str">
        <f>VLOOKUP($B504,書籍清單,5,0)</f>
        <v>林若娟</v>
      </c>
      <c r="J504" s="11">
        <f>VLOOKUP($B504,書籍清單,6,0)</f>
        <v>230</v>
      </c>
      <c r="K504" s="13">
        <f>VLOOKUP($B504,書籍清單,7,0)</f>
        <v>222</v>
      </c>
      <c r="L504" s="32" t="str">
        <f>VLOOKUP(H504,出版社!$B$2:$D$26,3,0)</f>
        <v>招標議價</v>
      </c>
      <c r="M504" s="11">
        <f>VLOOKUP($A504,班級清單,4,0)</f>
        <v>32</v>
      </c>
      <c r="N504" s="11">
        <f>M504</f>
        <v>32</v>
      </c>
      <c r="O504" s="33">
        <f>J504*N504</f>
        <v>7360</v>
      </c>
      <c r="P504" s="34">
        <f>N504</f>
        <v>32</v>
      </c>
      <c r="Q504" s="35">
        <f>P504*K504</f>
        <v>7104</v>
      </c>
      <c r="R504" s="33">
        <v>29</v>
      </c>
      <c r="S504" s="33">
        <f>K504*R504</f>
        <v>6438</v>
      </c>
      <c r="T504" s="33">
        <f>P504-R504</f>
        <v>3</v>
      </c>
      <c r="U504" s="33">
        <f>T504*K504</f>
        <v>666</v>
      </c>
      <c r="V504" s="5"/>
      <c r="W504" s="4"/>
      <c r="X504" s="4"/>
      <c r="Y504" s="4"/>
      <c r="Z504" s="4"/>
      <c r="AA504" s="4"/>
      <c r="AB504" s="4"/>
    </row>
    <row r="505" spans="1:28" ht="16.5" customHeight="1">
      <c r="A505" s="31">
        <v>64</v>
      </c>
      <c r="B505" s="31">
        <v>12</v>
      </c>
      <c r="C505" s="31" t="str">
        <f>VLOOKUP($A505,班級清單,6,0)</f>
        <v>二</v>
      </c>
      <c r="D505" s="11" t="str">
        <f>VLOOKUP($A505,班級清單,2,0)</f>
        <v>進校</v>
      </c>
      <c r="E505" s="11" t="str">
        <f>VLOOKUP($A505,班級清單,3,0)</f>
        <v>(進)商二3</v>
      </c>
      <c r="F505" s="5" t="str">
        <f>VLOOKUP($B505,書籍清單,2,0)</f>
        <v>當代軍事科技</v>
      </c>
      <c r="G505" s="11" t="str">
        <f>VLOOKUP($B505,書籍清單,3,0)</f>
        <v>全</v>
      </c>
      <c r="H505" s="11" t="str">
        <f>VLOOKUP($B505,書籍清單,4,0)</f>
        <v>幼獅</v>
      </c>
      <c r="I505" s="11" t="str">
        <f>VLOOKUP($B505,書籍清單,5,0)</f>
        <v>編輯部</v>
      </c>
      <c r="J505" s="11">
        <f>VLOOKUP($B505,書籍清單,6,0)</f>
        <v>150</v>
      </c>
      <c r="K505" s="13">
        <f>VLOOKUP($B505,書籍清單,7,0)</f>
        <v>145</v>
      </c>
      <c r="L505" s="32" t="str">
        <f>VLOOKUP(H505,出版社!$B$2:$D$26,3,0)</f>
        <v>招標議價</v>
      </c>
      <c r="M505" s="11">
        <f>VLOOKUP($A505,班級清單,4,0)</f>
        <v>32</v>
      </c>
      <c r="N505" s="11">
        <f>M505</f>
        <v>32</v>
      </c>
      <c r="O505" s="33">
        <f>J505*N505</f>
        <v>4800</v>
      </c>
      <c r="P505" s="34">
        <f>N505</f>
        <v>32</v>
      </c>
      <c r="Q505" s="35">
        <f>P505*K505</f>
        <v>4640</v>
      </c>
      <c r="R505" s="33">
        <v>29</v>
      </c>
      <c r="S505" s="33">
        <f>K505*R505</f>
        <v>4205</v>
      </c>
      <c r="T505" s="33">
        <f>P505-R505</f>
        <v>3</v>
      </c>
      <c r="U505" s="33">
        <f>T505*K505</f>
        <v>435</v>
      </c>
      <c r="V505" s="5"/>
      <c r="W505" s="4"/>
      <c r="X505" s="4"/>
      <c r="Y505" s="4"/>
      <c r="Z505" s="4"/>
      <c r="AA505" s="4"/>
      <c r="AB505" s="4"/>
    </row>
    <row r="506" spans="1:28" ht="16.5" customHeight="1">
      <c r="A506" s="31">
        <v>64</v>
      </c>
      <c r="B506" s="31">
        <v>40</v>
      </c>
      <c r="C506" s="31" t="str">
        <f>VLOOKUP($A506,班級清單,6,0)</f>
        <v>二</v>
      </c>
      <c r="D506" s="11" t="str">
        <f>VLOOKUP($A506,班級清單,2,0)</f>
        <v>進校</v>
      </c>
      <c r="E506" s="11" t="str">
        <f>VLOOKUP($A506,班級清單,3,0)</f>
        <v>(進)商二3</v>
      </c>
      <c r="F506" s="5" t="str">
        <f>VLOOKUP($B506,書籍清單,2,0)</f>
        <v>經濟學</v>
      </c>
      <c r="G506" s="11" t="str">
        <f>VLOOKUP($B506,書籍清單,3,0)</f>
        <v>Ⅱ</v>
      </c>
      <c r="H506" s="11" t="str">
        <f>VLOOKUP($B506,書籍清單,4,0)</f>
        <v>旗立</v>
      </c>
      <c r="I506" s="11" t="str">
        <f>VLOOKUP($B506,書籍清單,5,0)</f>
        <v>高翠玲.等</v>
      </c>
      <c r="J506" s="11">
        <f>VLOOKUP($B506,書籍清單,6,0)</f>
        <v>280</v>
      </c>
      <c r="K506" s="13">
        <f>VLOOKUP($B506,書籍清單,7,0)</f>
        <v>270</v>
      </c>
      <c r="L506" s="32" t="str">
        <f>VLOOKUP(H506,出版社!$B$2:$D$26,3,0)</f>
        <v>招標議價</v>
      </c>
      <c r="M506" s="11">
        <f>VLOOKUP($A506,班級清單,4,0)</f>
        <v>32</v>
      </c>
      <c r="N506" s="11">
        <f>M506</f>
        <v>32</v>
      </c>
      <c r="O506" s="33">
        <f>J506*N506</f>
        <v>8960</v>
      </c>
      <c r="P506" s="34">
        <f>N506</f>
        <v>32</v>
      </c>
      <c r="Q506" s="35">
        <f>P506*K506</f>
        <v>8640</v>
      </c>
      <c r="R506" s="33">
        <v>28</v>
      </c>
      <c r="S506" s="33">
        <f>K506*R506</f>
        <v>7560</v>
      </c>
      <c r="T506" s="33">
        <f>P506-R506</f>
        <v>4</v>
      </c>
      <c r="U506" s="33">
        <f>T506*K506</f>
        <v>1080</v>
      </c>
      <c r="V506" s="5"/>
      <c r="W506" s="4"/>
      <c r="X506" s="4"/>
      <c r="Y506" s="4"/>
      <c r="Z506" s="4"/>
      <c r="AA506" s="4"/>
      <c r="AB506" s="4"/>
    </row>
    <row r="507" spans="1:28" ht="16.5" customHeight="1">
      <c r="A507" s="31">
        <v>64</v>
      </c>
      <c r="B507" s="31">
        <v>66</v>
      </c>
      <c r="C507" s="31" t="str">
        <f>VLOOKUP($A507,班級清單,6,0)</f>
        <v>二</v>
      </c>
      <c r="D507" s="11" t="str">
        <f>VLOOKUP($A507,班級清單,2,0)</f>
        <v>進校</v>
      </c>
      <c r="E507" s="11" t="str">
        <f>VLOOKUP($A507,班級清單,3,0)</f>
        <v>(進)商二3</v>
      </c>
      <c r="F507" s="5" t="str">
        <f>VLOOKUP($B507,書籍清單,2,0)</f>
        <v>數學(B)</v>
      </c>
      <c r="G507" s="11" t="str">
        <f>VLOOKUP($B507,書籍清單,3,0)</f>
        <v>四</v>
      </c>
      <c r="H507" s="11" t="str">
        <f>VLOOKUP($B507,書籍清單,4,0)</f>
        <v>龍騰</v>
      </c>
      <c r="I507" s="11" t="str">
        <f>VLOOKUP($B507,書籍清單,5,0)</f>
        <v>陳秋錦</v>
      </c>
      <c r="J507" s="11">
        <f>VLOOKUP($B507,書籍清單,6,0)</f>
        <v>187</v>
      </c>
      <c r="K507" s="13">
        <f>VLOOKUP($B507,書籍清單,7,0)</f>
        <v>180</v>
      </c>
      <c r="L507" s="32" t="str">
        <f>VLOOKUP(H507,出版社!$B$2:$D$26,3,0)</f>
        <v>招標議價</v>
      </c>
      <c r="M507" s="11">
        <f>VLOOKUP($A507,班級清單,4,0)</f>
        <v>32</v>
      </c>
      <c r="N507" s="11">
        <f>M507</f>
        <v>32</v>
      </c>
      <c r="O507" s="33">
        <f>J507*N507</f>
        <v>5984</v>
      </c>
      <c r="P507" s="34">
        <f>N507</f>
        <v>32</v>
      </c>
      <c r="Q507" s="35">
        <f>P507*K507</f>
        <v>5760</v>
      </c>
      <c r="R507" s="33">
        <v>29</v>
      </c>
      <c r="S507" s="33">
        <f>K507*R507</f>
        <v>5220</v>
      </c>
      <c r="T507" s="33">
        <f>P507-R507</f>
        <v>3</v>
      </c>
      <c r="U507" s="33">
        <f>T507*K507</f>
        <v>540</v>
      </c>
      <c r="V507" s="5"/>
      <c r="W507" s="44">
        <f>SUM(S499:S507)</f>
        <v>51747</v>
      </c>
      <c r="X507" s="4"/>
      <c r="Y507" s="44">
        <f>SUM(U499:U507)</f>
        <v>6301</v>
      </c>
      <c r="Z507" s="4"/>
      <c r="AA507" s="4"/>
      <c r="AB507" s="4"/>
    </row>
    <row r="508" spans="1:28" ht="16.5" customHeight="1">
      <c r="A508" s="31">
        <v>70</v>
      </c>
      <c r="B508" s="31">
        <v>39</v>
      </c>
      <c r="C508" s="31" t="str">
        <f>VLOOKUP($A508,班級清單,6,0)</f>
        <v>二</v>
      </c>
      <c r="D508" s="11" t="str">
        <f>VLOOKUP($A508,班級清單,2,0)</f>
        <v>進校</v>
      </c>
      <c r="E508" s="11" t="str">
        <f>VLOOKUP($A508,班級清單,3,0)</f>
        <v>(進)貿二1</v>
      </c>
      <c r="F508" s="5" t="str">
        <f>VLOOKUP($B508,書籍清單,2,0)</f>
        <v>計算機概論</v>
      </c>
      <c r="G508" s="11" t="str">
        <f>VLOOKUP($B508,書籍清單,3,0)</f>
        <v>Ⅳ</v>
      </c>
      <c r="H508" s="11" t="str">
        <f>VLOOKUP($B508,書籍清單,4,0)</f>
        <v>旗立</v>
      </c>
      <c r="I508" s="11" t="str">
        <f>VLOOKUP($B508,書籍清單,5,0)</f>
        <v>施威銘.等</v>
      </c>
      <c r="J508" s="11">
        <f>VLOOKUP($B508,書籍清單,6,0)</f>
        <v>278</v>
      </c>
      <c r="K508" s="13">
        <f>VLOOKUP($B508,書籍清單,7,0)</f>
        <v>268</v>
      </c>
      <c r="L508" s="32" t="str">
        <f>VLOOKUP(H508,出版社!$B$2:$D$26,3,0)</f>
        <v>招標議價</v>
      </c>
      <c r="M508" s="11">
        <f>VLOOKUP($A508,班級清單,4,0)</f>
        <v>29</v>
      </c>
      <c r="N508" s="11">
        <f>M508</f>
        <v>29</v>
      </c>
      <c r="O508" s="33">
        <f>J508*N508</f>
        <v>8062</v>
      </c>
      <c r="P508" s="34">
        <f>N508</f>
        <v>29</v>
      </c>
      <c r="Q508" s="35">
        <f>P508*K508</f>
        <v>7772</v>
      </c>
      <c r="R508" s="33">
        <v>28</v>
      </c>
      <c r="S508" s="33">
        <f>K508*R508</f>
        <v>7504</v>
      </c>
      <c r="T508" s="33">
        <f>P508-R508</f>
        <v>1</v>
      </c>
      <c r="U508" s="33">
        <f>T508*K508</f>
        <v>268</v>
      </c>
      <c r="V508" s="5"/>
      <c r="W508" s="4"/>
      <c r="X508" s="4"/>
      <c r="Y508" s="4"/>
      <c r="Z508" s="4"/>
      <c r="AA508" s="4"/>
      <c r="AB508" s="4"/>
    </row>
    <row r="509" spans="1:28" ht="16.5" customHeight="1">
      <c r="A509" s="31">
        <v>70</v>
      </c>
      <c r="B509" s="31">
        <v>65</v>
      </c>
      <c r="C509" s="31" t="str">
        <f>VLOOKUP($A509,班級清單,6,0)</f>
        <v>二</v>
      </c>
      <c r="D509" s="11" t="str">
        <f>VLOOKUP($A509,班級清單,2,0)</f>
        <v>進校</v>
      </c>
      <c r="E509" s="11" t="str">
        <f>VLOOKUP($A509,班級清單,3,0)</f>
        <v>(進)貿二1</v>
      </c>
      <c r="F509" s="5" t="str">
        <f>VLOOKUP($B509,書籍清單,2,0)</f>
        <v>高職英文(IV)B版</v>
      </c>
      <c r="G509" s="11" t="str">
        <f>VLOOKUP($B509,書籍清單,3,0)</f>
        <v>四</v>
      </c>
      <c r="H509" s="11" t="str">
        <f>VLOOKUP($B509,書籍清單,4,0)</f>
        <v>龍騰</v>
      </c>
      <c r="I509" s="11" t="str">
        <f>VLOOKUP($B509,書籍清單,5,0)</f>
        <v>黃玟君</v>
      </c>
      <c r="J509" s="11">
        <f>VLOOKUP($B509,書籍清單,6,0)</f>
        <v>218</v>
      </c>
      <c r="K509" s="13">
        <f>VLOOKUP($B509,書籍清單,7,0)</f>
        <v>210</v>
      </c>
      <c r="L509" s="32" t="str">
        <f>VLOOKUP(H509,出版社!$B$2:$D$26,3,0)</f>
        <v>招標議價</v>
      </c>
      <c r="M509" s="11">
        <f>VLOOKUP($A509,班級清單,4,0)</f>
        <v>29</v>
      </c>
      <c r="N509" s="11">
        <f>M509</f>
        <v>29</v>
      </c>
      <c r="O509" s="33">
        <f>J509*N509</f>
        <v>6322</v>
      </c>
      <c r="P509" s="34">
        <f>N509</f>
        <v>29</v>
      </c>
      <c r="Q509" s="35">
        <f>P509*K509</f>
        <v>6090</v>
      </c>
      <c r="R509" s="33">
        <v>29</v>
      </c>
      <c r="S509" s="33">
        <f>K509*R509</f>
        <v>6090</v>
      </c>
      <c r="T509" s="33">
        <f>P509-R509</f>
        <v>0</v>
      </c>
      <c r="U509" s="33">
        <f>T509*K509</f>
        <v>0</v>
      </c>
      <c r="V509" s="5"/>
      <c r="W509" s="4"/>
      <c r="X509" s="4"/>
      <c r="Y509" s="4"/>
      <c r="Z509" s="4"/>
      <c r="AA509" s="4"/>
      <c r="AB509" s="4"/>
    </row>
    <row r="510" spans="1:28" ht="16.5" customHeight="1">
      <c r="A510" s="31">
        <v>70</v>
      </c>
      <c r="B510" s="31">
        <v>64</v>
      </c>
      <c r="C510" s="31" t="str">
        <f>VLOOKUP($A510,班級清單,6,0)</f>
        <v>二</v>
      </c>
      <c r="D510" s="11" t="str">
        <f>VLOOKUP($A510,班級清單,2,0)</f>
        <v>進校</v>
      </c>
      <c r="E510" s="11" t="str">
        <f>VLOOKUP($A510,班級清單,3,0)</f>
        <v>(進)貿二1</v>
      </c>
      <c r="F510" s="5" t="str">
        <f>VLOOKUP($B510,書籍清單,2,0)</f>
        <v>高職國文</v>
      </c>
      <c r="G510" s="11" t="str">
        <f>VLOOKUP($B510,書籍清單,3,0)</f>
        <v>四</v>
      </c>
      <c r="H510" s="11" t="str">
        <f>VLOOKUP($B510,書籍清單,4,0)</f>
        <v>龍騰</v>
      </c>
      <c r="I510" s="11" t="str">
        <f>VLOOKUP($B510,書籍清單,5,0)</f>
        <v>何寄澎</v>
      </c>
      <c r="J510" s="11">
        <f>VLOOKUP($B510,書籍清單,6,0)</f>
        <v>206</v>
      </c>
      <c r="K510" s="13">
        <f>VLOOKUP($B510,書籍清單,7,0)</f>
        <v>198</v>
      </c>
      <c r="L510" s="32" t="str">
        <f>VLOOKUP(H510,出版社!$B$2:$D$26,3,0)</f>
        <v>招標議價</v>
      </c>
      <c r="M510" s="11">
        <f>VLOOKUP($A510,班級清單,4,0)</f>
        <v>29</v>
      </c>
      <c r="N510" s="11">
        <f>M510</f>
        <v>29</v>
      </c>
      <c r="O510" s="33">
        <f>J510*N510</f>
        <v>5974</v>
      </c>
      <c r="P510" s="34">
        <f>N510</f>
        <v>29</v>
      </c>
      <c r="Q510" s="35">
        <f>P510*K510</f>
        <v>5742</v>
      </c>
      <c r="R510" s="33">
        <v>29</v>
      </c>
      <c r="S510" s="33">
        <f>K510*R510</f>
        <v>5742</v>
      </c>
      <c r="T510" s="33">
        <f>P510-R510</f>
        <v>0</v>
      </c>
      <c r="U510" s="33">
        <f>T510*K510</f>
        <v>0</v>
      </c>
      <c r="V510" s="5"/>
      <c r="W510" s="4"/>
      <c r="X510" s="4"/>
      <c r="Y510" s="4"/>
      <c r="Z510" s="4"/>
      <c r="AA510" s="4"/>
      <c r="AB510" s="4"/>
    </row>
    <row r="511" spans="1:28" ht="16.5" customHeight="1">
      <c r="A511" s="31">
        <v>70</v>
      </c>
      <c r="B511" s="31">
        <v>68</v>
      </c>
      <c r="C511" s="31" t="str">
        <f>VLOOKUP($A511,班級清單,6,0)</f>
        <v>二</v>
      </c>
      <c r="D511" s="11" t="str">
        <f>VLOOKUP($A511,班級清單,2,0)</f>
        <v>進校</v>
      </c>
      <c r="E511" s="11" t="str">
        <f>VLOOKUP($A511,班級清單,3,0)</f>
        <v>(進)貿二1</v>
      </c>
      <c r="F511" s="5" t="str">
        <f>VLOOKUP($B511,書籍清單,2,0)</f>
        <v>健康情感管理</v>
      </c>
      <c r="G511" s="11" t="str">
        <f>VLOOKUP($B511,書籍清單,3,0)</f>
        <v>全</v>
      </c>
      <c r="H511" s="11" t="str">
        <f>VLOOKUP($B511,書籍清單,4,0)</f>
        <v>幼獅</v>
      </c>
      <c r="I511" s="11" t="str">
        <f>VLOOKUP($B511,書籍清單,5,0)</f>
        <v>張芬蘭</v>
      </c>
      <c r="J511" s="11">
        <f>VLOOKUP($B511,書籍清單,6,0)</f>
        <v>135</v>
      </c>
      <c r="K511" s="13">
        <f>VLOOKUP($B511,書籍清單,7,0)</f>
        <v>130</v>
      </c>
      <c r="L511" s="32" t="str">
        <f>VLOOKUP(H511,出版社!$B$2:$D$26,3,0)</f>
        <v>招標議價</v>
      </c>
      <c r="M511" s="11">
        <f>VLOOKUP($A511,班級清單,4,0)</f>
        <v>29</v>
      </c>
      <c r="N511" s="11">
        <f>M511</f>
        <v>29</v>
      </c>
      <c r="O511" s="33">
        <f>J511*N511</f>
        <v>3915</v>
      </c>
      <c r="P511" s="34">
        <f>N511</f>
        <v>29</v>
      </c>
      <c r="Q511" s="35">
        <f>P511*K511</f>
        <v>3770</v>
      </c>
      <c r="R511" s="33">
        <v>28</v>
      </c>
      <c r="S511" s="33">
        <f>K511*R511</f>
        <v>3640</v>
      </c>
      <c r="T511" s="33">
        <f>P511-R511</f>
        <v>1</v>
      </c>
      <c r="U511" s="33">
        <f>T511*K511</f>
        <v>130</v>
      </c>
      <c r="V511" s="5"/>
      <c r="W511" s="4"/>
      <c r="X511" s="4"/>
      <c r="Y511" s="4"/>
      <c r="Z511" s="4"/>
      <c r="AA511" s="4"/>
      <c r="AB511" s="4"/>
    </row>
    <row r="512" spans="1:28" ht="16.5" customHeight="1">
      <c r="A512" s="31">
        <v>70</v>
      </c>
      <c r="B512" s="31">
        <v>71</v>
      </c>
      <c r="C512" s="31" t="str">
        <f>VLOOKUP($A512,班級清單,6,0)</f>
        <v>二</v>
      </c>
      <c r="D512" s="11" t="str">
        <f>VLOOKUP($A512,班級清單,2,0)</f>
        <v>進校</v>
      </c>
      <c r="E512" s="11" t="str">
        <f>VLOOKUP($A512,班級清單,3,0)</f>
        <v>(進)貿二1</v>
      </c>
      <c r="F512" s="5" t="str">
        <f>VLOOKUP($B512,書籍清單,2,0)</f>
        <v>國際貿易實務</v>
      </c>
      <c r="G512" s="11" t="str">
        <f>VLOOKUP($B512,書籍清單,3,0)</f>
        <v>四</v>
      </c>
      <c r="H512" s="11" t="str">
        <f>VLOOKUP($B512,書籍清單,4,0)</f>
        <v>龍騰</v>
      </c>
      <c r="I512" s="11" t="str">
        <f>VLOOKUP($B512,書籍清單,5,0)</f>
        <v>王令玲</v>
      </c>
      <c r="J512" s="11">
        <f>VLOOKUP($B512,書籍清單,6,0)</f>
        <v>265</v>
      </c>
      <c r="K512" s="13">
        <f>VLOOKUP($B512,書籍清單,7,0)</f>
        <v>255</v>
      </c>
      <c r="L512" s="32" t="str">
        <f>VLOOKUP(H512,出版社!$B$2:$D$26,3,0)</f>
        <v>招標議價</v>
      </c>
      <c r="M512" s="11">
        <f>VLOOKUP($A512,班級清單,4,0)</f>
        <v>29</v>
      </c>
      <c r="N512" s="11">
        <f>M512</f>
        <v>29</v>
      </c>
      <c r="O512" s="33">
        <f>J512*N512</f>
        <v>7685</v>
      </c>
      <c r="P512" s="34">
        <f>N512</f>
        <v>29</v>
      </c>
      <c r="Q512" s="35">
        <f>P512*K512</f>
        <v>7395</v>
      </c>
      <c r="R512" s="33">
        <v>28</v>
      </c>
      <c r="S512" s="33">
        <f>K512*R512</f>
        <v>7140</v>
      </c>
      <c r="T512" s="33">
        <f>P512-R512</f>
        <v>1</v>
      </c>
      <c r="U512" s="33">
        <f>T512*K512</f>
        <v>255</v>
      </c>
      <c r="V512" s="5"/>
      <c r="W512" s="4"/>
      <c r="X512" s="4"/>
      <c r="Y512" s="4"/>
      <c r="Z512" s="4"/>
      <c r="AA512" s="4"/>
      <c r="AB512" s="4"/>
    </row>
    <row r="513" spans="1:28" ht="16.5" customHeight="1">
      <c r="A513" s="31">
        <v>70</v>
      </c>
      <c r="B513" s="31">
        <v>67</v>
      </c>
      <c r="C513" s="31" t="str">
        <f>VLOOKUP($A513,班級清單,6,0)</f>
        <v>二</v>
      </c>
      <c r="D513" s="11" t="str">
        <f>VLOOKUP($A513,班級清單,2,0)</f>
        <v>進校</v>
      </c>
      <c r="E513" s="11" t="str">
        <f>VLOOKUP($A513,班級清單,3,0)</f>
        <v>(進)貿二1</v>
      </c>
      <c r="F513" s="5" t="str">
        <f>VLOOKUP($B513,書籍清單,2,0)</f>
        <v>會計學</v>
      </c>
      <c r="G513" s="11" t="str">
        <f>VLOOKUP($B513,書籍清單,3,0)</f>
        <v>四</v>
      </c>
      <c r="H513" s="11" t="str">
        <f>VLOOKUP($B513,書籍清單,4,0)</f>
        <v>啟芳</v>
      </c>
      <c r="I513" s="11" t="str">
        <f>VLOOKUP($B513,書籍清單,5,0)</f>
        <v>林若娟</v>
      </c>
      <c r="J513" s="11">
        <f>VLOOKUP($B513,書籍清單,6,0)</f>
        <v>230</v>
      </c>
      <c r="K513" s="13">
        <f>VLOOKUP($B513,書籍清單,7,0)</f>
        <v>222</v>
      </c>
      <c r="L513" s="32" t="str">
        <f>VLOOKUP(H513,出版社!$B$2:$D$26,3,0)</f>
        <v>招標議價</v>
      </c>
      <c r="M513" s="11">
        <f>VLOOKUP($A513,班級清單,4,0)</f>
        <v>29</v>
      </c>
      <c r="N513" s="11">
        <f>M513</f>
        <v>29</v>
      </c>
      <c r="O513" s="33">
        <f>J513*N513</f>
        <v>6670</v>
      </c>
      <c r="P513" s="34">
        <f>N513</f>
        <v>29</v>
      </c>
      <c r="Q513" s="35">
        <f>P513*K513</f>
        <v>6438</v>
      </c>
      <c r="R513" s="33">
        <v>28</v>
      </c>
      <c r="S513" s="33">
        <f>K513*R513</f>
        <v>6216</v>
      </c>
      <c r="T513" s="33">
        <f>P513-R513</f>
        <v>1</v>
      </c>
      <c r="U513" s="33">
        <f>T513*K513</f>
        <v>222</v>
      </c>
      <c r="V513" s="5"/>
      <c r="W513" s="4"/>
      <c r="X513" s="4"/>
      <c r="Y513" s="4"/>
      <c r="Z513" s="4"/>
      <c r="AA513" s="4"/>
      <c r="AB513" s="4"/>
    </row>
    <row r="514" spans="1:28" ht="16.5" customHeight="1">
      <c r="A514" s="31">
        <v>70</v>
      </c>
      <c r="B514" s="31">
        <v>12</v>
      </c>
      <c r="C514" s="31" t="str">
        <f>VLOOKUP($A514,班級清單,6,0)</f>
        <v>二</v>
      </c>
      <c r="D514" s="11" t="str">
        <f>VLOOKUP($A514,班級清單,2,0)</f>
        <v>進校</v>
      </c>
      <c r="E514" s="11" t="str">
        <f>VLOOKUP($A514,班級清單,3,0)</f>
        <v>(進)貿二1</v>
      </c>
      <c r="F514" s="5" t="str">
        <f>VLOOKUP($B514,書籍清單,2,0)</f>
        <v>當代軍事科技</v>
      </c>
      <c r="G514" s="11" t="str">
        <f>VLOOKUP($B514,書籍清單,3,0)</f>
        <v>全</v>
      </c>
      <c r="H514" s="11" t="str">
        <f>VLOOKUP($B514,書籍清單,4,0)</f>
        <v>幼獅</v>
      </c>
      <c r="I514" s="11" t="str">
        <f>VLOOKUP($B514,書籍清單,5,0)</f>
        <v>編輯部</v>
      </c>
      <c r="J514" s="11">
        <f>VLOOKUP($B514,書籍清單,6,0)</f>
        <v>150</v>
      </c>
      <c r="K514" s="13">
        <f>VLOOKUP($B514,書籍清單,7,0)</f>
        <v>145</v>
      </c>
      <c r="L514" s="32" t="str">
        <f>VLOOKUP(H514,出版社!$B$2:$D$26,3,0)</f>
        <v>招標議價</v>
      </c>
      <c r="M514" s="11">
        <f>VLOOKUP($A514,班級清單,4,0)</f>
        <v>29</v>
      </c>
      <c r="N514" s="11">
        <f>M514</f>
        <v>29</v>
      </c>
      <c r="O514" s="33">
        <f>J514*N514</f>
        <v>4350</v>
      </c>
      <c r="P514" s="34">
        <f>N514</f>
        <v>29</v>
      </c>
      <c r="Q514" s="35">
        <f>P514*K514</f>
        <v>4205</v>
      </c>
      <c r="R514" s="33">
        <v>29</v>
      </c>
      <c r="S514" s="33">
        <f>K514*R514</f>
        <v>4205</v>
      </c>
      <c r="T514" s="33">
        <f>P514-R514</f>
        <v>0</v>
      </c>
      <c r="U514" s="33">
        <f>T514*K514</f>
        <v>0</v>
      </c>
      <c r="V514" s="5"/>
      <c r="W514" s="4"/>
      <c r="X514" s="4"/>
      <c r="Y514" s="4"/>
      <c r="Z514" s="4"/>
      <c r="AA514" s="4"/>
      <c r="AB514" s="4"/>
    </row>
    <row r="515" spans="1:28" ht="16.5" customHeight="1">
      <c r="A515" s="31">
        <v>70</v>
      </c>
      <c r="B515" s="31">
        <v>40</v>
      </c>
      <c r="C515" s="31" t="str">
        <f>VLOOKUP($A515,班級清單,6,0)</f>
        <v>二</v>
      </c>
      <c r="D515" s="11" t="str">
        <f>VLOOKUP($A515,班級清單,2,0)</f>
        <v>進校</v>
      </c>
      <c r="E515" s="11" t="str">
        <f>VLOOKUP($A515,班級清單,3,0)</f>
        <v>(進)貿二1</v>
      </c>
      <c r="F515" s="5" t="str">
        <f>VLOOKUP($B515,書籍清單,2,0)</f>
        <v>經濟學</v>
      </c>
      <c r="G515" s="11" t="str">
        <f>VLOOKUP($B515,書籍清單,3,0)</f>
        <v>Ⅱ</v>
      </c>
      <c r="H515" s="11" t="str">
        <f>VLOOKUP($B515,書籍清單,4,0)</f>
        <v>旗立</v>
      </c>
      <c r="I515" s="11" t="str">
        <f>VLOOKUP($B515,書籍清單,5,0)</f>
        <v>高翠玲.等</v>
      </c>
      <c r="J515" s="11">
        <f>VLOOKUP($B515,書籍清單,6,0)</f>
        <v>280</v>
      </c>
      <c r="K515" s="13">
        <f>VLOOKUP($B515,書籍清單,7,0)</f>
        <v>270</v>
      </c>
      <c r="L515" s="32" t="str">
        <f>VLOOKUP(H515,出版社!$B$2:$D$26,3,0)</f>
        <v>招標議價</v>
      </c>
      <c r="M515" s="11">
        <f>VLOOKUP($A515,班級清單,4,0)</f>
        <v>29</v>
      </c>
      <c r="N515" s="11">
        <f>M515</f>
        <v>29</v>
      </c>
      <c r="O515" s="33">
        <f>J515*N515</f>
        <v>8120</v>
      </c>
      <c r="P515" s="34">
        <f>N515</f>
        <v>29</v>
      </c>
      <c r="Q515" s="35">
        <f>P515*K515</f>
        <v>7830</v>
      </c>
      <c r="R515" s="33">
        <v>28</v>
      </c>
      <c r="S515" s="33">
        <f>K515*R515</f>
        <v>7560</v>
      </c>
      <c r="T515" s="33">
        <f>P515-R515</f>
        <v>1</v>
      </c>
      <c r="U515" s="33">
        <f>T515*K515</f>
        <v>270</v>
      </c>
      <c r="V515" s="5"/>
      <c r="W515" s="4"/>
      <c r="X515" s="4"/>
      <c r="Y515" s="4"/>
      <c r="Z515" s="4"/>
      <c r="AA515" s="4"/>
      <c r="AB515" s="4"/>
    </row>
    <row r="516" spans="1:28" ht="16.5" customHeight="1">
      <c r="A516" s="31">
        <v>70</v>
      </c>
      <c r="B516" s="31">
        <v>66</v>
      </c>
      <c r="C516" s="31" t="str">
        <f>VLOOKUP($A516,班級清單,6,0)</f>
        <v>二</v>
      </c>
      <c r="D516" s="11" t="str">
        <f>VLOOKUP($A516,班級清單,2,0)</f>
        <v>進校</v>
      </c>
      <c r="E516" s="11" t="str">
        <f>VLOOKUP($A516,班級清單,3,0)</f>
        <v>(進)貿二1</v>
      </c>
      <c r="F516" s="5" t="str">
        <f>VLOOKUP($B516,書籍清單,2,0)</f>
        <v>數學(B)</v>
      </c>
      <c r="G516" s="11" t="str">
        <f>VLOOKUP($B516,書籍清單,3,0)</f>
        <v>四</v>
      </c>
      <c r="H516" s="11" t="str">
        <f>VLOOKUP($B516,書籍清單,4,0)</f>
        <v>龍騰</v>
      </c>
      <c r="I516" s="11" t="str">
        <f>VLOOKUP($B516,書籍清單,5,0)</f>
        <v>陳秋錦</v>
      </c>
      <c r="J516" s="11">
        <f>VLOOKUP($B516,書籍清單,6,0)</f>
        <v>187</v>
      </c>
      <c r="K516" s="13">
        <f>VLOOKUP($B516,書籍清單,7,0)</f>
        <v>180</v>
      </c>
      <c r="L516" s="32" t="str">
        <f>VLOOKUP(H516,出版社!$B$2:$D$26,3,0)</f>
        <v>招標議價</v>
      </c>
      <c r="M516" s="11">
        <f>VLOOKUP($A516,班級清單,4,0)</f>
        <v>29</v>
      </c>
      <c r="N516" s="11">
        <f>M516</f>
        <v>29</v>
      </c>
      <c r="O516" s="33">
        <f>J516*N516</f>
        <v>5423</v>
      </c>
      <c r="P516" s="34">
        <f>N516</f>
        <v>29</v>
      </c>
      <c r="Q516" s="35">
        <f>P516*K516</f>
        <v>5220</v>
      </c>
      <c r="R516" s="33">
        <v>29</v>
      </c>
      <c r="S516" s="33">
        <f>K516*R516</f>
        <v>5220</v>
      </c>
      <c r="T516" s="33">
        <f>P516-R516</f>
        <v>0</v>
      </c>
      <c r="U516" s="33">
        <f>T516*K516</f>
        <v>0</v>
      </c>
      <c r="V516" s="5"/>
      <c r="W516" s="44">
        <f>SUM(S508:S516)</f>
        <v>53317</v>
      </c>
      <c r="X516" s="4"/>
      <c r="Y516" s="44">
        <f>SUM(U508:U516)</f>
        <v>1145</v>
      </c>
      <c r="Z516" s="4"/>
      <c r="AA516" s="4"/>
      <c r="AB516" s="4"/>
    </row>
    <row r="517" spans="1:28" ht="16.5" customHeight="1">
      <c r="A517" s="31">
        <v>65</v>
      </c>
      <c r="B517" s="31">
        <v>23</v>
      </c>
      <c r="C517" s="31" t="str">
        <f>VLOOKUP($A517,班級清單,6,0)</f>
        <v>三</v>
      </c>
      <c r="D517" s="11" t="str">
        <f>VLOOKUP($A517,班級清單,2,0)</f>
        <v>進校</v>
      </c>
      <c r="E517" s="11" t="str">
        <f>VLOOKUP($A517,班級清單,3,0)</f>
        <v>(進)商三1</v>
      </c>
      <c r="F517" s="5" t="str">
        <f>VLOOKUP($B517,書籍清單,2,0)</f>
        <v>高職國文</v>
      </c>
      <c r="G517" s="11" t="str">
        <f>VLOOKUP($B517,書籍清單,3,0)</f>
        <v>六</v>
      </c>
      <c r="H517" s="11" t="str">
        <f>VLOOKUP($B517,書籍清單,4,0)</f>
        <v>東大</v>
      </c>
      <c r="I517" s="11" t="str">
        <f>VLOOKUP($B517,書籍清單,5,0)</f>
        <v>王基倫.等</v>
      </c>
      <c r="J517" s="11">
        <f>VLOOKUP($B517,書籍清單,6,0)</f>
        <v>230</v>
      </c>
      <c r="K517" s="13">
        <f>VLOOKUP($B517,書籍清單,7,0)</f>
        <v>222</v>
      </c>
      <c r="L517" s="32" t="str">
        <f>VLOOKUP(H517,出版社!$B$2:$D$26,3,0)</f>
        <v>招標議價</v>
      </c>
      <c r="M517" s="11">
        <f>VLOOKUP($A517,班級清單,4,0)</f>
        <v>19</v>
      </c>
      <c r="N517" s="11">
        <f>M517</f>
        <v>19</v>
      </c>
      <c r="O517" s="33">
        <f>J517*N517</f>
        <v>4370</v>
      </c>
      <c r="P517" s="34">
        <f>N517</f>
        <v>19</v>
      </c>
      <c r="Q517" s="35">
        <f>P517*K517</f>
        <v>4218</v>
      </c>
      <c r="R517" s="33">
        <v>19</v>
      </c>
      <c r="S517" s="33">
        <f>K517*R517</f>
        <v>4218</v>
      </c>
      <c r="T517" s="33">
        <f>P517-R517</f>
        <v>0</v>
      </c>
      <c r="U517" s="33">
        <f>T517*K517</f>
        <v>0</v>
      </c>
      <c r="V517" s="5"/>
      <c r="W517" s="4"/>
      <c r="X517" s="4"/>
      <c r="Y517" s="4"/>
      <c r="Z517" s="4"/>
      <c r="AA517" s="4"/>
      <c r="AB517" s="4"/>
    </row>
    <row r="518" spans="1:28" ht="16.5" customHeight="1">
      <c r="A518" s="31">
        <v>65</v>
      </c>
      <c r="B518" s="31">
        <v>36</v>
      </c>
      <c r="C518" s="31" t="str">
        <f>VLOOKUP($A518,班級清單,6,0)</f>
        <v>三</v>
      </c>
      <c r="D518" s="11" t="str">
        <f>VLOOKUP($A518,班級清單,2,0)</f>
        <v>進校</v>
      </c>
      <c r="E518" s="11" t="str">
        <f>VLOOKUP($A518,班級清單,3,0)</f>
        <v>(進)商三1</v>
      </c>
      <c r="F518" s="5" t="str">
        <f>VLOOKUP($B518,書籍清單,2,0)</f>
        <v>戰爭與危機的啟示</v>
      </c>
      <c r="G518" s="11" t="str">
        <f>VLOOKUP($B518,書籍清單,3,0)</f>
        <v>全</v>
      </c>
      <c r="H518" s="11" t="str">
        <f>VLOOKUP($B518,書籍清單,4,0)</f>
        <v>翔宇</v>
      </c>
      <c r="I518" s="11" t="str">
        <f>VLOOKUP($B518,書籍清單,5,0)</f>
        <v>張世照.等</v>
      </c>
      <c r="J518" s="11">
        <f>VLOOKUP($B518,書籍清單,6,0)</f>
        <v>145</v>
      </c>
      <c r="K518" s="13">
        <f>VLOOKUP($B518,書籍清單,7,0)</f>
        <v>140</v>
      </c>
      <c r="L518" s="32" t="str">
        <f>VLOOKUP(H518,出版社!$B$2:$D$26,3,0)</f>
        <v>招標議價</v>
      </c>
      <c r="M518" s="11">
        <f>VLOOKUP($A518,班級清單,4,0)</f>
        <v>19</v>
      </c>
      <c r="N518" s="11">
        <f>M518</f>
        <v>19</v>
      </c>
      <c r="O518" s="33">
        <f>J518*N518</f>
        <v>2755</v>
      </c>
      <c r="P518" s="34">
        <f>N518</f>
        <v>19</v>
      </c>
      <c r="Q518" s="35">
        <f>P518*K518</f>
        <v>2660</v>
      </c>
      <c r="R518" s="33">
        <v>19</v>
      </c>
      <c r="S518" s="33">
        <f>K518*R518</f>
        <v>2660</v>
      </c>
      <c r="T518" s="33">
        <f>P518-R518</f>
        <v>0</v>
      </c>
      <c r="U518" s="33">
        <f>T518*K518</f>
        <v>0</v>
      </c>
      <c r="V518" s="5"/>
      <c r="W518" s="44">
        <f>SUM(S517:S518)</f>
        <v>6878</v>
      </c>
      <c r="X518" s="4"/>
      <c r="Y518" s="44">
        <f>SUM(U517:U518)</f>
        <v>0</v>
      </c>
      <c r="Z518" s="4"/>
      <c r="AA518" s="4"/>
      <c r="AB518" s="4"/>
    </row>
    <row r="519" spans="1:28" ht="16.5" customHeight="1">
      <c r="A519" s="31">
        <v>66</v>
      </c>
      <c r="B519" s="31">
        <v>23</v>
      </c>
      <c r="C519" s="31" t="str">
        <f>VLOOKUP($A519,班級清單,6,0)</f>
        <v>三</v>
      </c>
      <c r="D519" s="11" t="str">
        <f>VLOOKUP($A519,班級清單,2,0)</f>
        <v>進校</v>
      </c>
      <c r="E519" s="11" t="str">
        <f>VLOOKUP($A519,班級清單,3,0)</f>
        <v>(進)商三2</v>
      </c>
      <c r="F519" s="5" t="str">
        <f>VLOOKUP($B519,書籍清單,2,0)</f>
        <v>高職國文</v>
      </c>
      <c r="G519" s="11" t="str">
        <f>VLOOKUP($B519,書籍清單,3,0)</f>
        <v>六</v>
      </c>
      <c r="H519" s="11" t="str">
        <f>VLOOKUP($B519,書籍清單,4,0)</f>
        <v>東大</v>
      </c>
      <c r="I519" s="11" t="str">
        <f>VLOOKUP($B519,書籍清單,5,0)</f>
        <v>王基倫.等</v>
      </c>
      <c r="J519" s="11">
        <f>VLOOKUP($B519,書籍清單,6,0)</f>
        <v>230</v>
      </c>
      <c r="K519" s="13">
        <f>VLOOKUP($B519,書籍清單,7,0)</f>
        <v>222</v>
      </c>
      <c r="L519" s="32" t="str">
        <f>VLOOKUP(H519,出版社!$B$2:$D$26,3,0)</f>
        <v>招標議價</v>
      </c>
      <c r="M519" s="11">
        <f>VLOOKUP($A519,班級清單,4,0)</f>
        <v>21</v>
      </c>
      <c r="N519" s="11">
        <f>M519</f>
        <v>21</v>
      </c>
      <c r="O519" s="33">
        <f>J519*N519</f>
        <v>4830</v>
      </c>
      <c r="P519" s="34">
        <f>N519</f>
        <v>21</v>
      </c>
      <c r="Q519" s="35">
        <f>P519*K519</f>
        <v>4662</v>
      </c>
      <c r="R519" s="33">
        <v>21</v>
      </c>
      <c r="S519" s="33">
        <f>K519*R519</f>
        <v>4662</v>
      </c>
      <c r="T519" s="33">
        <f>P519-R519</f>
        <v>0</v>
      </c>
      <c r="U519" s="33">
        <f>T519*K519</f>
        <v>0</v>
      </c>
      <c r="V519" s="5"/>
      <c r="W519" s="4"/>
      <c r="X519" s="4"/>
      <c r="Y519" s="4"/>
      <c r="Z519" s="4"/>
      <c r="AA519" s="4"/>
      <c r="AB519" s="4"/>
    </row>
    <row r="520" spans="1:28" ht="16.5" customHeight="1">
      <c r="A520" s="31">
        <v>66</v>
      </c>
      <c r="B520" s="31">
        <v>36</v>
      </c>
      <c r="C520" s="31" t="str">
        <f>VLOOKUP($A520,班級清單,6,0)</f>
        <v>三</v>
      </c>
      <c r="D520" s="11" t="str">
        <f>VLOOKUP($A520,班級清單,2,0)</f>
        <v>進校</v>
      </c>
      <c r="E520" s="11" t="str">
        <f>VLOOKUP($A520,班級清單,3,0)</f>
        <v>(進)商三2</v>
      </c>
      <c r="F520" s="5" t="str">
        <f>VLOOKUP($B520,書籍清單,2,0)</f>
        <v>戰爭與危機的啟示</v>
      </c>
      <c r="G520" s="11" t="str">
        <f>VLOOKUP($B520,書籍清單,3,0)</f>
        <v>全</v>
      </c>
      <c r="H520" s="11" t="str">
        <f>VLOOKUP($B520,書籍清單,4,0)</f>
        <v>翔宇</v>
      </c>
      <c r="I520" s="11" t="str">
        <f>VLOOKUP($B520,書籍清單,5,0)</f>
        <v>張世照.等</v>
      </c>
      <c r="J520" s="11">
        <f>VLOOKUP($B520,書籍清單,6,0)</f>
        <v>145</v>
      </c>
      <c r="K520" s="13">
        <f>VLOOKUP($B520,書籍清單,7,0)</f>
        <v>140</v>
      </c>
      <c r="L520" s="32" t="str">
        <f>VLOOKUP(H520,出版社!$B$2:$D$26,3,0)</f>
        <v>招標議價</v>
      </c>
      <c r="M520" s="11">
        <f>VLOOKUP($A520,班級清單,4,0)</f>
        <v>21</v>
      </c>
      <c r="N520" s="11">
        <f>M520</f>
        <v>21</v>
      </c>
      <c r="O520" s="33">
        <f>J520*N520</f>
        <v>3045</v>
      </c>
      <c r="P520" s="34">
        <f>N520</f>
        <v>21</v>
      </c>
      <c r="Q520" s="35">
        <f>P520*K520</f>
        <v>2940</v>
      </c>
      <c r="R520" s="33">
        <v>21</v>
      </c>
      <c r="S520" s="33">
        <f>K520*R520</f>
        <v>2940</v>
      </c>
      <c r="T520" s="33">
        <f>P520-R520</f>
        <v>0</v>
      </c>
      <c r="U520" s="33">
        <f>T520*K520</f>
        <v>0</v>
      </c>
      <c r="V520" s="5"/>
      <c r="W520" s="44">
        <f>SUM(S519:S520)</f>
        <v>7602</v>
      </c>
      <c r="X520" s="4"/>
      <c r="Y520" s="44">
        <f>SUM(U519:U520)</f>
        <v>0</v>
      </c>
      <c r="Z520" s="4"/>
      <c r="AA520" s="4"/>
      <c r="AB520" s="4"/>
    </row>
    <row r="521" spans="1:28" ht="16.5" customHeight="1">
      <c r="A521" s="31">
        <v>67</v>
      </c>
      <c r="B521" s="31">
        <v>23</v>
      </c>
      <c r="C521" s="31" t="str">
        <f>VLOOKUP($A521,班級清單,6,0)</f>
        <v>三</v>
      </c>
      <c r="D521" s="11" t="str">
        <f>VLOOKUP($A521,班級清單,2,0)</f>
        <v>進校</v>
      </c>
      <c r="E521" s="11" t="str">
        <f>VLOOKUP($A521,班級清單,3,0)</f>
        <v>(進)商三3</v>
      </c>
      <c r="F521" s="5" t="str">
        <f>VLOOKUP($B521,書籍清單,2,0)</f>
        <v>高職國文</v>
      </c>
      <c r="G521" s="11" t="str">
        <f>VLOOKUP($B521,書籍清單,3,0)</f>
        <v>六</v>
      </c>
      <c r="H521" s="11" t="str">
        <f>VLOOKUP($B521,書籍清單,4,0)</f>
        <v>東大</v>
      </c>
      <c r="I521" s="11" t="str">
        <f>VLOOKUP($B521,書籍清單,5,0)</f>
        <v>王基倫.等</v>
      </c>
      <c r="J521" s="11">
        <f>VLOOKUP($B521,書籍清單,6,0)</f>
        <v>230</v>
      </c>
      <c r="K521" s="13">
        <f>VLOOKUP($B521,書籍清單,7,0)</f>
        <v>222</v>
      </c>
      <c r="L521" s="32" t="str">
        <f>VLOOKUP(H521,出版社!$B$2:$D$26,3,0)</f>
        <v>招標議價</v>
      </c>
      <c r="M521" s="11">
        <f>VLOOKUP($A521,班級清單,4,0)</f>
        <v>17</v>
      </c>
      <c r="N521" s="11">
        <f>M521</f>
        <v>17</v>
      </c>
      <c r="O521" s="33">
        <f>J521*N521</f>
        <v>3910</v>
      </c>
      <c r="P521" s="34">
        <f>N521</f>
        <v>17</v>
      </c>
      <c r="Q521" s="35">
        <f>P521*K521</f>
        <v>3774</v>
      </c>
      <c r="R521" s="33">
        <v>17</v>
      </c>
      <c r="S521" s="33">
        <f>K521*R521</f>
        <v>3774</v>
      </c>
      <c r="T521" s="33">
        <f>P521-R521</f>
        <v>0</v>
      </c>
      <c r="U521" s="33">
        <f>T521*K521</f>
        <v>0</v>
      </c>
      <c r="V521" s="5"/>
      <c r="W521" s="4"/>
      <c r="X521" s="4"/>
      <c r="Y521" s="4"/>
      <c r="Z521" s="4"/>
      <c r="AA521" s="4"/>
      <c r="AB521" s="4"/>
    </row>
    <row r="522" spans="1:28" ht="16.5" customHeight="1">
      <c r="A522" s="31">
        <v>67</v>
      </c>
      <c r="B522" s="31">
        <v>36</v>
      </c>
      <c r="C522" s="31" t="str">
        <f>VLOOKUP($A522,班級清單,6,0)</f>
        <v>三</v>
      </c>
      <c r="D522" s="11" t="str">
        <f>VLOOKUP($A522,班級清單,2,0)</f>
        <v>進校</v>
      </c>
      <c r="E522" s="11" t="str">
        <f>VLOOKUP($A522,班級清單,3,0)</f>
        <v>(進)商三3</v>
      </c>
      <c r="F522" s="5" t="str">
        <f>VLOOKUP($B522,書籍清單,2,0)</f>
        <v>戰爭與危機的啟示</v>
      </c>
      <c r="G522" s="11" t="str">
        <f>VLOOKUP($B522,書籍清單,3,0)</f>
        <v>全</v>
      </c>
      <c r="H522" s="11" t="str">
        <f>VLOOKUP($B522,書籍清單,4,0)</f>
        <v>翔宇</v>
      </c>
      <c r="I522" s="11" t="str">
        <f>VLOOKUP($B522,書籍清單,5,0)</f>
        <v>張世照.等</v>
      </c>
      <c r="J522" s="11">
        <f>VLOOKUP($B522,書籍清單,6,0)</f>
        <v>145</v>
      </c>
      <c r="K522" s="13">
        <f>VLOOKUP($B522,書籍清單,7,0)</f>
        <v>140</v>
      </c>
      <c r="L522" s="32" t="str">
        <f>VLOOKUP(H522,出版社!$B$2:$D$26,3,0)</f>
        <v>招標議價</v>
      </c>
      <c r="M522" s="11">
        <f>VLOOKUP($A522,班級清單,4,0)</f>
        <v>17</v>
      </c>
      <c r="N522" s="11">
        <f>M522</f>
        <v>17</v>
      </c>
      <c r="O522" s="33">
        <f>J522*N522</f>
        <v>2465</v>
      </c>
      <c r="P522" s="34">
        <f>N522</f>
        <v>17</v>
      </c>
      <c r="Q522" s="35">
        <f>P522*K522</f>
        <v>2380</v>
      </c>
      <c r="R522" s="33">
        <v>17</v>
      </c>
      <c r="S522" s="33">
        <f>K522*R522</f>
        <v>2380</v>
      </c>
      <c r="T522" s="33">
        <f>P522-R522</f>
        <v>0</v>
      </c>
      <c r="U522" s="33">
        <f>T522*K522</f>
        <v>0</v>
      </c>
      <c r="V522" s="5"/>
      <c r="W522" s="44">
        <f>SUM(S521:S522)</f>
        <v>6154</v>
      </c>
      <c r="X522" s="4"/>
      <c r="Y522" s="44">
        <f>SUM(U521:U522)</f>
        <v>0</v>
      </c>
      <c r="Z522" s="4"/>
      <c r="AA522" s="4"/>
      <c r="AB522" s="4"/>
    </row>
    <row r="523" spans="1:28" ht="16.5" customHeight="1">
      <c r="A523" s="31">
        <v>68</v>
      </c>
      <c r="B523" s="31">
        <v>23</v>
      </c>
      <c r="C523" s="31" t="str">
        <f>VLOOKUP($A523,班級清單,6,0)</f>
        <v>三</v>
      </c>
      <c r="D523" s="11" t="str">
        <f>VLOOKUP($A523,班級清單,2,0)</f>
        <v>進校</v>
      </c>
      <c r="E523" s="11" t="str">
        <f>VLOOKUP($A523,班級清單,3,0)</f>
        <v>(進)商三4</v>
      </c>
      <c r="F523" s="5" t="str">
        <f>VLOOKUP($B523,書籍清單,2,0)</f>
        <v>高職國文</v>
      </c>
      <c r="G523" s="11" t="str">
        <f>VLOOKUP($B523,書籍清單,3,0)</f>
        <v>六</v>
      </c>
      <c r="H523" s="11" t="str">
        <f>VLOOKUP($B523,書籍清單,4,0)</f>
        <v>東大</v>
      </c>
      <c r="I523" s="11" t="str">
        <f>VLOOKUP($B523,書籍清單,5,0)</f>
        <v>王基倫.等</v>
      </c>
      <c r="J523" s="11">
        <f>VLOOKUP($B523,書籍清單,6,0)</f>
        <v>230</v>
      </c>
      <c r="K523" s="13">
        <f>VLOOKUP($B523,書籍清單,7,0)</f>
        <v>222</v>
      </c>
      <c r="L523" s="32" t="str">
        <f>VLOOKUP(H523,出版社!$B$2:$D$26,3,0)</f>
        <v>招標議價</v>
      </c>
      <c r="M523" s="11">
        <f>VLOOKUP($A523,班級清單,4,0)</f>
        <v>21</v>
      </c>
      <c r="N523" s="11">
        <f>M523</f>
        <v>21</v>
      </c>
      <c r="O523" s="33">
        <f>J523*N523</f>
        <v>4830</v>
      </c>
      <c r="P523" s="34">
        <f>N523</f>
        <v>21</v>
      </c>
      <c r="Q523" s="35">
        <f>P523*K523</f>
        <v>4662</v>
      </c>
      <c r="R523" s="33">
        <v>21</v>
      </c>
      <c r="S523" s="33">
        <f>K523*R523</f>
        <v>4662</v>
      </c>
      <c r="T523" s="33">
        <f>P523-R523</f>
        <v>0</v>
      </c>
      <c r="U523" s="33">
        <f>T523*K523</f>
        <v>0</v>
      </c>
      <c r="V523" s="5"/>
      <c r="W523" s="4"/>
      <c r="X523" s="4"/>
      <c r="Y523" s="4"/>
      <c r="Z523" s="4"/>
      <c r="AA523" s="4"/>
      <c r="AB523" s="4"/>
    </row>
    <row r="524" spans="1:28" ht="16.5" customHeight="1">
      <c r="A524" s="31">
        <v>68</v>
      </c>
      <c r="B524" s="31">
        <v>36</v>
      </c>
      <c r="C524" s="31" t="str">
        <f>VLOOKUP($A524,班級清單,6,0)</f>
        <v>三</v>
      </c>
      <c r="D524" s="11" t="str">
        <f>VLOOKUP($A524,班級清單,2,0)</f>
        <v>進校</v>
      </c>
      <c r="E524" s="11" t="str">
        <f>VLOOKUP($A524,班級清單,3,0)</f>
        <v>(進)商三4</v>
      </c>
      <c r="F524" s="5" t="str">
        <f>VLOOKUP($B524,書籍清單,2,0)</f>
        <v>戰爭與危機的啟示</v>
      </c>
      <c r="G524" s="11" t="str">
        <f>VLOOKUP($B524,書籍清單,3,0)</f>
        <v>全</v>
      </c>
      <c r="H524" s="11" t="str">
        <f>VLOOKUP($B524,書籍清單,4,0)</f>
        <v>翔宇</v>
      </c>
      <c r="I524" s="11" t="str">
        <f>VLOOKUP($B524,書籍清單,5,0)</f>
        <v>張世照.等</v>
      </c>
      <c r="J524" s="11">
        <f>VLOOKUP($B524,書籍清單,6,0)</f>
        <v>145</v>
      </c>
      <c r="K524" s="13">
        <f>VLOOKUP($B524,書籍清單,7,0)</f>
        <v>140</v>
      </c>
      <c r="L524" s="32" t="str">
        <f>VLOOKUP(H524,出版社!$B$2:$D$26,3,0)</f>
        <v>招標議價</v>
      </c>
      <c r="M524" s="11">
        <f>VLOOKUP($A524,班級清單,4,0)</f>
        <v>21</v>
      </c>
      <c r="N524" s="11">
        <f>M524</f>
        <v>21</v>
      </c>
      <c r="O524" s="33">
        <f>J524*N524</f>
        <v>3045</v>
      </c>
      <c r="P524" s="34">
        <f>N524</f>
        <v>21</v>
      </c>
      <c r="Q524" s="35">
        <f>P524*K524</f>
        <v>2940</v>
      </c>
      <c r="R524" s="33">
        <v>21</v>
      </c>
      <c r="S524" s="33">
        <f>K524*R524</f>
        <v>2940</v>
      </c>
      <c r="T524" s="33">
        <f>P524-R524</f>
        <v>0</v>
      </c>
      <c r="U524" s="33">
        <f>T524*K524</f>
        <v>0</v>
      </c>
      <c r="V524" s="5"/>
      <c r="W524" s="44">
        <f>SUM(S523:S524)</f>
        <v>7602</v>
      </c>
      <c r="X524" s="4"/>
      <c r="Y524" s="44">
        <f>SUM(U523:U524)</f>
        <v>0</v>
      </c>
      <c r="Z524" s="4"/>
      <c r="AA524" s="4"/>
      <c r="AB524" s="4"/>
    </row>
    <row r="525" spans="1:28" ht="16.5" customHeight="1">
      <c r="A525" s="31">
        <v>71</v>
      </c>
      <c r="B525" s="31">
        <v>23</v>
      </c>
      <c r="C525" s="31" t="str">
        <f>VLOOKUP($A525,班級清單,6,0)</f>
        <v>三</v>
      </c>
      <c r="D525" s="11" t="str">
        <f>VLOOKUP($A525,班級清單,2,0)</f>
        <v>進校</v>
      </c>
      <c r="E525" s="11" t="str">
        <f>VLOOKUP($A525,班級清單,3,0)</f>
        <v>(進)貿三1</v>
      </c>
      <c r="F525" s="5" t="str">
        <f>VLOOKUP($B525,書籍清單,2,0)</f>
        <v>高職國文</v>
      </c>
      <c r="G525" s="11" t="str">
        <f>VLOOKUP($B525,書籍清單,3,0)</f>
        <v>六</v>
      </c>
      <c r="H525" s="11" t="str">
        <f>VLOOKUP($B525,書籍清單,4,0)</f>
        <v>東大</v>
      </c>
      <c r="I525" s="11" t="str">
        <f>VLOOKUP($B525,書籍清單,5,0)</f>
        <v>王基倫.等</v>
      </c>
      <c r="J525" s="11">
        <f>VLOOKUP($B525,書籍清單,6,0)</f>
        <v>230</v>
      </c>
      <c r="K525" s="13">
        <f>VLOOKUP($B525,書籍清單,7,0)</f>
        <v>222</v>
      </c>
      <c r="L525" s="32" t="str">
        <f>VLOOKUP(H525,出版社!$B$2:$D$26,3,0)</f>
        <v>招標議價</v>
      </c>
      <c r="M525" s="11">
        <f>VLOOKUP($A525,班級清單,4,0)</f>
        <v>15</v>
      </c>
      <c r="N525" s="11">
        <f>M525</f>
        <v>15</v>
      </c>
      <c r="O525" s="33">
        <f>J525*N525</f>
        <v>3450</v>
      </c>
      <c r="P525" s="34">
        <f>N525</f>
        <v>15</v>
      </c>
      <c r="Q525" s="35">
        <f>P525*K525</f>
        <v>3330</v>
      </c>
      <c r="R525" s="33">
        <v>15</v>
      </c>
      <c r="S525" s="33">
        <f>K525*R525</f>
        <v>3330</v>
      </c>
      <c r="T525" s="33">
        <f>P525-R525</f>
        <v>0</v>
      </c>
      <c r="U525" s="33">
        <f>T525*K525</f>
        <v>0</v>
      </c>
      <c r="V525" s="5"/>
      <c r="W525" s="4"/>
      <c r="X525" s="4"/>
      <c r="Y525" s="4"/>
      <c r="Z525" s="4"/>
      <c r="AA525" s="4"/>
      <c r="AB525" s="4"/>
    </row>
    <row r="526" spans="1:28" ht="16.5" customHeight="1">
      <c r="A526" s="31">
        <v>71</v>
      </c>
      <c r="B526" s="31">
        <v>36</v>
      </c>
      <c r="C526" s="31" t="str">
        <f>VLOOKUP($A526,班級清單,6,0)</f>
        <v>三</v>
      </c>
      <c r="D526" s="11" t="str">
        <f>VLOOKUP($A526,班級清單,2,0)</f>
        <v>進校</v>
      </c>
      <c r="E526" s="11" t="str">
        <f>VLOOKUP($A526,班級清單,3,0)</f>
        <v>(進)貿三1</v>
      </c>
      <c r="F526" s="5" t="str">
        <f>VLOOKUP($B526,書籍清單,2,0)</f>
        <v>戰爭與危機的啟示</v>
      </c>
      <c r="G526" s="11" t="str">
        <f>VLOOKUP($B526,書籍清單,3,0)</f>
        <v>全</v>
      </c>
      <c r="H526" s="11" t="str">
        <f>VLOOKUP($B526,書籍清單,4,0)</f>
        <v>翔宇</v>
      </c>
      <c r="I526" s="11" t="str">
        <f>VLOOKUP($B526,書籍清單,5,0)</f>
        <v>張世照.等</v>
      </c>
      <c r="J526" s="11">
        <f>VLOOKUP($B526,書籍清單,6,0)</f>
        <v>145</v>
      </c>
      <c r="K526" s="13">
        <f>VLOOKUP($B526,書籍清單,7,0)</f>
        <v>140</v>
      </c>
      <c r="L526" s="32" t="str">
        <f>VLOOKUP(H526,出版社!$B$2:$D$26,3,0)</f>
        <v>招標議價</v>
      </c>
      <c r="M526" s="11">
        <f>VLOOKUP($A526,班級清單,4,0)</f>
        <v>15</v>
      </c>
      <c r="N526" s="11">
        <f>M526</f>
        <v>15</v>
      </c>
      <c r="O526" s="33">
        <f>J526*N526</f>
        <v>2175</v>
      </c>
      <c r="P526" s="34">
        <f>N526</f>
        <v>15</v>
      </c>
      <c r="Q526" s="35">
        <f>P526*K526</f>
        <v>2100</v>
      </c>
      <c r="R526" s="33">
        <v>15</v>
      </c>
      <c r="S526" s="33">
        <f>K526*R526</f>
        <v>2100</v>
      </c>
      <c r="T526" s="33">
        <f>P526-R526</f>
        <v>0</v>
      </c>
      <c r="U526" s="33">
        <f>T526*K526</f>
        <v>0</v>
      </c>
      <c r="V526" s="5"/>
      <c r="W526" s="4"/>
      <c r="X526" s="4"/>
      <c r="Y526" s="4"/>
      <c r="Z526" s="4"/>
      <c r="AA526" s="4"/>
      <c r="AB526" s="4"/>
    </row>
    <row r="527" spans="1:28" ht="16.5" customHeight="1">
      <c r="A527" s="31">
        <v>71</v>
      </c>
      <c r="B527" s="31">
        <v>63</v>
      </c>
      <c r="C527" s="31" t="str">
        <f>VLOOKUP($A527,班級清單,6,0)</f>
        <v>三</v>
      </c>
      <c r="D527" s="11" t="str">
        <f>VLOOKUP($A527,班級清單,2,0)</f>
        <v>進校</v>
      </c>
      <c r="E527" s="11" t="str">
        <f>VLOOKUP($A527,班級清單,3,0)</f>
        <v>(進)貿三1</v>
      </c>
      <c r="F527" s="5" t="str">
        <f>VLOOKUP($B527,書籍清單,2,0)</f>
        <v>歷史B</v>
      </c>
      <c r="G527" s="11" t="str">
        <f>VLOOKUP($B527,書籍清單,3,0)</f>
        <v>全</v>
      </c>
      <c r="H527" s="11" t="str">
        <f>VLOOKUP($B527,書籍清單,4,0)</f>
        <v>漢樺</v>
      </c>
      <c r="I527" s="11" t="str">
        <f>VLOOKUP($B527,書籍清單,5,0)</f>
        <v>吳旭彬</v>
      </c>
      <c r="J527" s="11">
        <f>VLOOKUP($B527,書籍清單,6,0)</f>
        <v>125</v>
      </c>
      <c r="K527" s="13">
        <f>VLOOKUP($B527,書籍清單,7,0)</f>
        <v>121</v>
      </c>
      <c r="L527" s="32" t="str">
        <f>VLOOKUP(H527,出版社!$B$2:$D$26,3,0)</f>
        <v>小額採購</v>
      </c>
      <c r="M527" s="11">
        <f>VLOOKUP($A527,班級清單,4,0)</f>
        <v>15</v>
      </c>
      <c r="N527" s="11">
        <f>M527</f>
        <v>15</v>
      </c>
      <c r="O527" s="33">
        <f>J527*N527</f>
        <v>1875</v>
      </c>
      <c r="P527" s="34">
        <f>N527</f>
        <v>15</v>
      </c>
      <c r="Q527" s="35">
        <f>P527*K527</f>
        <v>1815</v>
      </c>
      <c r="R527" s="33">
        <v>15</v>
      </c>
      <c r="S527" s="33">
        <f>K527*R527</f>
        <v>1815</v>
      </c>
      <c r="T527" s="33">
        <f>P527-R527</f>
        <v>0</v>
      </c>
      <c r="U527" s="33">
        <f>T527*K527</f>
        <v>0</v>
      </c>
      <c r="V527" s="5"/>
      <c r="W527" s="44">
        <f>SUM(S525:S527)</f>
        <v>7245</v>
      </c>
      <c r="X527" s="4"/>
      <c r="Y527" s="44">
        <f>SUM(U525:U527)</f>
        <v>0</v>
      </c>
      <c r="Z527" s="4"/>
      <c r="AA527" s="4"/>
      <c r="AB527" s="4"/>
    </row>
    <row r="528" spans="1:28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A2:W527">
    <sortCondition ref="D2:D527"/>
    <sortCondition ref="C2:C527"/>
    <sortCondition ref="E2:E527"/>
    <sortCondition ref="F2:F527"/>
  </sortState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A1:V1000"/>
  <sheetViews>
    <sheetView workbookViewId="0">
      <selection activeCell="H2" sqref="H1:N1048576"/>
    </sheetView>
  </sheetViews>
  <sheetFormatPr defaultColWidth="13.5" defaultRowHeight="15" customHeight="1"/>
  <cols>
    <col min="1" max="1" width="7.875" customWidth="1"/>
    <col min="2" max="2" width="12.625" customWidth="1"/>
    <col min="3" max="3" width="23.375" customWidth="1"/>
    <col min="4" max="5" width="6.25" customWidth="1"/>
    <col min="6" max="6" width="11.5" customWidth="1"/>
    <col min="7" max="7" width="13.5" customWidth="1"/>
    <col min="8" max="8" width="7.875" customWidth="1"/>
    <col min="9" max="9" width="12.625" customWidth="1"/>
    <col min="10" max="10" width="23.375" customWidth="1"/>
    <col min="11" max="11" width="6.25" customWidth="1"/>
    <col min="12" max="12" width="8.125" customWidth="1"/>
    <col min="13" max="13" width="9.75" customWidth="1"/>
    <col min="14" max="14" width="13.5" customWidth="1"/>
    <col min="15" max="15" width="13.5" style="86" customWidth="1"/>
    <col min="16" max="16" width="6.75" customWidth="1"/>
    <col min="17" max="17" width="11.5" customWidth="1"/>
    <col min="18" max="18" width="14" customWidth="1"/>
    <col min="19" max="21" width="6.75" customWidth="1"/>
    <col min="22" max="22" width="9.625" customWidth="1"/>
    <col min="23" max="34" width="6.75" customWidth="1"/>
  </cols>
  <sheetData>
    <row r="1" spans="1:22" ht="25.5" customHeight="1">
      <c r="A1" s="36"/>
      <c r="B1" s="36"/>
      <c r="C1" s="36"/>
      <c r="D1" s="36"/>
      <c r="E1" s="36"/>
      <c r="F1" s="36"/>
      <c r="G1" s="36"/>
      <c r="H1" s="103" t="s">
        <v>438</v>
      </c>
      <c r="I1" s="104"/>
      <c r="J1" s="104"/>
      <c r="K1" s="104"/>
      <c r="L1" s="104"/>
      <c r="M1" s="104"/>
      <c r="N1" s="104"/>
      <c r="P1" s="103" t="s">
        <v>438</v>
      </c>
      <c r="Q1" s="105"/>
      <c r="R1" s="105"/>
      <c r="S1" s="105"/>
      <c r="T1" s="105"/>
      <c r="U1" s="105"/>
      <c r="V1" s="105"/>
    </row>
    <row r="2" spans="1:22" ht="7.5" customHeight="1">
      <c r="A2" s="36"/>
      <c r="B2" s="36"/>
      <c r="C2" s="36"/>
      <c r="D2" s="36"/>
      <c r="E2" s="36"/>
      <c r="F2" s="36"/>
      <c r="G2" s="36"/>
      <c r="H2" s="90"/>
      <c r="I2" s="12"/>
      <c r="J2" s="12"/>
      <c r="K2" s="90"/>
      <c r="L2" s="90"/>
      <c r="M2" s="90"/>
      <c r="N2" s="12"/>
      <c r="O2" s="87"/>
      <c r="Q2" s="36"/>
      <c r="R2" s="38"/>
      <c r="V2" s="36"/>
    </row>
    <row r="3" spans="1:22" ht="21.75" customHeight="1">
      <c r="A3" s="60" t="s">
        <v>448</v>
      </c>
      <c r="B3" s="61" t="s">
        <v>1</v>
      </c>
      <c r="C3" s="61" t="s">
        <v>426</v>
      </c>
      <c r="D3" s="61" t="s">
        <v>5</v>
      </c>
      <c r="E3" s="61" t="s">
        <v>427</v>
      </c>
      <c r="F3" s="62" t="s">
        <v>540</v>
      </c>
      <c r="G3" s="36"/>
      <c r="H3" s="30" t="s">
        <v>27</v>
      </c>
      <c r="I3" s="30" t="s">
        <v>1</v>
      </c>
      <c r="J3" s="30" t="s">
        <v>426</v>
      </c>
      <c r="K3" s="30" t="s">
        <v>5</v>
      </c>
      <c r="L3" s="30" t="s">
        <v>427</v>
      </c>
      <c r="M3" s="30" t="s">
        <v>8</v>
      </c>
      <c r="N3" s="89" t="s">
        <v>13</v>
      </c>
      <c r="O3" s="88"/>
      <c r="P3" s="1" t="s">
        <v>27</v>
      </c>
      <c r="Q3" s="1" t="s">
        <v>1</v>
      </c>
      <c r="R3" s="1" t="s">
        <v>426</v>
      </c>
      <c r="S3" s="1" t="s">
        <v>5</v>
      </c>
      <c r="T3" s="1" t="s">
        <v>427</v>
      </c>
      <c r="U3" s="1" t="s">
        <v>8</v>
      </c>
      <c r="V3" s="1" t="s">
        <v>13</v>
      </c>
    </row>
    <row r="4" spans="1:22" ht="16.5" customHeight="1">
      <c r="A4" s="63" t="s">
        <v>46</v>
      </c>
      <c r="B4" s="63" t="s">
        <v>69</v>
      </c>
      <c r="C4" s="63" t="s">
        <v>349</v>
      </c>
      <c r="D4" s="63" t="s">
        <v>26</v>
      </c>
      <c r="E4" s="63" t="s">
        <v>278</v>
      </c>
      <c r="F4" s="64">
        <v>197</v>
      </c>
      <c r="G4" s="36"/>
      <c r="H4" s="91" t="s">
        <v>46</v>
      </c>
      <c r="I4" s="91" t="s">
        <v>69</v>
      </c>
      <c r="J4" s="91" t="s">
        <v>349</v>
      </c>
      <c r="K4" s="91" t="s">
        <v>26</v>
      </c>
      <c r="L4" s="91" t="s">
        <v>278</v>
      </c>
      <c r="M4" s="92">
        <v>197</v>
      </c>
      <c r="N4" s="93"/>
      <c r="O4" s="87"/>
      <c r="P4" s="11" t="str">
        <f t="shared" ref="P4:P598" ca="1" si="0">INDIRECT("A"&amp;ROW())</f>
        <v>日校</v>
      </c>
      <c r="Q4" s="11" t="str">
        <f t="shared" ref="Q4:Q598" ca="1" si="1">INDIRECT("B"&amp;ROW())</f>
        <v>高一1</v>
      </c>
      <c r="R4" s="40" t="str">
        <f t="shared" ref="R4:R13" ca="1" si="2">INDIRECT("C"&amp;ROW())</f>
        <v>高中國文</v>
      </c>
      <c r="S4" s="11" t="str">
        <f t="shared" ref="S4:S13" ca="1" si="3">INDIRECT("D"&amp;ROW())</f>
        <v>二</v>
      </c>
      <c r="T4" s="11" t="str">
        <f t="shared" ref="T4:T13" ca="1" si="4">INDIRECT("E"&amp;ROW())</f>
        <v>翰林</v>
      </c>
      <c r="U4" s="11">
        <f t="shared" ref="U4:U598" ca="1" si="5">INDIRECT("F"&amp;ROW())</f>
        <v>197</v>
      </c>
      <c r="V4" s="41"/>
    </row>
    <row r="5" spans="1:22" ht="16.5" customHeight="1">
      <c r="A5" s="65"/>
      <c r="B5" s="65"/>
      <c r="C5" s="63" t="s">
        <v>24</v>
      </c>
      <c r="D5" s="63" t="s">
        <v>26</v>
      </c>
      <c r="E5" s="63" t="s">
        <v>17</v>
      </c>
      <c r="F5" s="64">
        <v>224</v>
      </c>
      <c r="G5" s="36"/>
      <c r="H5" s="94"/>
      <c r="I5" s="94"/>
      <c r="J5" s="91" t="s">
        <v>24</v>
      </c>
      <c r="K5" s="91" t="s">
        <v>26</v>
      </c>
      <c r="L5" s="91" t="s">
        <v>17</v>
      </c>
      <c r="M5" s="92">
        <v>224</v>
      </c>
      <c r="N5" s="93"/>
      <c r="O5" s="87"/>
      <c r="P5" s="11">
        <f t="shared" ca="1" si="0"/>
        <v>0</v>
      </c>
      <c r="Q5" s="11">
        <f t="shared" ca="1" si="1"/>
        <v>0</v>
      </c>
      <c r="R5" s="40" t="str">
        <f t="shared" ca="1" si="2"/>
        <v>高中英文</v>
      </c>
      <c r="S5" s="11" t="str">
        <f t="shared" ca="1" si="3"/>
        <v>二</v>
      </c>
      <c r="T5" s="11" t="str">
        <f t="shared" ca="1" si="4"/>
        <v>三民</v>
      </c>
      <c r="U5" s="11">
        <f t="shared" ca="1" si="5"/>
        <v>224</v>
      </c>
      <c r="V5" s="41"/>
    </row>
    <row r="6" spans="1:22" ht="16.5" customHeight="1">
      <c r="A6" s="65"/>
      <c r="B6" s="65"/>
      <c r="C6" s="65"/>
      <c r="D6" s="63" t="s">
        <v>34</v>
      </c>
      <c r="E6" s="63" t="s">
        <v>17</v>
      </c>
      <c r="F6" s="64">
        <v>239</v>
      </c>
      <c r="G6" s="36"/>
      <c r="H6" s="94"/>
      <c r="I6" s="94"/>
      <c r="J6" s="94"/>
      <c r="K6" s="91" t="s">
        <v>34</v>
      </c>
      <c r="L6" s="91" t="s">
        <v>17</v>
      </c>
      <c r="M6" s="92">
        <v>239</v>
      </c>
      <c r="N6" s="93"/>
      <c r="O6" s="87"/>
      <c r="P6" s="11">
        <f t="shared" ca="1" si="0"/>
        <v>0</v>
      </c>
      <c r="Q6" s="11">
        <f t="shared" ca="1" si="1"/>
        <v>0</v>
      </c>
      <c r="R6" s="40">
        <f t="shared" ca="1" si="2"/>
        <v>0</v>
      </c>
      <c r="S6" s="11" t="str">
        <f t="shared" ca="1" si="3"/>
        <v>三</v>
      </c>
      <c r="T6" s="11" t="str">
        <f t="shared" ca="1" si="4"/>
        <v>三民</v>
      </c>
      <c r="U6" s="11">
        <f t="shared" ca="1" si="5"/>
        <v>239</v>
      </c>
      <c r="V6" s="41"/>
    </row>
    <row r="7" spans="1:22" ht="16.5" customHeight="1">
      <c r="A7" s="65"/>
      <c r="B7" s="65"/>
      <c r="C7" s="63" t="s">
        <v>53</v>
      </c>
      <c r="D7" s="63" t="s">
        <v>26</v>
      </c>
      <c r="E7" s="63" t="s">
        <v>169</v>
      </c>
      <c r="F7" s="64">
        <v>179</v>
      </c>
      <c r="G7" s="36"/>
      <c r="H7" s="94"/>
      <c r="I7" s="94"/>
      <c r="J7" s="91" t="s">
        <v>53</v>
      </c>
      <c r="K7" s="91" t="s">
        <v>26</v>
      </c>
      <c r="L7" s="91" t="s">
        <v>169</v>
      </c>
      <c r="M7" s="92">
        <v>179</v>
      </c>
      <c r="N7" s="93"/>
      <c r="O7" s="87"/>
      <c r="P7" s="11">
        <f t="shared" ca="1" si="0"/>
        <v>0</v>
      </c>
      <c r="Q7" s="11">
        <f t="shared" ca="1" si="1"/>
        <v>0</v>
      </c>
      <c r="R7" s="40" t="str">
        <f t="shared" ca="1" si="2"/>
        <v>高中數學</v>
      </c>
      <c r="S7" s="11" t="str">
        <f t="shared" ca="1" si="3"/>
        <v>二</v>
      </c>
      <c r="T7" s="11" t="str">
        <f t="shared" ca="1" si="4"/>
        <v>南一</v>
      </c>
      <c r="U7" s="11">
        <f t="shared" ca="1" si="5"/>
        <v>179</v>
      </c>
      <c r="V7" s="41"/>
    </row>
    <row r="8" spans="1:22" ht="16.5" customHeight="1">
      <c r="A8" s="65"/>
      <c r="B8" s="65"/>
      <c r="C8" s="63" t="s">
        <v>57</v>
      </c>
      <c r="D8" s="63" t="s">
        <v>26</v>
      </c>
      <c r="E8" s="63" t="s">
        <v>17</v>
      </c>
      <c r="F8" s="64">
        <v>220</v>
      </c>
      <c r="G8" s="36"/>
      <c r="H8" s="94"/>
      <c r="I8" s="94"/>
      <c r="J8" s="91" t="s">
        <v>57</v>
      </c>
      <c r="K8" s="91" t="s">
        <v>26</v>
      </c>
      <c r="L8" s="91" t="s">
        <v>17</v>
      </c>
      <c r="M8" s="92">
        <v>220</v>
      </c>
      <c r="N8" s="93"/>
      <c r="O8" s="87"/>
      <c r="P8" s="11">
        <f t="shared" ca="1" si="0"/>
        <v>0</v>
      </c>
      <c r="Q8" s="11">
        <f t="shared" ca="1" si="1"/>
        <v>0</v>
      </c>
      <c r="R8" s="40" t="str">
        <f t="shared" ca="1" si="2"/>
        <v>高中歷史</v>
      </c>
      <c r="S8" s="11" t="str">
        <f t="shared" ca="1" si="3"/>
        <v>二</v>
      </c>
      <c r="T8" s="11" t="str">
        <f t="shared" ca="1" si="4"/>
        <v>三民</v>
      </c>
      <c r="U8" s="11">
        <f t="shared" ca="1" si="5"/>
        <v>220</v>
      </c>
      <c r="V8" s="41"/>
    </row>
    <row r="9" spans="1:22" ht="16.5" customHeight="1">
      <c r="A9" s="65"/>
      <c r="B9" s="65"/>
      <c r="C9" s="63" t="s">
        <v>345</v>
      </c>
      <c r="D9" s="63" t="s">
        <v>26</v>
      </c>
      <c r="E9" s="63" t="s">
        <v>278</v>
      </c>
      <c r="F9" s="64">
        <v>207</v>
      </c>
      <c r="G9" s="36"/>
      <c r="H9" s="94"/>
      <c r="I9" s="94"/>
      <c r="J9" s="91" t="s">
        <v>345</v>
      </c>
      <c r="K9" s="91" t="s">
        <v>26</v>
      </c>
      <c r="L9" s="91" t="s">
        <v>278</v>
      </c>
      <c r="M9" s="92">
        <v>207</v>
      </c>
      <c r="N9" s="93"/>
      <c r="O9" s="87"/>
      <c r="P9" s="11">
        <f t="shared" ca="1" si="0"/>
        <v>0</v>
      </c>
      <c r="Q9" s="11">
        <f t="shared" ca="1" si="1"/>
        <v>0</v>
      </c>
      <c r="R9" s="40" t="str">
        <f t="shared" ca="1" si="2"/>
        <v>高中地理</v>
      </c>
      <c r="S9" s="11" t="str">
        <f t="shared" ca="1" si="3"/>
        <v>二</v>
      </c>
      <c r="T9" s="11" t="str">
        <f t="shared" ca="1" si="4"/>
        <v>翰林</v>
      </c>
      <c r="U9" s="11">
        <f t="shared" ca="1" si="5"/>
        <v>207</v>
      </c>
      <c r="V9" s="41"/>
    </row>
    <row r="10" spans="1:22" ht="16.5" customHeight="1">
      <c r="A10" s="65"/>
      <c r="B10" s="65"/>
      <c r="C10" s="63" t="s">
        <v>340</v>
      </c>
      <c r="D10" s="63" t="s">
        <v>26</v>
      </c>
      <c r="E10" s="63" t="s">
        <v>278</v>
      </c>
      <c r="F10" s="64">
        <v>198</v>
      </c>
      <c r="G10" s="36"/>
      <c r="H10" s="94"/>
      <c r="I10" s="94"/>
      <c r="J10" s="91" t="s">
        <v>340</v>
      </c>
      <c r="K10" s="91" t="s">
        <v>26</v>
      </c>
      <c r="L10" s="91" t="s">
        <v>278</v>
      </c>
      <c r="M10" s="92">
        <v>198</v>
      </c>
      <c r="N10" s="93"/>
      <c r="O10" s="87"/>
      <c r="P10" s="11">
        <f t="shared" ca="1" si="0"/>
        <v>0</v>
      </c>
      <c r="Q10" s="11">
        <f t="shared" ca="1" si="1"/>
        <v>0</v>
      </c>
      <c r="R10" s="40" t="str">
        <f t="shared" ca="1" si="2"/>
        <v>公民與社會</v>
      </c>
      <c r="S10" s="11" t="str">
        <f t="shared" ca="1" si="3"/>
        <v>二</v>
      </c>
      <c r="T10" s="11" t="str">
        <f t="shared" ca="1" si="4"/>
        <v>翰林</v>
      </c>
      <c r="U10" s="11">
        <f t="shared" ca="1" si="5"/>
        <v>198</v>
      </c>
      <c r="V10" s="41"/>
    </row>
    <row r="11" spans="1:22" ht="16.5" customHeight="1">
      <c r="A11" s="65"/>
      <c r="B11" s="65"/>
      <c r="C11" s="63" t="s">
        <v>128</v>
      </c>
      <c r="D11" s="63" t="s">
        <v>16</v>
      </c>
      <c r="E11" s="63" t="s">
        <v>115</v>
      </c>
      <c r="F11" s="64">
        <v>253</v>
      </c>
      <c r="G11" s="36"/>
      <c r="H11" s="94"/>
      <c r="I11" s="94"/>
      <c r="J11" s="91" t="s">
        <v>128</v>
      </c>
      <c r="K11" s="91" t="s">
        <v>16</v>
      </c>
      <c r="L11" s="91" t="s">
        <v>115</v>
      </c>
      <c r="M11" s="92">
        <v>253</v>
      </c>
      <c r="N11" s="93"/>
      <c r="O11" s="87"/>
      <c r="P11" s="11">
        <f t="shared" ca="1" si="0"/>
        <v>0</v>
      </c>
      <c r="Q11" s="11">
        <f t="shared" ca="1" si="1"/>
        <v>0</v>
      </c>
      <c r="R11" s="40" t="str">
        <f t="shared" ca="1" si="2"/>
        <v>基礎地球科學</v>
      </c>
      <c r="S11" s="11" t="str">
        <f t="shared" ca="1" si="3"/>
        <v>下</v>
      </c>
      <c r="T11" s="11" t="str">
        <f t="shared" ca="1" si="4"/>
        <v>全華</v>
      </c>
      <c r="U11" s="11">
        <f t="shared" ca="1" si="5"/>
        <v>253</v>
      </c>
      <c r="V11" s="41"/>
    </row>
    <row r="12" spans="1:22" ht="16.5" customHeight="1">
      <c r="A12" s="65"/>
      <c r="B12" s="65"/>
      <c r="C12" s="63" t="s">
        <v>372</v>
      </c>
      <c r="D12" s="63" t="s">
        <v>373</v>
      </c>
      <c r="E12" s="63" t="s">
        <v>287</v>
      </c>
      <c r="F12" s="64">
        <v>200</v>
      </c>
      <c r="G12" s="36"/>
      <c r="H12" s="94"/>
      <c r="I12" s="94"/>
      <c r="J12" s="91" t="s">
        <v>372</v>
      </c>
      <c r="K12" s="91" t="s">
        <v>373</v>
      </c>
      <c r="L12" s="91" t="s">
        <v>287</v>
      </c>
      <c r="M12" s="92">
        <v>200</v>
      </c>
      <c r="N12" s="93"/>
      <c r="O12" s="87"/>
      <c r="P12" s="11">
        <f t="shared" ca="1" si="0"/>
        <v>0</v>
      </c>
      <c r="Q12" s="11">
        <f t="shared" ca="1" si="1"/>
        <v>0</v>
      </c>
      <c r="R12" s="40" t="str">
        <f t="shared" ca="1" si="2"/>
        <v>基礎生物</v>
      </c>
      <c r="S12" s="11" t="str">
        <f t="shared" ca="1" si="3"/>
        <v>上</v>
      </c>
      <c r="T12" s="11" t="str">
        <f t="shared" ca="1" si="4"/>
        <v>龍騰</v>
      </c>
      <c r="U12" s="11">
        <f t="shared" ca="1" si="5"/>
        <v>200</v>
      </c>
      <c r="V12" s="41"/>
    </row>
    <row r="13" spans="1:22" ht="16.5" customHeight="1">
      <c r="A13" s="65"/>
      <c r="B13" s="65"/>
      <c r="C13" s="63" t="s">
        <v>140</v>
      </c>
      <c r="D13" s="63" t="s">
        <v>84</v>
      </c>
      <c r="E13" s="63" t="s">
        <v>132</v>
      </c>
      <c r="F13" s="64">
        <v>150</v>
      </c>
      <c r="G13" s="36"/>
      <c r="H13" s="94"/>
      <c r="I13" s="94"/>
      <c r="J13" s="91" t="s">
        <v>140</v>
      </c>
      <c r="K13" s="91" t="s">
        <v>84</v>
      </c>
      <c r="L13" s="91" t="s">
        <v>132</v>
      </c>
      <c r="M13" s="92">
        <v>150</v>
      </c>
      <c r="N13" s="93"/>
      <c r="O13" s="87"/>
      <c r="P13" s="11">
        <f t="shared" ca="1" si="0"/>
        <v>0</v>
      </c>
      <c r="Q13" s="11">
        <f t="shared" ca="1" si="1"/>
        <v>0</v>
      </c>
      <c r="R13" s="40" t="str">
        <f t="shared" ca="1" si="2"/>
        <v>全民國防教育</v>
      </c>
      <c r="S13" s="11" t="str">
        <f t="shared" ca="1" si="3"/>
        <v>Ⅱ</v>
      </c>
      <c r="T13" s="11" t="str">
        <f t="shared" ca="1" si="4"/>
        <v>育達</v>
      </c>
      <c r="U13" s="11">
        <f t="shared" ca="1" si="5"/>
        <v>150</v>
      </c>
      <c r="V13" s="41"/>
    </row>
    <row r="14" spans="1:22" ht="16.5" customHeight="1">
      <c r="A14" s="65"/>
      <c r="B14" s="65"/>
      <c r="C14" s="63" t="s">
        <v>146</v>
      </c>
      <c r="D14" s="63" t="s">
        <v>26</v>
      </c>
      <c r="E14" s="63" t="s">
        <v>132</v>
      </c>
      <c r="F14" s="64">
        <v>145</v>
      </c>
      <c r="G14" s="36"/>
      <c r="H14" s="94"/>
      <c r="I14" s="94"/>
      <c r="J14" s="91" t="s">
        <v>146</v>
      </c>
      <c r="K14" s="91" t="s">
        <v>26</v>
      </c>
      <c r="L14" s="91" t="s">
        <v>132</v>
      </c>
      <c r="M14" s="92">
        <v>145</v>
      </c>
      <c r="N14" s="93"/>
      <c r="O14" s="87"/>
      <c r="P14" s="11">
        <f t="shared" ca="1" si="0"/>
        <v>0</v>
      </c>
      <c r="Q14" s="100">
        <f t="shared" ca="1" si="1"/>
        <v>0</v>
      </c>
      <c r="R14" s="101"/>
      <c r="S14" s="101"/>
      <c r="T14" s="102"/>
      <c r="U14" s="11">
        <f t="shared" ca="1" si="5"/>
        <v>145</v>
      </c>
      <c r="V14" s="41"/>
    </row>
    <row r="15" spans="1:22" ht="16.5" customHeight="1">
      <c r="A15" s="65"/>
      <c r="B15" s="65"/>
      <c r="C15" s="63" t="s">
        <v>158</v>
      </c>
      <c r="D15" s="63" t="s">
        <v>26</v>
      </c>
      <c r="E15" s="63" t="s">
        <v>132</v>
      </c>
      <c r="F15" s="64">
        <v>130</v>
      </c>
      <c r="G15" s="36"/>
      <c r="H15" s="94"/>
      <c r="I15" s="94"/>
      <c r="J15" s="91" t="s">
        <v>158</v>
      </c>
      <c r="K15" s="91" t="s">
        <v>26</v>
      </c>
      <c r="L15" s="91" t="s">
        <v>132</v>
      </c>
      <c r="M15" s="92">
        <v>130</v>
      </c>
      <c r="N15" s="93"/>
      <c r="O15" s="87"/>
      <c r="P15" s="11">
        <f t="shared" ca="1" si="0"/>
        <v>0</v>
      </c>
      <c r="Q15" s="11">
        <f t="shared" ca="1" si="1"/>
        <v>0</v>
      </c>
      <c r="R15" s="40" t="str">
        <f t="shared" ref="R15:R24" ca="1" si="6">INDIRECT("C"&amp;ROW())</f>
        <v>體育</v>
      </c>
      <c r="S15" s="11" t="str">
        <f t="shared" ref="S15:S24" ca="1" si="7">INDIRECT("D"&amp;ROW())</f>
        <v>二</v>
      </c>
      <c r="T15" s="11" t="str">
        <f t="shared" ref="T15:T24" ca="1" si="8">INDIRECT("E"&amp;ROW())</f>
        <v>育達</v>
      </c>
      <c r="U15" s="11">
        <f t="shared" ca="1" si="5"/>
        <v>130</v>
      </c>
      <c r="V15" s="41"/>
    </row>
    <row r="16" spans="1:22" ht="16.5" customHeight="1">
      <c r="A16" s="65"/>
      <c r="B16" s="63" t="s">
        <v>449</v>
      </c>
      <c r="C16" s="66"/>
      <c r="D16" s="66"/>
      <c r="E16" s="66"/>
      <c r="F16" s="64">
        <v>2342</v>
      </c>
      <c r="G16" s="36"/>
      <c r="H16" s="94"/>
      <c r="I16" s="91" t="s">
        <v>449</v>
      </c>
      <c r="J16" s="95"/>
      <c r="K16" s="95"/>
      <c r="L16" s="95"/>
      <c r="M16" s="92">
        <v>2342</v>
      </c>
      <c r="N16" s="93"/>
      <c r="O16" s="87"/>
      <c r="P16" s="11">
        <f t="shared" ca="1" si="0"/>
        <v>0</v>
      </c>
      <c r="Q16" s="11" t="str">
        <f t="shared" ca="1" si="1"/>
        <v>高一1 合計</v>
      </c>
      <c r="R16" s="40">
        <f t="shared" ca="1" si="6"/>
        <v>0</v>
      </c>
      <c r="S16" s="11">
        <f t="shared" ca="1" si="7"/>
        <v>0</v>
      </c>
      <c r="T16" s="11">
        <f t="shared" ca="1" si="8"/>
        <v>0</v>
      </c>
      <c r="U16" s="11">
        <f t="shared" ca="1" si="5"/>
        <v>2342</v>
      </c>
      <c r="V16" s="41"/>
    </row>
    <row r="17" spans="1:22" ht="16.5" customHeight="1">
      <c r="A17" s="65"/>
      <c r="B17" s="63" t="s">
        <v>71</v>
      </c>
      <c r="C17" s="63" t="s">
        <v>349</v>
      </c>
      <c r="D17" s="63" t="s">
        <v>26</v>
      </c>
      <c r="E17" s="63" t="s">
        <v>278</v>
      </c>
      <c r="F17" s="64">
        <v>197</v>
      </c>
      <c r="G17" s="36"/>
      <c r="H17" s="94"/>
      <c r="I17" s="91" t="s">
        <v>71</v>
      </c>
      <c r="J17" s="91" t="s">
        <v>349</v>
      </c>
      <c r="K17" s="91" t="s">
        <v>26</v>
      </c>
      <c r="L17" s="91" t="s">
        <v>278</v>
      </c>
      <c r="M17" s="92">
        <v>197</v>
      </c>
      <c r="N17" s="93"/>
      <c r="O17" s="87"/>
      <c r="P17" s="11">
        <f t="shared" ca="1" si="0"/>
        <v>0</v>
      </c>
      <c r="Q17" s="11" t="str">
        <f t="shared" ca="1" si="1"/>
        <v>高一2</v>
      </c>
      <c r="R17" s="40" t="str">
        <f t="shared" ca="1" si="6"/>
        <v>高中國文</v>
      </c>
      <c r="S17" s="11" t="str">
        <f t="shared" ca="1" si="7"/>
        <v>二</v>
      </c>
      <c r="T17" s="11" t="str">
        <f t="shared" ca="1" si="8"/>
        <v>翰林</v>
      </c>
      <c r="U17" s="11">
        <f t="shared" ca="1" si="5"/>
        <v>197</v>
      </c>
      <c r="V17" s="41"/>
    </row>
    <row r="18" spans="1:22" ht="16.5" customHeight="1">
      <c r="A18" s="65"/>
      <c r="B18" s="65"/>
      <c r="C18" s="63" t="s">
        <v>24</v>
      </c>
      <c r="D18" s="63" t="s">
        <v>26</v>
      </c>
      <c r="E18" s="63" t="s">
        <v>17</v>
      </c>
      <c r="F18" s="64">
        <v>224</v>
      </c>
      <c r="G18" s="36"/>
      <c r="H18" s="94"/>
      <c r="I18" s="94"/>
      <c r="J18" s="91" t="s">
        <v>24</v>
      </c>
      <c r="K18" s="91" t="s">
        <v>26</v>
      </c>
      <c r="L18" s="91" t="s">
        <v>17</v>
      </c>
      <c r="M18" s="92">
        <v>224</v>
      </c>
      <c r="N18" s="93"/>
      <c r="O18" s="87"/>
      <c r="P18" s="11">
        <f t="shared" ca="1" si="0"/>
        <v>0</v>
      </c>
      <c r="Q18" s="11">
        <f t="shared" ca="1" si="1"/>
        <v>0</v>
      </c>
      <c r="R18" s="40" t="str">
        <f t="shared" ca="1" si="6"/>
        <v>高中英文</v>
      </c>
      <c r="S18" s="11" t="str">
        <f t="shared" ca="1" si="7"/>
        <v>二</v>
      </c>
      <c r="T18" s="11" t="str">
        <f t="shared" ca="1" si="8"/>
        <v>三民</v>
      </c>
      <c r="U18" s="11">
        <f t="shared" ca="1" si="5"/>
        <v>224</v>
      </c>
      <c r="V18" s="41"/>
    </row>
    <row r="19" spans="1:22" ht="16.5" customHeight="1">
      <c r="A19" s="65"/>
      <c r="B19" s="65"/>
      <c r="C19" s="65"/>
      <c r="D19" s="63" t="s">
        <v>34</v>
      </c>
      <c r="E19" s="63" t="s">
        <v>17</v>
      </c>
      <c r="F19" s="64">
        <v>239</v>
      </c>
      <c r="G19" s="36"/>
      <c r="H19" s="94"/>
      <c r="I19" s="94"/>
      <c r="J19" s="94"/>
      <c r="K19" s="91" t="s">
        <v>34</v>
      </c>
      <c r="L19" s="91" t="s">
        <v>17</v>
      </c>
      <c r="M19" s="92">
        <v>239</v>
      </c>
      <c r="N19" s="93"/>
      <c r="O19" s="87"/>
      <c r="P19" s="11">
        <f t="shared" ca="1" si="0"/>
        <v>0</v>
      </c>
      <c r="Q19" s="11">
        <f t="shared" ca="1" si="1"/>
        <v>0</v>
      </c>
      <c r="R19" s="40">
        <f t="shared" ca="1" si="6"/>
        <v>0</v>
      </c>
      <c r="S19" s="11" t="str">
        <f t="shared" ca="1" si="7"/>
        <v>三</v>
      </c>
      <c r="T19" s="11" t="str">
        <f t="shared" ca="1" si="8"/>
        <v>三民</v>
      </c>
      <c r="U19" s="11">
        <f t="shared" ca="1" si="5"/>
        <v>239</v>
      </c>
      <c r="V19" s="41"/>
    </row>
    <row r="20" spans="1:22" ht="16.5" customHeight="1">
      <c r="A20" s="65"/>
      <c r="B20" s="65"/>
      <c r="C20" s="63" t="s">
        <v>53</v>
      </c>
      <c r="D20" s="63" t="s">
        <v>26</v>
      </c>
      <c r="E20" s="63" t="s">
        <v>169</v>
      </c>
      <c r="F20" s="64">
        <v>179</v>
      </c>
      <c r="G20" s="36"/>
      <c r="H20" s="94"/>
      <c r="I20" s="94"/>
      <c r="J20" s="91" t="s">
        <v>53</v>
      </c>
      <c r="K20" s="91" t="s">
        <v>26</v>
      </c>
      <c r="L20" s="91" t="s">
        <v>169</v>
      </c>
      <c r="M20" s="92">
        <v>179</v>
      </c>
      <c r="N20" s="93"/>
      <c r="O20" s="87"/>
      <c r="P20" s="11">
        <f t="shared" ca="1" si="0"/>
        <v>0</v>
      </c>
      <c r="Q20" s="11">
        <f t="shared" ca="1" si="1"/>
        <v>0</v>
      </c>
      <c r="R20" s="40" t="str">
        <f t="shared" ca="1" si="6"/>
        <v>高中數學</v>
      </c>
      <c r="S20" s="11" t="str">
        <f t="shared" ca="1" si="7"/>
        <v>二</v>
      </c>
      <c r="T20" s="11" t="str">
        <f t="shared" ca="1" si="8"/>
        <v>南一</v>
      </c>
      <c r="U20" s="11">
        <f t="shared" ca="1" si="5"/>
        <v>179</v>
      </c>
      <c r="V20" s="41"/>
    </row>
    <row r="21" spans="1:22" ht="16.5" customHeight="1">
      <c r="A21" s="65"/>
      <c r="B21" s="65"/>
      <c r="C21" s="63" t="s">
        <v>57</v>
      </c>
      <c r="D21" s="63" t="s">
        <v>26</v>
      </c>
      <c r="E21" s="63" t="s">
        <v>17</v>
      </c>
      <c r="F21" s="64">
        <v>220</v>
      </c>
      <c r="G21" s="36"/>
      <c r="H21" s="94"/>
      <c r="I21" s="94"/>
      <c r="J21" s="91" t="s">
        <v>57</v>
      </c>
      <c r="K21" s="91" t="s">
        <v>26</v>
      </c>
      <c r="L21" s="91" t="s">
        <v>17</v>
      </c>
      <c r="M21" s="92">
        <v>220</v>
      </c>
      <c r="N21" s="93"/>
      <c r="O21" s="87"/>
      <c r="P21" s="11">
        <f t="shared" ca="1" si="0"/>
        <v>0</v>
      </c>
      <c r="Q21" s="11">
        <f t="shared" ca="1" si="1"/>
        <v>0</v>
      </c>
      <c r="R21" s="40" t="str">
        <f t="shared" ca="1" si="6"/>
        <v>高中歷史</v>
      </c>
      <c r="S21" s="11" t="str">
        <f t="shared" ca="1" si="7"/>
        <v>二</v>
      </c>
      <c r="T21" s="11" t="str">
        <f t="shared" ca="1" si="8"/>
        <v>三民</v>
      </c>
      <c r="U21" s="11">
        <f t="shared" ca="1" si="5"/>
        <v>220</v>
      </c>
      <c r="V21" s="41"/>
    </row>
    <row r="22" spans="1:22" ht="16.5" customHeight="1">
      <c r="A22" s="65"/>
      <c r="B22" s="65"/>
      <c r="C22" s="63" t="s">
        <v>345</v>
      </c>
      <c r="D22" s="63" t="s">
        <v>26</v>
      </c>
      <c r="E22" s="63" t="s">
        <v>278</v>
      </c>
      <c r="F22" s="64">
        <v>207</v>
      </c>
      <c r="G22" s="36"/>
      <c r="H22" s="94"/>
      <c r="I22" s="94"/>
      <c r="J22" s="91" t="s">
        <v>345</v>
      </c>
      <c r="K22" s="91" t="s">
        <v>26</v>
      </c>
      <c r="L22" s="91" t="s">
        <v>278</v>
      </c>
      <c r="M22" s="92">
        <v>207</v>
      </c>
      <c r="N22" s="93"/>
      <c r="O22" s="87"/>
      <c r="P22" s="11">
        <f t="shared" ca="1" si="0"/>
        <v>0</v>
      </c>
      <c r="Q22" s="11">
        <f t="shared" ca="1" si="1"/>
        <v>0</v>
      </c>
      <c r="R22" s="40" t="str">
        <f t="shared" ca="1" si="6"/>
        <v>高中地理</v>
      </c>
      <c r="S22" s="11" t="str">
        <f t="shared" ca="1" si="7"/>
        <v>二</v>
      </c>
      <c r="T22" s="11" t="str">
        <f t="shared" ca="1" si="8"/>
        <v>翰林</v>
      </c>
      <c r="U22" s="11">
        <f t="shared" ca="1" si="5"/>
        <v>207</v>
      </c>
      <c r="V22" s="41"/>
    </row>
    <row r="23" spans="1:22" ht="16.5" customHeight="1">
      <c r="A23" s="65"/>
      <c r="B23" s="65"/>
      <c r="C23" s="63" t="s">
        <v>340</v>
      </c>
      <c r="D23" s="63" t="s">
        <v>26</v>
      </c>
      <c r="E23" s="63" t="s">
        <v>278</v>
      </c>
      <c r="F23" s="64">
        <v>198</v>
      </c>
      <c r="G23" s="36"/>
      <c r="H23" s="94"/>
      <c r="I23" s="94"/>
      <c r="J23" s="91" t="s">
        <v>340</v>
      </c>
      <c r="K23" s="91" t="s">
        <v>26</v>
      </c>
      <c r="L23" s="91" t="s">
        <v>278</v>
      </c>
      <c r="M23" s="92">
        <v>198</v>
      </c>
      <c r="N23" s="93"/>
      <c r="O23" s="87"/>
      <c r="P23" s="11">
        <f t="shared" ca="1" si="0"/>
        <v>0</v>
      </c>
      <c r="Q23" s="11">
        <f t="shared" ca="1" si="1"/>
        <v>0</v>
      </c>
      <c r="R23" s="40" t="str">
        <f t="shared" ca="1" si="6"/>
        <v>公民與社會</v>
      </c>
      <c r="S23" s="11" t="str">
        <f t="shared" ca="1" si="7"/>
        <v>二</v>
      </c>
      <c r="T23" s="11" t="str">
        <f t="shared" ca="1" si="8"/>
        <v>翰林</v>
      </c>
      <c r="U23" s="11">
        <f t="shared" ca="1" si="5"/>
        <v>198</v>
      </c>
      <c r="V23" s="41"/>
    </row>
    <row r="24" spans="1:22" ht="16.5" customHeight="1">
      <c r="A24" s="65"/>
      <c r="B24" s="65"/>
      <c r="C24" s="63" t="s">
        <v>128</v>
      </c>
      <c r="D24" s="63" t="s">
        <v>16</v>
      </c>
      <c r="E24" s="63" t="s">
        <v>115</v>
      </c>
      <c r="F24" s="64">
        <v>253</v>
      </c>
      <c r="G24" s="36"/>
      <c r="H24" s="94"/>
      <c r="I24" s="94"/>
      <c r="J24" s="91" t="s">
        <v>128</v>
      </c>
      <c r="K24" s="91" t="s">
        <v>16</v>
      </c>
      <c r="L24" s="91" t="s">
        <v>115</v>
      </c>
      <c r="M24" s="92">
        <v>253</v>
      </c>
      <c r="N24" s="93"/>
      <c r="O24" s="87"/>
      <c r="P24" s="11">
        <f t="shared" ca="1" si="0"/>
        <v>0</v>
      </c>
      <c r="Q24" s="11">
        <f t="shared" ca="1" si="1"/>
        <v>0</v>
      </c>
      <c r="R24" s="40" t="str">
        <f t="shared" ca="1" si="6"/>
        <v>基礎地球科學</v>
      </c>
      <c r="S24" s="11" t="str">
        <f t="shared" ca="1" si="7"/>
        <v>下</v>
      </c>
      <c r="T24" s="11" t="str">
        <f t="shared" ca="1" si="8"/>
        <v>全華</v>
      </c>
      <c r="U24" s="11">
        <f t="shared" ca="1" si="5"/>
        <v>253</v>
      </c>
      <c r="V24" s="41"/>
    </row>
    <row r="25" spans="1:22" ht="16.5" customHeight="1">
      <c r="A25" s="65"/>
      <c r="B25" s="65"/>
      <c r="C25" s="63" t="s">
        <v>372</v>
      </c>
      <c r="D25" s="63" t="s">
        <v>373</v>
      </c>
      <c r="E25" s="63" t="s">
        <v>287</v>
      </c>
      <c r="F25" s="64">
        <v>200</v>
      </c>
      <c r="G25" s="36"/>
      <c r="H25" s="94"/>
      <c r="I25" s="94"/>
      <c r="J25" s="91" t="s">
        <v>372</v>
      </c>
      <c r="K25" s="91" t="s">
        <v>373</v>
      </c>
      <c r="L25" s="91" t="s">
        <v>287</v>
      </c>
      <c r="M25" s="92">
        <v>200</v>
      </c>
      <c r="N25" s="93"/>
      <c r="O25" s="87"/>
      <c r="P25" s="11">
        <f t="shared" ca="1" si="0"/>
        <v>0</v>
      </c>
      <c r="Q25" s="100">
        <f t="shared" ca="1" si="1"/>
        <v>0</v>
      </c>
      <c r="R25" s="101"/>
      <c r="S25" s="101"/>
      <c r="T25" s="102"/>
      <c r="U25" s="11">
        <f t="shared" ca="1" si="5"/>
        <v>200</v>
      </c>
      <c r="V25" s="41"/>
    </row>
    <row r="26" spans="1:22" ht="16.5" customHeight="1">
      <c r="A26" s="65"/>
      <c r="B26" s="65"/>
      <c r="C26" s="63" t="s">
        <v>140</v>
      </c>
      <c r="D26" s="63" t="s">
        <v>84</v>
      </c>
      <c r="E26" s="63" t="s">
        <v>132</v>
      </c>
      <c r="F26" s="64">
        <v>150</v>
      </c>
      <c r="G26" s="36"/>
      <c r="H26" s="94"/>
      <c r="I26" s="94"/>
      <c r="J26" s="91" t="s">
        <v>140</v>
      </c>
      <c r="K26" s="91" t="s">
        <v>84</v>
      </c>
      <c r="L26" s="91" t="s">
        <v>132</v>
      </c>
      <c r="M26" s="92">
        <v>150</v>
      </c>
      <c r="N26" s="93"/>
      <c r="O26" s="87"/>
      <c r="P26" s="11">
        <f t="shared" ca="1" si="0"/>
        <v>0</v>
      </c>
      <c r="Q26" s="11">
        <f t="shared" ca="1" si="1"/>
        <v>0</v>
      </c>
      <c r="R26" s="40" t="str">
        <f t="shared" ref="R26:R32" ca="1" si="9">INDIRECT("C"&amp;ROW())</f>
        <v>全民國防教育</v>
      </c>
      <c r="S26" s="11" t="str">
        <f t="shared" ref="S26:S32" ca="1" si="10">INDIRECT("D"&amp;ROW())</f>
        <v>Ⅱ</v>
      </c>
      <c r="T26" s="11" t="str">
        <f t="shared" ref="T26:T32" ca="1" si="11">INDIRECT("E"&amp;ROW())</f>
        <v>育達</v>
      </c>
      <c r="U26" s="11">
        <f t="shared" ca="1" si="5"/>
        <v>150</v>
      </c>
      <c r="V26" s="41"/>
    </row>
    <row r="27" spans="1:22" ht="16.5" customHeight="1">
      <c r="A27" s="65"/>
      <c r="B27" s="65"/>
      <c r="C27" s="63" t="s">
        <v>146</v>
      </c>
      <c r="D27" s="63" t="s">
        <v>26</v>
      </c>
      <c r="E27" s="63" t="s">
        <v>132</v>
      </c>
      <c r="F27" s="64">
        <v>145</v>
      </c>
      <c r="G27" s="36"/>
      <c r="H27" s="94"/>
      <c r="I27" s="94"/>
      <c r="J27" s="91" t="s">
        <v>146</v>
      </c>
      <c r="K27" s="91" t="s">
        <v>26</v>
      </c>
      <c r="L27" s="91" t="s">
        <v>132</v>
      </c>
      <c r="M27" s="92">
        <v>145</v>
      </c>
      <c r="N27" s="93"/>
      <c r="O27" s="87"/>
      <c r="P27" s="11">
        <f t="shared" ca="1" si="0"/>
        <v>0</v>
      </c>
      <c r="Q27" s="11">
        <f t="shared" ca="1" si="1"/>
        <v>0</v>
      </c>
      <c r="R27" s="40" t="str">
        <f t="shared" ca="1" si="9"/>
        <v>健康與護理</v>
      </c>
      <c r="S27" s="11" t="str">
        <f t="shared" ca="1" si="10"/>
        <v>二</v>
      </c>
      <c r="T27" s="11" t="str">
        <f t="shared" ca="1" si="11"/>
        <v>育達</v>
      </c>
      <c r="U27" s="11">
        <f t="shared" ca="1" si="5"/>
        <v>145</v>
      </c>
      <c r="V27" s="41"/>
    </row>
    <row r="28" spans="1:22" ht="16.5" customHeight="1">
      <c r="A28" s="65"/>
      <c r="B28" s="65"/>
      <c r="C28" s="63" t="s">
        <v>158</v>
      </c>
      <c r="D28" s="63" t="s">
        <v>26</v>
      </c>
      <c r="E28" s="63" t="s">
        <v>132</v>
      </c>
      <c r="F28" s="64">
        <v>130</v>
      </c>
      <c r="G28" s="36"/>
      <c r="H28" s="94"/>
      <c r="I28" s="94"/>
      <c r="J28" s="91" t="s">
        <v>158</v>
      </c>
      <c r="K28" s="91" t="s">
        <v>26</v>
      </c>
      <c r="L28" s="91" t="s">
        <v>132</v>
      </c>
      <c r="M28" s="92">
        <v>130</v>
      </c>
      <c r="N28" s="93"/>
      <c r="O28" s="87"/>
      <c r="P28" s="11">
        <f t="shared" ca="1" si="0"/>
        <v>0</v>
      </c>
      <c r="Q28" s="11">
        <f t="shared" ca="1" si="1"/>
        <v>0</v>
      </c>
      <c r="R28" s="40" t="str">
        <f t="shared" ca="1" si="9"/>
        <v>體育</v>
      </c>
      <c r="S28" s="11" t="str">
        <f t="shared" ca="1" si="10"/>
        <v>二</v>
      </c>
      <c r="T28" s="11" t="str">
        <f t="shared" ca="1" si="11"/>
        <v>育達</v>
      </c>
      <c r="U28" s="11">
        <f t="shared" ca="1" si="5"/>
        <v>130</v>
      </c>
      <c r="V28" s="41"/>
    </row>
    <row r="29" spans="1:22" ht="16.5" customHeight="1">
      <c r="A29" s="65"/>
      <c r="B29" s="63" t="s">
        <v>450</v>
      </c>
      <c r="C29" s="66"/>
      <c r="D29" s="66"/>
      <c r="E29" s="66"/>
      <c r="F29" s="64">
        <v>2342</v>
      </c>
      <c r="G29" s="36"/>
      <c r="H29" s="94"/>
      <c r="I29" s="91" t="s">
        <v>450</v>
      </c>
      <c r="J29" s="95"/>
      <c r="K29" s="95"/>
      <c r="L29" s="95"/>
      <c r="M29" s="92">
        <v>2342</v>
      </c>
      <c r="N29" s="93"/>
      <c r="O29" s="87"/>
      <c r="P29" s="11">
        <f t="shared" ca="1" si="0"/>
        <v>0</v>
      </c>
      <c r="Q29" s="11" t="str">
        <f t="shared" ca="1" si="1"/>
        <v>高一2 合計</v>
      </c>
      <c r="R29" s="40">
        <f t="shared" ca="1" si="9"/>
        <v>0</v>
      </c>
      <c r="S29" s="11">
        <f t="shared" ca="1" si="10"/>
        <v>0</v>
      </c>
      <c r="T29" s="11">
        <f t="shared" ca="1" si="11"/>
        <v>0</v>
      </c>
      <c r="U29" s="11">
        <f t="shared" ca="1" si="5"/>
        <v>2342</v>
      </c>
      <c r="V29" s="41"/>
    </row>
    <row r="30" spans="1:22" ht="16.5" customHeight="1">
      <c r="A30" s="65"/>
      <c r="B30" s="63" t="s">
        <v>77</v>
      </c>
      <c r="C30" s="63" t="s">
        <v>349</v>
      </c>
      <c r="D30" s="63" t="s">
        <v>26</v>
      </c>
      <c r="E30" s="63" t="s">
        <v>278</v>
      </c>
      <c r="F30" s="64">
        <v>197</v>
      </c>
      <c r="G30" s="36"/>
      <c r="H30" s="94"/>
      <c r="I30" s="91" t="s">
        <v>77</v>
      </c>
      <c r="J30" s="91" t="s">
        <v>349</v>
      </c>
      <c r="K30" s="91" t="s">
        <v>26</v>
      </c>
      <c r="L30" s="91" t="s">
        <v>278</v>
      </c>
      <c r="M30" s="92">
        <v>197</v>
      </c>
      <c r="N30" s="93"/>
      <c r="O30" s="87"/>
      <c r="P30" s="11">
        <f t="shared" ca="1" si="0"/>
        <v>0</v>
      </c>
      <c r="Q30" s="11" t="str">
        <f t="shared" ca="1" si="1"/>
        <v>高一3</v>
      </c>
      <c r="R30" s="40" t="str">
        <f t="shared" ca="1" si="9"/>
        <v>高中國文</v>
      </c>
      <c r="S30" s="11" t="str">
        <f t="shared" ca="1" si="10"/>
        <v>二</v>
      </c>
      <c r="T30" s="11" t="str">
        <f t="shared" ca="1" si="11"/>
        <v>翰林</v>
      </c>
      <c r="U30" s="11">
        <f t="shared" ca="1" si="5"/>
        <v>197</v>
      </c>
      <c r="V30" s="41"/>
    </row>
    <row r="31" spans="1:22" ht="16.5" customHeight="1">
      <c r="A31" s="65"/>
      <c r="B31" s="65"/>
      <c r="C31" s="63" t="s">
        <v>24</v>
      </c>
      <c r="D31" s="63" t="s">
        <v>26</v>
      </c>
      <c r="E31" s="63" t="s">
        <v>17</v>
      </c>
      <c r="F31" s="64">
        <v>224</v>
      </c>
      <c r="G31" s="36"/>
      <c r="H31" s="94"/>
      <c r="I31" s="94"/>
      <c r="J31" s="91" t="s">
        <v>24</v>
      </c>
      <c r="K31" s="91" t="s">
        <v>26</v>
      </c>
      <c r="L31" s="91" t="s">
        <v>17</v>
      </c>
      <c r="M31" s="92">
        <v>224</v>
      </c>
      <c r="N31" s="93"/>
      <c r="O31" s="87"/>
      <c r="P31" s="11">
        <f t="shared" ca="1" si="0"/>
        <v>0</v>
      </c>
      <c r="Q31" s="11">
        <f t="shared" ca="1" si="1"/>
        <v>0</v>
      </c>
      <c r="R31" s="40" t="str">
        <f t="shared" ca="1" si="9"/>
        <v>高中英文</v>
      </c>
      <c r="S31" s="11" t="str">
        <f t="shared" ca="1" si="10"/>
        <v>二</v>
      </c>
      <c r="T31" s="11" t="str">
        <f t="shared" ca="1" si="11"/>
        <v>三民</v>
      </c>
      <c r="U31" s="11">
        <f t="shared" ca="1" si="5"/>
        <v>224</v>
      </c>
      <c r="V31" s="41"/>
    </row>
    <row r="32" spans="1:22" ht="16.5" customHeight="1">
      <c r="A32" s="65"/>
      <c r="B32" s="65"/>
      <c r="C32" s="65"/>
      <c r="D32" s="63" t="s">
        <v>34</v>
      </c>
      <c r="E32" s="63" t="s">
        <v>17</v>
      </c>
      <c r="F32" s="64">
        <v>239</v>
      </c>
      <c r="G32" s="36"/>
      <c r="H32" s="94"/>
      <c r="I32" s="94"/>
      <c r="J32" s="94"/>
      <c r="K32" s="91" t="s">
        <v>34</v>
      </c>
      <c r="L32" s="91" t="s">
        <v>17</v>
      </c>
      <c r="M32" s="92">
        <v>239</v>
      </c>
      <c r="N32" s="93"/>
      <c r="O32" s="87"/>
      <c r="P32" s="11">
        <f t="shared" ca="1" si="0"/>
        <v>0</v>
      </c>
      <c r="Q32" s="11">
        <f t="shared" ca="1" si="1"/>
        <v>0</v>
      </c>
      <c r="R32" s="40">
        <f t="shared" ca="1" si="9"/>
        <v>0</v>
      </c>
      <c r="S32" s="11" t="str">
        <f t="shared" ca="1" si="10"/>
        <v>三</v>
      </c>
      <c r="T32" s="11" t="str">
        <f t="shared" ca="1" si="11"/>
        <v>三民</v>
      </c>
      <c r="U32" s="11">
        <f t="shared" ca="1" si="5"/>
        <v>239</v>
      </c>
      <c r="V32" s="41"/>
    </row>
    <row r="33" spans="1:22" ht="16.5" customHeight="1">
      <c r="A33" s="65"/>
      <c r="B33" s="65"/>
      <c r="C33" s="63" t="s">
        <v>53</v>
      </c>
      <c r="D33" s="63" t="s">
        <v>26</v>
      </c>
      <c r="E33" s="63" t="s">
        <v>169</v>
      </c>
      <c r="F33" s="64">
        <v>179</v>
      </c>
      <c r="G33" s="36"/>
      <c r="H33" s="94"/>
      <c r="I33" s="94"/>
      <c r="J33" s="91" t="s">
        <v>53</v>
      </c>
      <c r="K33" s="91" t="s">
        <v>26</v>
      </c>
      <c r="L33" s="91" t="s">
        <v>169</v>
      </c>
      <c r="M33" s="92">
        <v>179</v>
      </c>
      <c r="N33" s="93"/>
      <c r="O33" s="87"/>
      <c r="P33" s="11">
        <f t="shared" ca="1" si="0"/>
        <v>0</v>
      </c>
      <c r="Q33" s="100">
        <f t="shared" ca="1" si="1"/>
        <v>0</v>
      </c>
      <c r="R33" s="101"/>
      <c r="S33" s="101"/>
      <c r="T33" s="102"/>
      <c r="U33" s="11">
        <f t="shared" ca="1" si="5"/>
        <v>179</v>
      </c>
      <c r="V33" s="41"/>
    </row>
    <row r="34" spans="1:22" ht="16.5" customHeight="1">
      <c r="A34" s="65"/>
      <c r="B34" s="65"/>
      <c r="C34" s="63" t="s">
        <v>57</v>
      </c>
      <c r="D34" s="63" t="s">
        <v>26</v>
      </c>
      <c r="E34" s="63" t="s">
        <v>17</v>
      </c>
      <c r="F34" s="64">
        <v>220</v>
      </c>
      <c r="G34" s="36"/>
      <c r="H34" s="94"/>
      <c r="I34" s="94"/>
      <c r="J34" s="91" t="s">
        <v>57</v>
      </c>
      <c r="K34" s="91" t="s">
        <v>26</v>
      </c>
      <c r="L34" s="91" t="s">
        <v>17</v>
      </c>
      <c r="M34" s="92">
        <v>220</v>
      </c>
      <c r="N34" s="93"/>
      <c r="O34" s="87"/>
      <c r="P34" s="11">
        <f t="shared" ca="1" si="0"/>
        <v>0</v>
      </c>
      <c r="Q34" s="11">
        <f t="shared" ca="1" si="1"/>
        <v>0</v>
      </c>
      <c r="R34" s="40" t="str">
        <f t="shared" ref="R34:R40" ca="1" si="12">INDIRECT("C"&amp;ROW())</f>
        <v>高中歷史</v>
      </c>
      <c r="S34" s="11" t="str">
        <f t="shared" ref="S34:S40" ca="1" si="13">INDIRECT("D"&amp;ROW())</f>
        <v>二</v>
      </c>
      <c r="T34" s="11" t="str">
        <f t="shared" ref="T34:T40" ca="1" si="14">INDIRECT("E"&amp;ROW())</f>
        <v>三民</v>
      </c>
      <c r="U34" s="11">
        <f t="shared" ca="1" si="5"/>
        <v>220</v>
      </c>
      <c r="V34" s="41"/>
    </row>
    <row r="35" spans="1:22" ht="16.5" customHeight="1">
      <c r="A35" s="65"/>
      <c r="B35" s="65"/>
      <c r="C35" s="63" t="s">
        <v>345</v>
      </c>
      <c r="D35" s="63" t="s">
        <v>26</v>
      </c>
      <c r="E35" s="63" t="s">
        <v>278</v>
      </c>
      <c r="F35" s="64">
        <v>207</v>
      </c>
      <c r="G35" s="36"/>
      <c r="H35" s="94"/>
      <c r="I35" s="94"/>
      <c r="J35" s="91" t="s">
        <v>345</v>
      </c>
      <c r="K35" s="91" t="s">
        <v>26</v>
      </c>
      <c r="L35" s="91" t="s">
        <v>278</v>
      </c>
      <c r="M35" s="92">
        <v>207</v>
      </c>
      <c r="N35" s="93"/>
      <c r="O35" s="87"/>
      <c r="P35" s="11">
        <f t="shared" ca="1" si="0"/>
        <v>0</v>
      </c>
      <c r="Q35" s="11">
        <f t="shared" ca="1" si="1"/>
        <v>0</v>
      </c>
      <c r="R35" s="40" t="str">
        <f t="shared" ca="1" si="12"/>
        <v>高中地理</v>
      </c>
      <c r="S35" s="11" t="str">
        <f t="shared" ca="1" si="13"/>
        <v>二</v>
      </c>
      <c r="T35" s="11" t="str">
        <f t="shared" ca="1" si="14"/>
        <v>翰林</v>
      </c>
      <c r="U35" s="11">
        <f t="shared" ca="1" si="5"/>
        <v>207</v>
      </c>
      <c r="V35" s="41"/>
    </row>
    <row r="36" spans="1:22" ht="16.5" customHeight="1">
      <c r="A36" s="65"/>
      <c r="B36" s="65"/>
      <c r="C36" s="63" t="s">
        <v>340</v>
      </c>
      <c r="D36" s="63" t="s">
        <v>26</v>
      </c>
      <c r="E36" s="63" t="s">
        <v>278</v>
      </c>
      <c r="F36" s="64">
        <v>198</v>
      </c>
      <c r="G36" s="36"/>
      <c r="H36" s="94"/>
      <c r="I36" s="94"/>
      <c r="J36" s="91" t="s">
        <v>340</v>
      </c>
      <c r="K36" s="91" t="s">
        <v>26</v>
      </c>
      <c r="L36" s="91" t="s">
        <v>278</v>
      </c>
      <c r="M36" s="92">
        <v>198</v>
      </c>
      <c r="N36" s="93"/>
      <c r="O36" s="87"/>
      <c r="P36" s="11">
        <f t="shared" ca="1" si="0"/>
        <v>0</v>
      </c>
      <c r="Q36" s="11">
        <f t="shared" ca="1" si="1"/>
        <v>0</v>
      </c>
      <c r="R36" s="40" t="str">
        <f t="shared" ca="1" si="12"/>
        <v>公民與社會</v>
      </c>
      <c r="S36" s="11" t="str">
        <f t="shared" ca="1" si="13"/>
        <v>二</v>
      </c>
      <c r="T36" s="11" t="str">
        <f t="shared" ca="1" si="14"/>
        <v>翰林</v>
      </c>
      <c r="U36" s="11">
        <f t="shared" ca="1" si="5"/>
        <v>198</v>
      </c>
      <c r="V36" s="41"/>
    </row>
    <row r="37" spans="1:22" ht="16.5" customHeight="1">
      <c r="A37" s="65"/>
      <c r="B37" s="65"/>
      <c r="C37" s="63" t="s">
        <v>128</v>
      </c>
      <c r="D37" s="63" t="s">
        <v>16</v>
      </c>
      <c r="E37" s="63" t="s">
        <v>115</v>
      </c>
      <c r="F37" s="64">
        <v>253</v>
      </c>
      <c r="G37" s="36"/>
      <c r="H37" s="94"/>
      <c r="I37" s="94"/>
      <c r="J37" s="91" t="s">
        <v>128</v>
      </c>
      <c r="K37" s="91" t="s">
        <v>16</v>
      </c>
      <c r="L37" s="91" t="s">
        <v>115</v>
      </c>
      <c r="M37" s="92">
        <v>253</v>
      </c>
      <c r="N37" s="93"/>
      <c r="O37" s="87"/>
      <c r="P37" s="11">
        <f t="shared" ca="1" si="0"/>
        <v>0</v>
      </c>
      <c r="Q37" s="11">
        <f t="shared" ca="1" si="1"/>
        <v>0</v>
      </c>
      <c r="R37" s="40" t="str">
        <f t="shared" ca="1" si="12"/>
        <v>基礎地球科學</v>
      </c>
      <c r="S37" s="11" t="str">
        <f t="shared" ca="1" si="13"/>
        <v>下</v>
      </c>
      <c r="T37" s="11" t="str">
        <f t="shared" ca="1" si="14"/>
        <v>全華</v>
      </c>
      <c r="U37" s="11">
        <f t="shared" ca="1" si="5"/>
        <v>253</v>
      </c>
      <c r="V37" s="41"/>
    </row>
    <row r="38" spans="1:22" ht="16.5" customHeight="1">
      <c r="A38" s="65"/>
      <c r="B38" s="65"/>
      <c r="C38" s="63" t="s">
        <v>140</v>
      </c>
      <c r="D38" s="63" t="s">
        <v>84</v>
      </c>
      <c r="E38" s="63" t="s">
        <v>132</v>
      </c>
      <c r="F38" s="64">
        <v>150</v>
      </c>
      <c r="G38" s="36"/>
      <c r="H38" s="94"/>
      <c r="I38" s="94"/>
      <c r="J38" s="91" t="s">
        <v>140</v>
      </c>
      <c r="K38" s="91" t="s">
        <v>84</v>
      </c>
      <c r="L38" s="91" t="s">
        <v>132</v>
      </c>
      <c r="M38" s="92">
        <v>150</v>
      </c>
      <c r="N38" s="93"/>
      <c r="O38" s="87"/>
      <c r="P38" s="11">
        <f t="shared" ca="1" si="0"/>
        <v>0</v>
      </c>
      <c r="Q38" s="11">
        <f t="shared" ca="1" si="1"/>
        <v>0</v>
      </c>
      <c r="R38" s="40" t="str">
        <f t="shared" ca="1" si="12"/>
        <v>全民國防教育</v>
      </c>
      <c r="S38" s="11" t="str">
        <f t="shared" ca="1" si="13"/>
        <v>Ⅱ</v>
      </c>
      <c r="T38" s="11" t="str">
        <f t="shared" ca="1" si="14"/>
        <v>育達</v>
      </c>
      <c r="U38" s="11">
        <f t="shared" ca="1" si="5"/>
        <v>150</v>
      </c>
      <c r="V38" s="41"/>
    </row>
    <row r="39" spans="1:22" ht="16.5" customHeight="1">
      <c r="A39" s="65"/>
      <c r="B39" s="65"/>
      <c r="C39" s="63" t="s">
        <v>146</v>
      </c>
      <c r="D39" s="63" t="s">
        <v>26</v>
      </c>
      <c r="E39" s="63" t="s">
        <v>132</v>
      </c>
      <c r="F39" s="64">
        <v>145</v>
      </c>
      <c r="G39" s="36"/>
      <c r="H39" s="94"/>
      <c r="I39" s="94"/>
      <c r="J39" s="91" t="s">
        <v>146</v>
      </c>
      <c r="K39" s="91" t="s">
        <v>26</v>
      </c>
      <c r="L39" s="91" t="s">
        <v>132</v>
      </c>
      <c r="M39" s="92">
        <v>145</v>
      </c>
      <c r="N39" s="93"/>
      <c r="O39" s="87"/>
      <c r="P39" s="11">
        <f t="shared" ca="1" si="0"/>
        <v>0</v>
      </c>
      <c r="Q39" s="11">
        <f t="shared" ca="1" si="1"/>
        <v>0</v>
      </c>
      <c r="R39" s="40" t="str">
        <f t="shared" ca="1" si="12"/>
        <v>健康與護理</v>
      </c>
      <c r="S39" s="11" t="str">
        <f t="shared" ca="1" si="13"/>
        <v>二</v>
      </c>
      <c r="T39" s="11" t="str">
        <f t="shared" ca="1" si="14"/>
        <v>育達</v>
      </c>
      <c r="U39" s="11">
        <f t="shared" ca="1" si="5"/>
        <v>145</v>
      </c>
      <c r="V39" s="41"/>
    </row>
    <row r="40" spans="1:22" ht="16.5" customHeight="1">
      <c r="A40" s="65"/>
      <c r="B40" s="65"/>
      <c r="C40" s="63" t="s">
        <v>158</v>
      </c>
      <c r="D40" s="63" t="s">
        <v>26</v>
      </c>
      <c r="E40" s="63" t="s">
        <v>132</v>
      </c>
      <c r="F40" s="64">
        <v>130</v>
      </c>
      <c r="G40" s="36"/>
      <c r="H40" s="94"/>
      <c r="I40" s="94"/>
      <c r="J40" s="91" t="s">
        <v>158</v>
      </c>
      <c r="K40" s="91" t="s">
        <v>26</v>
      </c>
      <c r="L40" s="91" t="s">
        <v>132</v>
      </c>
      <c r="M40" s="92">
        <v>130</v>
      </c>
      <c r="N40" s="93"/>
      <c r="O40" s="87"/>
      <c r="P40" s="11">
        <f t="shared" ca="1" si="0"/>
        <v>0</v>
      </c>
      <c r="Q40" s="11">
        <f t="shared" ca="1" si="1"/>
        <v>0</v>
      </c>
      <c r="R40" s="40" t="str">
        <f t="shared" ca="1" si="12"/>
        <v>體育</v>
      </c>
      <c r="S40" s="11" t="str">
        <f t="shared" ca="1" si="13"/>
        <v>二</v>
      </c>
      <c r="T40" s="11" t="str">
        <f t="shared" ca="1" si="14"/>
        <v>育達</v>
      </c>
      <c r="U40" s="11">
        <f t="shared" ca="1" si="5"/>
        <v>130</v>
      </c>
      <c r="V40" s="41"/>
    </row>
    <row r="41" spans="1:22" ht="16.5" customHeight="1">
      <c r="A41" s="65"/>
      <c r="B41" s="63" t="s">
        <v>451</v>
      </c>
      <c r="C41" s="66"/>
      <c r="D41" s="66"/>
      <c r="E41" s="66"/>
      <c r="F41" s="64">
        <v>2142</v>
      </c>
      <c r="G41" s="36"/>
      <c r="H41" s="94"/>
      <c r="I41" s="91" t="s">
        <v>451</v>
      </c>
      <c r="J41" s="95"/>
      <c r="K41" s="95"/>
      <c r="L41" s="95"/>
      <c r="M41" s="92">
        <v>2142</v>
      </c>
      <c r="N41" s="93"/>
      <c r="O41" s="87"/>
      <c r="P41" s="11">
        <f t="shared" ca="1" si="0"/>
        <v>0</v>
      </c>
      <c r="Q41" s="100" t="str">
        <f t="shared" ca="1" si="1"/>
        <v>高一3 合計</v>
      </c>
      <c r="R41" s="101"/>
      <c r="S41" s="101"/>
      <c r="T41" s="102"/>
      <c r="U41" s="11">
        <f t="shared" ca="1" si="5"/>
        <v>2142</v>
      </c>
      <c r="V41" s="41"/>
    </row>
    <row r="42" spans="1:22" ht="16.5" customHeight="1">
      <c r="A42" s="65"/>
      <c r="B42" s="63" t="s">
        <v>81</v>
      </c>
      <c r="C42" s="63" t="s">
        <v>349</v>
      </c>
      <c r="D42" s="63" t="s">
        <v>26</v>
      </c>
      <c r="E42" s="63" t="s">
        <v>278</v>
      </c>
      <c r="F42" s="64">
        <v>197</v>
      </c>
      <c r="G42" s="36"/>
      <c r="H42" s="94"/>
      <c r="I42" s="91" t="s">
        <v>81</v>
      </c>
      <c r="J42" s="91" t="s">
        <v>349</v>
      </c>
      <c r="K42" s="91" t="s">
        <v>26</v>
      </c>
      <c r="L42" s="91" t="s">
        <v>278</v>
      </c>
      <c r="M42" s="92">
        <v>197</v>
      </c>
      <c r="N42" s="93"/>
      <c r="O42" s="87"/>
      <c r="P42" s="11">
        <f t="shared" ca="1" si="0"/>
        <v>0</v>
      </c>
      <c r="Q42" s="11" t="str">
        <f t="shared" ca="1" si="1"/>
        <v>高一4</v>
      </c>
      <c r="R42" s="40" t="str">
        <f t="shared" ref="R42:R45" ca="1" si="15">INDIRECT("C"&amp;ROW())</f>
        <v>高中國文</v>
      </c>
      <c r="S42" s="11" t="str">
        <f t="shared" ref="S42:S45" ca="1" si="16">INDIRECT("D"&amp;ROW())</f>
        <v>二</v>
      </c>
      <c r="T42" s="11" t="str">
        <f t="shared" ref="T42:T45" ca="1" si="17">INDIRECT("E"&amp;ROW())</f>
        <v>翰林</v>
      </c>
      <c r="U42" s="11">
        <f t="shared" ca="1" si="5"/>
        <v>197</v>
      </c>
      <c r="V42" s="41"/>
    </row>
    <row r="43" spans="1:22" ht="16.5" customHeight="1">
      <c r="A43" s="65"/>
      <c r="B43" s="65"/>
      <c r="C43" s="63" t="s">
        <v>24</v>
      </c>
      <c r="D43" s="63" t="s">
        <v>26</v>
      </c>
      <c r="E43" s="63" t="s">
        <v>17</v>
      </c>
      <c r="F43" s="64">
        <v>224</v>
      </c>
      <c r="G43" s="36"/>
      <c r="H43" s="94"/>
      <c r="I43" s="94"/>
      <c r="J43" s="91" t="s">
        <v>24</v>
      </c>
      <c r="K43" s="91" t="s">
        <v>26</v>
      </c>
      <c r="L43" s="91" t="s">
        <v>17</v>
      </c>
      <c r="M43" s="92">
        <v>224</v>
      </c>
      <c r="N43" s="93"/>
      <c r="O43" s="87"/>
      <c r="P43" s="11">
        <f t="shared" ca="1" si="0"/>
        <v>0</v>
      </c>
      <c r="Q43" s="11">
        <f t="shared" ca="1" si="1"/>
        <v>0</v>
      </c>
      <c r="R43" s="40" t="str">
        <f t="shared" ca="1" si="15"/>
        <v>高中英文</v>
      </c>
      <c r="S43" s="11" t="str">
        <f t="shared" ca="1" si="16"/>
        <v>二</v>
      </c>
      <c r="T43" s="11" t="str">
        <f t="shared" ca="1" si="17"/>
        <v>三民</v>
      </c>
      <c r="U43" s="11">
        <f t="shared" ca="1" si="5"/>
        <v>224</v>
      </c>
      <c r="V43" s="41"/>
    </row>
    <row r="44" spans="1:22" ht="16.5" customHeight="1">
      <c r="A44" s="65"/>
      <c r="B44" s="65"/>
      <c r="C44" s="65"/>
      <c r="D44" s="63" t="s">
        <v>34</v>
      </c>
      <c r="E44" s="63" t="s">
        <v>17</v>
      </c>
      <c r="F44" s="64">
        <v>239</v>
      </c>
      <c r="G44" s="36"/>
      <c r="H44" s="94"/>
      <c r="I44" s="94"/>
      <c r="J44" s="94"/>
      <c r="K44" s="91" t="s">
        <v>34</v>
      </c>
      <c r="L44" s="91" t="s">
        <v>17</v>
      </c>
      <c r="M44" s="92">
        <v>239</v>
      </c>
      <c r="N44" s="93"/>
      <c r="O44" s="87"/>
      <c r="P44" s="11">
        <f t="shared" ca="1" si="0"/>
        <v>0</v>
      </c>
      <c r="Q44" s="11">
        <f t="shared" ca="1" si="1"/>
        <v>0</v>
      </c>
      <c r="R44" s="40">
        <f t="shared" ca="1" si="15"/>
        <v>0</v>
      </c>
      <c r="S44" s="11" t="str">
        <f t="shared" ca="1" si="16"/>
        <v>三</v>
      </c>
      <c r="T44" s="11" t="str">
        <f t="shared" ca="1" si="17"/>
        <v>三民</v>
      </c>
      <c r="U44" s="11">
        <f t="shared" ca="1" si="5"/>
        <v>239</v>
      </c>
      <c r="V44" s="41"/>
    </row>
    <row r="45" spans="1:22" ht="16.5" customHeight="1">
      <c r="A45" s="65"/>
      <c r="B45" s="65"/>
      <c r="C45" s="63" t="s">
        <v>53</v>
      </c>
      <c r="D45" s="63" t="s">
        <v>26</v>
      </c>
      <c r="E45" s="63" t="s">
        <v>169</v>
      </c>
      <c r="F45" s="64">
        <v>179</v>
      </c>
      <c r="G45" s="36"/>
      <c r="H45" s="94"/>
      <c r="I45" s="94"/>
      <c r="J45" s="91" t="s">
        <v>53</v>
      </c>
      <c r="K45" s="91" t="s">
        <v>26</v>
      </c>
      <c r="L45" s="91" t="s">
        <v>169</v>
      </c>
      <c r="M45" s="92">
        <v>179</v>
      </c>
      <c r="N45" s="93"/>
      <c r="O45" s="87"/>
      <c r="P45" s="11">
        <f t="shared" ca="1" si="0"/>
        <v>0</v>
      </c>
      <c r="Q45" s="11">
        <f t="shared" ca="1" si="1"/>
        <v>0</v>
      </c>
      <c r="R45" s="40" t="str">
        <f t="shared" ca="1" si="15"/>
        <v>高中數學</v>
      </c>
      <c r="S45" s="11" t="str">
        <f t="shared" ca="1" si="16"/>
        <v>二</v>
      </c>
      <c r="T45" s="11" t="str">
        <f t="shared" ca="1" si="17"/>
        <v>南一</v>
      </c>
      <c r="U45" s="11">
        <f t="shared" ca="1" si="5"/>
        <v>179</v>
      </c>
      <c r="V45" s="41"/>
    </row>
    <row r="46" spans="1:22" ht="16.5" customHeight="1">
      <c r="A46" s="65"/>
      <c r="B46" s="65"/>
      <c r="C46" s="63" t="s">
        <v>57</v>
      </c>
      <c r="D46" s="63" t="s">
        <v>26</v>
      </c>
      <c r="E46" s="63" t="s">
        <v>17</v>
      </c>
      <c r="F46" s="64">
        <v>220</v>
      </c>
      <c r="G46" s="36"/>
      <c r="H46" s="94"/>
      <c r="I46" s="94"/>
      <c r="J46" s="91" t="s">
        <v>57</v>
      </c>
      <c r="K46" s="91" t="s">
        <v>26</v>
      </c>
      <c r="L46" s="91" t="s">
        <v>17</v>
      </c>
      <c r="M46" s="92">
        <v>220</v>
      </c>
      <c r="N46" s="93"/>
      <c r="O46" s="87"/>
      <c r="P46" s="11">
        <f t="shared" ca="1" si="0"/>
        <v>0</v>
      </c>
      <c r="Q46" s="100">
        <f t="shared" ca="1" si="1"/>
        <v>0</v>
      </c>
      <c r="R46" s="101"/>
      <c r="S46" s="101"/>
      <c r="T46" s="102"/>
      <c r="U46" s="11">
        <f t="shared" ca="1" si="5"/>
        <v>220</v>
      </c>
      <c r="V46" s="41"/>
    </row>
    <row r="47" spans="1:22" ht="16.5" customHeight="1">
      <c r="A47" s="65"/>
      <c r="B47" s="65"/>
      <c r="C47" s="63" t="s">
        <v>345</v>
      </c>
      <c r="D47" s="63" t="s">
        <v>26</v>
      </c>
      <c r="E47" s="63" t="s">
        <v>278</v>
      </c>
      <c r="F47" s="64">
        <v>207</v>
      </c>
      <c r="G47" s="36"/>
      <c r="H47" s="94"/>
      <c r="I47" s="94"/>
      <c r="J47" s="91" t="s">
        <v>345</v>
      </c>
      <c r="K47" s="91" t="s">
        <v>26</v>
      </c>
      <c r="L47" s="91" t="s">
        <v>278</v>
      </c>
      <c r="M47" s="92">
        <v>207</v>
      </c>
      <c r="N47" s="93"/>
      <c r="O47" s="87"/>
      <c r="P47" s="11">
        <f t="shared" ca="1" si="0"/>
        <v>0</v>
      </c>
      <c r="Q47" s="11">
        <f t="shared" ca="1" si="1"/>
        <v>0</v>
      </c>
      <c r="R47" s="40" t="str">
        <f t="shared" ref="R47:R50" ca="1" si="18">INDIRECT("C"&amp;ROW())</f>
        <v>高中地理</v>
      </c>
      <c r="S47" s="11" t="str">
        <f t="shared" ref="S47:S50" ca="1" si="19">INDIRECT("D"&amp;ROW())</f>
        <v>二</v>
      </c>
      <c r="T47" s="11" t="str">
        <f t="shared" ref="T47:T50" ca="1" si="20">INDIRECT("E"&amp;ROW())</f>
        <v>翰林</v>
      </c>
      <c r="U47" s="11">
        <f t="shared" ca="1" si="5"/>
        <v>207</v>
      </c>
      <c r="V47" s="41"/>
    </row>
    <row r="48" spans="1:22" ht="16.5" customHeight="1">
      <c r="A48" s="65"/>
      <c r="B48" s="65"/>
      <c r="C48" s="63" t="s">
        <v>340</v>
      </c>
      <c r="D48" s="63" t="s">
        <v>26</v>
      </c>
      <c r="E48" s="63" t="s">
        <v>278</v>
      </c>
      <c r="F48" s="64">
        <v>198</v>
      </c>
      <c r="G48" s="36"/>
      <c r="H48" s="94"/>
      <c r="I48" s="94"/>
      <c r="J48" s="91" t="s">
        <v>340</v>
      </c>
      <c r="K48" s="91" t="s">
        <v>26</v>
      </c>
      <c r="L48" s="91" t="s">
        <v>278</v>
      </c>
      <c r="M48" s="92">
        <v>198</v>
      </c>
      <c r="N48" s="93"/>
      <c r="O48" s="87"/>
      <c r="P48" s="11">
        <f t="shared" ca="1" si="0"/>
        <v>0</v>
      </c>
      <c r="Q48" s="11">
        <f t="shared" ca="1" si="1"/>
        <v>0</v>
      </c>
      <c r="R48" s="40" t="str">
        <f t="shared" ca="1" si="18"/>
        <v>公民與社會</v>
      </c>
      <c r="S48" s="11" t="str">
        <f t="shared" ca="1" si="19"/>
        <v>二</v>
      </c>
      <c r="T48" s="11" t="str">
        <f t="shared" ca="1" si="20"/>
        <v>翰林</v>
      </c>
      <c r="U48" s="11">
        <f t="shared" ca="1" si="5"/>
        <v>198</v>
      </c>
      <c r="V48" s="41"/>
    </row>
    <row r="49" spans="1:22" ht="16.5" customHeight="1">
      <c r="A49" s="65"/>
      <c r="B49" s="65"/>
      <c r="C49" s="63" t="s">
        <v>128</v>
      </c>
      <c r="D49" s="63" t="s">
        <v>16</v>
      </c>
      <c r="E49" s="63" t="s">
        <v>115</v>
      </c>
      <c r="F49" s="64">
        <v>253</v>
      </c>
      <c r="G49" s="36"/>
      <c r="H49" s="94"/>
      <c r="I49" s="94"/>
      <c r="J49" s="91" t="s">
        <v>128</v>
      </c>
      <c r="K49" s="91" t="s">
        <v>16</v>
      </c>
      <c r="L49" s="91" t="s">
        <v>115</v>
      </c>
      <c r="M49" s="92">
        <v>253</v>
      </c>
      <c r="N49" s="93"/>
      <c r="O49" s="87"/>
      <c r="P49" s="11">
        <f t="shared" ca="1" si="0"/>
        <v>0</v>
      </c>
      <c r="Q49" s="11">
        <f t="shared" ca="1" si="1"/>
        <v>0</v>
      </c>
      <c r="R49" s="40" t="str">
        <f t="shared" ca="1" si="18"/>
        <v>基礎地球科學</v>
      </c>
      <c r="S49" s="11" t="str">
        <f t="shared" ca="1" si="19"/>
        <v>下</v>
      </c>
      <c r="T49" s="11" t="str">
        <f t="shared" ca="1" si="20"/>
        <v>全華</v>
      </c>
      <c r="U49" s="11">
        <f t="shared" ca="1" si="5"/>
        <v>253</v>
      </c>
      <c r="V49" s="41"/>
    </row>
    <row r="50" spans="1:22" ht="16.5" customHeight="1">
      <c r="A50" s="65"/>
      <c r="B50" s="65"/>
      <c r="C50" s="63" t="s">
        <v>140</v>
      </c>
      <c r="D50" s="63" t="s">
        <v>84</v>
      </c>
      <c r="E50" s="63" t="s">
        <v>132</v>
      </c>
      <c r="F50" s="64">
        <v>150</v>
      </c>
      <c r="G50" s="36"/>
      <c r="H50" s="94"/>
      <c r="I50" s="94"/>
      <c r="J50" s="91" t="s">
        <v>140</v>
      </c>
      <c r="K50" s="91" t="s">
        <v>84</v>
      </c>
      <c r="L50" s="91" t="s">
        <v>132</v>
      </c>
      <c r="M50" s="92">
        <v>150</v>
      </c>
      <c r="N50" s="93"/>
      <c r="O50" s="87"/>
      <c r="P50" s="11">
        <f t="shared" ca="1" si="0"/>
        <v>0</v>
      </c>
      <c r="Q50" s="11">
        <f t="shared" ca="1" si="1"/>
        <v>0</v>
      </c>
      <c r="R50" s="40" t="str">
        <f t="shared" ca="1" si="18"/>
        <v>全民國防教育</v>
      </c>
      <c r="S50" s="11" t="str">
        <f t="shared" ca="1" si="19"/>
        <v>Ⅱ</v>
      </c>
      <c r="T50" s="11" t="str">
        <f t="shared" ca="1" si="20"/>
        <v>育達</v>
      </c>
      <c r="U50" s="11">
        <f t="shared" ca="1" si="5"/>
        <v>150</v>
      </c>
      <c r="V50" s="41"/>
    </row>
    <row r="51" spans="1:22" ht="16.5" customHeight="1">
      <c r="A51" s="65"/>
      <c r="B51" s="65"/>
      <c r="C51" s="63" t="s">
        <v>146</v>
      </c>
      <c r="D51" s="63" t="s">
        <v>26</v>
      </c>
      <c r="E51" s="63" t="s">
        <v>132</v>
      </c>
      <c r="F51" s="64">
        <v>145</v>
      </c>
      <c r="G51" s="36"/>
      <c r="H51" s="94"/>
      <c r="I51" s="94"/>
      <c r="J51" s="91" t="s">
        <v>146</v>
      </c>
      <c r="K51" s="91" t="s">
        <v>26</v>
      </c>
      <c r="L51" s="91" t="s">
        <v>132</v>
      </c>
      <c r="M51" s="92">
        <v>145</v>
      </c>
      <c r="N51" s="93"/>
      <c r="O51" s="87"/>
      <c r="P51" s="11">
        <f t="shared" ca="1" si="0"/>
        <v>0</v>
      </c>
      <c r="Q51" s="100">
        <f t="shared" ca="1" si="1"/>
        <v>0</v>
      </c>
      <c r="R51" s="101"/>
      <c r="S51" s="101"/>
      <c r="T51" s="102"/>
      <c r="U51" s="11">
        <f t="shared" ca="1" si="5"/>
        <v>145</v>
      </c>
      <c r="V51" s="41"/>
    </row>
    <row r="52" spans="1:22" ht="16.5" customHeight="1">
      <c r="A52" s="65"/>
      <c r="B52" s="65"/>
      <c r="C52" s="63" t="s">
        <v>158</v>
      </c>
      <c r="D52" s="63" t="s">
        <v>26</v>
      </c>
      <c r="E52" s="63" t="s">
        <v>132</v>
      </c>
      <c r="F52" s="64">
        <v>130</v>
      </c>
      <c r="G52" s="36"/>
      <c r="H52" s="94"/>
      <c r="I52" s="94"/>
      <c r="J52" s="91" t="s">
        <v>158</v>
      </c>
      <c r="K52" s="91" t="s">
        <v>26</v>
      </c>
      <c r="L52" s="91" t="s">
        <v>132</v>
      </c>
      <c r="M52" s="92">
        <v>130</v>
      </c>
      <c r="N52" s="93"/>
      <c r="O52" s="87"/>
      <c r="P52" s="11">
        <f t="shared" ca="1" si="0"/>
        <v>0</v>
      </c>
      <c r="Q52" s="11">
        <f t="shared" ca="1" si="1"/>
        <v>0</v>
      </c>
      <c r="R52" s="40" t="str">
        <f t="shared" ref="R52:R63" ca="1" si="21">INDIRECT("C"&amp;ROW())</f>
        <v>體育</v>
      </c>
      <c r="S52" s="11" t="str">
        <f t="shared" ref="S52:S63" ca="1" si="22">INDIRECT("D"&amp;ROW())</f>
        <v>二</v>
      </c>
      <c r="T52" s="11" t="str">
        <f t="shared" ref="T52:T63" ca="1" si="23">INDIRECT("E"&amp;ROW())</f>
        <v>育達</v>
      </c>
      <c r="U52" s="11">
        <f t="shared" ca="1" si="5"/>
        <v>130</v>
      </c>
      <c r="V52" s="41"/>
    </row>
    <row r="53" spans="1:22" ht="16.5" customHeight="1">
      <c r="A53" s="65"/>
      <c r="B53" s="63" t="s">
        <v>452</v>
      </c>
      <c r="C53" s="66"/>
      <c r="D53" s="66"/>
      <c r="E53" s="66"/>
      <c r="F53" s="64">
        <v>2142</v>
      </c>
      <c r="G53" s="36"/>
      <c r="H53" s="94"/>
      <c r="I53" s="91" t="s">
        <v>452</v>
      </c>
      <c r="J53" s="95"/>
      <c r="K53" s="95"/>
      <c r="L53" s="95"/>
      <c r="M53" s="92">
        <v>2142</v>
      </c>
      <c r="N53" s="93"/>
      <c r="O53" s="87"/>
      <c r="P53" s="11">
        <f t="shared" ca="1" si="0"/>
        <v>0</v>
      </c>
      <c r="Q53" s="11" t="str">
        <f t="shared" ca="1" si="1"/>
        <v>高一4 合計</v>
      </c>
      <c r="R53" s="40">
        <f t="shared" ca="1" si="21"/>
        <v>0</v>
      </c>
      <c r="S53" s="11">
        <f t="shared" ca="1" si="22"/>
        <v>0</v>
      </c>
      <c r="T53" s="11">
        <f t="shared" ca="1" si="23"/>
        <v>0</v>
      </c>
      <c r="U53" s="11">
        <f t="shared" ca="1" si="5"/>
        <v>2142</v>
      </c>
      <c r="V53" s="41"/>
    </row>
    <row r="54" spans="1:22" ht="16.5" customHeight="1">
      <c r="A54" s="65"/>
      <c r="B54" s="63" t="s">
        <v>33</v>
      </c>
      <c r="C54" s="63" t="s">
        <v>24</v>
      </c>
      <c r="D54" s="63" t="s">
        <v>26</v>
      </c>
      <c r="E54" s="63" t="s">
        <v>17</v>
      </c>
      <c r="F54" s="64">
        <v>224</v>
      </c>
      <c r="G54" s="36"/>
      <c r="H54" s="94"/>
      <c r="I54" s="91" t="s">
        <v>33</v>
      </c>
      <c r="J54" s="91" t="s">
        <v>24</v>
      </c>
      <c r="K54" s="91" t="s">
        <v>26</v>
      </c>
      <c r="L54" s="91" t="s">
        <v>17</v>
      </c>
      <c r="M54" s="92">
        <v>224</v>
      </c>
      <c r="N54" s="93"/>
      <c r="O54" s="87"/>
      <c r="P54" s="11">
        <f t="shared" ca="1" si="0"/>
        <v>0</v>
      </c>
      <c r="Q54" s="11" t="str">
        <f t="shared" ca="1" si="1"/>
        <v>外一1</v>
      </c>
      <c r="R54" s="40" t="str">
        <f t="shared" ca="1" si="21"/>
        <v>高中英文</v>
      </c>
      <c r="S54" s="11" t="str">
        <f t="shared" ca="1" si="22"/>
        <v>二</v>
      </c>
      <c r="T54" s="11" t="str">
        <f t="shared" ca="1" si="23"/>
        <v>三民</v>
      </c>
      <c r="U54" s="11">
        <f t="shared" ca="1" si="5"/>
        <v>224</v>
      </c>
      <c r="V54" s="41"/>
    </row>
    <row r="55" spans="1:22" ht="16.5" customHeight="1">
      <c r="A55" s="65"/>
      <c r="B55" s="65"/>
      <c r="C55" s="65"/>
      <c r="D55" s="63" t="s">
        <v>34</v>
      </c>
      <c r="E55" s="63" t="s">
        <v>17</v>
      </c>
      <c r="F55" s="64">
        <v>239</v>
      </c>
      <c r="G55" s="36"/>
      <c r="H55" s="94"/>
      <c r="I55" s="94"/>
      <c r="J55" s="94"/>
      <c r="K55" s="91" t="s">
        <v>34</v>
      </c>
      <c r="L55" s="91" t="s">
        <v>17</v>
      </c>
      <c r="M55" s="92">
        <v>239</v>
      </c>
      <c r="N55" s="93"/>
      <c r="O55" s="87"/>
      <c r="P55" s="11">
        <f t="shared" ca="1" si="0"/>
        <v>0</v>
      </c>
      <c r="Q55" s="11">
        <f t="shared" ca="1" si="1"/>
        <v>0</v>
      </c>
      <c r="R55" s="40">
        <f t="shared" ca="1" si="21"/>
        <v>0</v>
      </c>
      <c r="S55" s="11" t="str">
        <f t="shared" ca="1" si="22"/>
        <v>三</v>
      </c>
      <c r="T55" s="11" t="str">
        <f t="shared" ca="1" si="23"/>
        <v>三民</v>
      </c>
      <c r="U55" s="11">
        <f t="shared" ca="1" si="5"/>
        <v>239</v>
      </c>
      <c r="V55" s="41"/>
    </row>
    <row r="56" spans="1:22" ht="16.5" customHeight="1">
      <c r="A56" s="65"/>
      <c r="B56" s="65"/>
      <c r="C56" s="63" t="s">
        <v>207</v>
      </c>
      <c r="D56" s="63" t="s">
        <v>26</v>
      </c>
      <c r="E56" s="63" t="s">
        <v>278</v>
      </c>
      <c r="F56" s="64">
        <v>193</v>
      </c>
      <c r="G56" s="36"/>
      <c r="H56" s="94"/>
      <c r="I56" s="94"/>
      <c r="J56" s="91" t="s">
        <v>207</v>
      </c>
      <c r="K56" s="91" t="s">
        <v>26</v>
      </c>
      <c r="L56" s="91" t="s">
        <v>278</v>
      </c>
      <c r="M56" s="92">
        <v>193</v>
      </c>
      <c r="N56" s="93"/>
      <c r="O56" s="87"/>
      <c r="P56" s="11">
        <f t="shared" ca="1" si="0"/>
        <v>0</v>
      </c>
      <c r="Q56" s="11">
        <f t="shared" ca="1" si="1"/>
        <v>0</v>
      </c>
      <c r="R56" s="40" t="str">
        <f t="shared" ca="1" si="21"/>
        <v>高職國文</v>
      </c>
      <c r="S56" s="11" t="str">
        <f t="shared" ca="1" si="22"/>
        <v>二</v>
      </c>
      <c r="T56" s="11" t="str">
        <f t="shared" ca="1" si="23"/>
        <v>翰林</v>
      </c>
      <c r="U56" s="11">
        <f t="shared" ca="1" si="5"/>
        <v>193</v>
      </c>
      <c r="V56" s="41"/>
    </row>
    <row r="57" spans="1:22" ht="16.5" customHeight="1">
      <c r="A57" s="65"/>
      <c r="B57" s="65"/>
      <c r="C57" s="63" t="s">
        <v>231</v>
      </c>
      <c r="D57" s="63" t="s">
        <v>26</v>
      </c>
      <c r="E57" s="63" t="s">
        <v>160</v>
      </c>
      <c r="F57" s="64">
        <v>164</v>
      </c>
      <c r="G57" s="36"/>
      <c r="H57" s="94"/>
      <c r="I57" s="94"/>
      <c r="J57" s="91" t="s">
        <v>231</v>
      </c>
      <c r="K57" s="91" t="s">
        <v>26</v>
      </c>
      <c r="L57" s="91" t="s">
        <v>160</v>
      </c>
      <c r="M57" s="92">
        <v>164</v>
      </c>
      <c r="N57" s="93"/>
      <c r="O57" s="87"/>
      <c r="P57" s="11">
        <f t="shared" ca="1" si="0"/>
        <v>0</v>
      </c>
      <c r="Q57" s="11">
        <f t="shared" ca="1" si="1"/>
        <v>0</v>
      </c>
      <c r="R57" s="40" t="str">
        <f t="shared" ca="1" si="21"/>
        <v>數學B</v>
      </c>
      <c r="S57" s="11" t="str">
        <f t="shared" ca="1" si="22"/>
        <v>二</v>
      </c>
      <c r="T57" s="11" t="str">
        <f t="shared" ca="1" si="23"/>
        <v>信樺</v>
      </c>
      <c r="U57" s="11">
        <f t="shared" ca="1" si="5"/>
        <v>164</v>
      </c>
      <c r="V57" s="41"/>
    </row>
    <row r="58" spans="1:22" ht="16.5" customHeight="1">
      <c r="A58" s="65"/>
      <c r="B58" s="65"/>
      <c r="C58" s="63" t="s">
        <v>221</v>
      </c>
      <c r="D58" s="63" t="s">
        <v>26</v>
      </c>
      <c r="E58" s="63" t="s">
        <v>160</v>
      </c>
      <c r="F58" s="64">
        <v>193</v>
      </c>
      <c r="G58" s="36"/>
      <c r="H58" s="94"/>
      <c r="I58" s="94"/>
      <c r="J58" s="91" t="s">
        <v>221</v>
      </c>
      <c r="K58" s="91" t="s">
        <v>26</v>
      </c>
      <c r="L58" s="91" t="s">
        <v>160</v>
      </c>
      <c r="M58" s="92">
        <v>193</v>
      </c>
      <c r="N58" s="93"/>
      <c r="O58" s="87"/>
      <c r="P58" s="11">
        <f t="shared" ca="1" si="0"/>
        <v>0</v>
      </c>
      <c r="Q58" s="11">
        <f t="shared" ca="1" si="1"/>
        <v>0</v>
      </c>
      <c r="R58" s="40" t="str">
        <f t="shared" ca="1" si="21"/>
        <v>商業概論</v>
      </c>
      <c r="S58" s="11" t="str">
        <f t="shared" ca="1" si="22"/>
        <v>二</v>
      </c>
      <c r="T58" s="11" t="str">
        <f t="shared" ca="1" si="23"/>
        <v>信樺</v>
      </c>
      <c r="U58" s="11">
        <f t="shared" ca="1" si="5"/>
        <v>193</v>
      </c>
      <c r="V58" s="41"/>
    </row>
    <row r="59" spans="1:22" ht="16.5" customHeight="1">
      <c r="A59" s="65"/>
      <c r="B59" s="65"/>
      <c r="C59" s="63" t="s">
        <v>328</v>
      </c>
      <c r="D59" s="63" t="s">
        <v>84</v>
      </c>
      <c r="E59" s="63" t="s">
        <v>248</v>
      </c>
      <c r="F59" s="64">
        <v>268</v>
      </c>
      <c r="G59" s="36"/>
      <c r="H59" s="94"/>
      <c r="I59" s="94"/>
      <c r="J59" s="91" t="s">
        <v>328</v>
      </c>
      <c r="K59" s="91" t="s">
        <v>84</v>
      </c>
      <c r="L59" s="91" t="s">
        <v>248</v>
      </c>
      <c r="M59" s="92">
        <v>268</v>
      </c>
      <c r="N59" s="93"/>
      <c r="O59" s="87"/>
      <c r="P59" s="11">
        <f t="shared" ca="1" si="0"/>
        <v>0</v>
      </c>
      <c r="Q59" s="11">
        <f t="shared" ca="1" si="1"/>
        <v>0</v>
      </c>
      <c r="R59" s="40" t="str">
        <f t="shared" ca="1" si="21"/>
        <v>計算機概論</v>
      </c>
      <c r="S59" s="11" t="str">
        <f t="shared" ca="1" si="22"/>
        <v>Ⅱ</v>
      </c>
      <c r="T59" s="11" t="str">
        <f t="shared" ca="1" si="23"/>
        <v>旗立</v>
      </c>
      <c r="U59" s="11">
        <f t="shared" ca="1" si="5"/>
        <v>268</v>
      </c>
      <c r="V59" s="41"/>
    </row>
    <row r="60" spans="1:22" ht="16.5" customHeight="1">
      <c r="A60" s="65"/>
      <c r="B60" s="65"/>
      <c r="C60" s="63" t="s">
        <v>378</v>
      </c>
      <c r="D60" s="63" t="s">
        <v>124</v>
      </c>
      <c r="E60" s="63" t="s">
        <v>287</v>
      </c>
      <c r="F60" s="64">
        <v>210</v>
      </c>
      <c r="G60" s="36"/>
      <c r="H60" s="94"/>
      <c r="I60" s="94"/>
      <c r="J60" s="91" t="s">
        <v>378</v>
      </c>
      <c r="K60" s="91" t="s">
        <v>124</v>
      </c>
      <c r="L60" s="91" t="s">
        <v>287</v>
      </c>
      <c r="M60" s="92">
        <v>210</v>
      </c>
      <c r="N60" s="93"/>
      <c r="O60" s="87"/>
      <c r="P60" s="11">
        <f t="shared" ca="1" si="0"/>
        <v>0</v>
      </c>
      <c r="Q60" s="11">
        <f t="shared" ca="1" si="1"/>
        <v>0</v>
      </c>
      <c r="R60" s="40" t="str">
        <f t="shared" ca="1" si="21"/>
        <v>基礎物理A</v>
      </c>
      <c r="S60" s="11" t="str">
        <f t="shared" ca="1" si="22"/>
        <v>全</v>
      </c>
      <c r="T60" s="11" t="str">
        <f t="shared" ca="1" si="23"/>
        <v>龍騰</v>
      </c>
      <c r="U60" s="11">
        <f t="shared" ca="1" si="5"/>
        <v>210</v>
      </c>
      <c r="V60" s="41"/>
    </row>
    <row r="61" spans="1:22" ht="16.5" customHeight="1">
      <c r="A61" s="65"/>
      <c r="B61" s="65"/>
      <c r="C61" s="63" t="s">
        <v>140</v>
      </c>
      <c r="D61" s="63" t="s">
        <v>84</v>
      </c>
      <c r="E61" s="63" t="s">
        <v>132</v>
      </c>
      <c r="F61" s="64">
        <v>150</v>
      </c>
      <c r="G61" s="36"/>
      <c r="H61" s="94"/>
      <c r="I61" s="94"/>
      <c r="J61" s="91" t="s">
        <v>140</v>
      </c>
      <c r="K61" s="91" t="s">
        <v>84</v>
      </c>
      <c r="L61" s="91" t="s">
        <v>132</v>
      </c>
      <c r="M61" s="92">
        <v>150</v>
      </c>
      <c r="N61" s="93"/>
      <c r="O61" s="87"/>
      <c r="P61" s="11">
        <f t="shared" ca="1" si="0"/>
        <v>0</v>
      </c>
      <c r="Q61" s="11">
        <f t="shared" ca="1" si="1"/>
        <v>0</v>
      </c>
      <c r="R61" s="40" t="str">
        <f t="shared" ca="1" si="21"/>
        <v>全民國防教育</v>
      </c>
      <c r="S61" s="11" t="str">
        <f t="shared" ca="1" si="22"/>
        <v>Ⅱ</v>
      </c>
      <c r="T61" s="11" t="str">
        <f t="shared" ca="1" si="23"/>
        <v>育達</v>
      </c>
      <c r="U61" s="11">
        <f t="shared" ca="1" si="5"/>
        <v>150</v>
      </c>
      <c r="V61" s="41"/>
    </row>
    <row r="62" spans="1:22" ht="16.5" customHeight="1">
      <c r="A62" s="65"/>
      <c r="B62" s="65"/>
      <c r="C62" s="63" t="s">
        <v>146</v>
      </c>
      <c r="D62" s="63" t="s">
        <v>26</v>
      </c>
      <c r="E62" s="63" t="s">
        <v>132</v>
      </c>
      <c r="F62" s="64">
        <v>145</v>
      </c>
      <c r="G62" s="36"/>
      <c r="H62" s="94"/>
      <c r="I62" s="94"/>
      <c r="J62" s="91" t="s">
        <v>146</v>
      </c>
      <c r="K62" s="91" t="s">
        <v>26</v>
      </c>
      <c r="L62" s="91" t="s">
        <v>132</v>
      </c>
      <c r="M62" s="92">
        <v>145</v>
      </c>
      <c r="N62" s="93"/>
      <c r="O62" s="87"/>
      <c r="P62" s="11">
        <f t="shared" ca="1" si="0"/>
        <v>0</v>
      </c>
      <c r="Q62" s="11">
        <f t="shared" ca="1" si="1"/>
        <v>0</v>
      </c>
      <c r="R62" s="40" t="str">
        <f t="shared" ca="1" si="21"/>
        <v>健康與護理</v>
      </c>
      <c r="S62" s="11" t="str">
        <f t="shared" ca="1" si="22"/>
        <v>二</v>
      </c>
      <c r="T62" s="11" t="str">
        <f t="shared" ca="1" si="23"/>
        <v>育達</v>
      </c>
      <c r="U62" s="11">
        <f t="shared" ca="1" si="5"/>
        <v>145</v>
      </c>
      <c r="V62" s="41"/>
    </row>
    <row r="63" spans="1:22" ht="16.5" customHeight="1">
      <c r="A63" s="65"/>
      <c r="B63" s="65"/>
      <c r="C63" s="63" t="s">
        <v>158</v>
      </c>
      <c r="D63" s="63" t="s">
        <v>26</v>
      </c>
      <c r="E63" s="63" t="s">
        <v>132</v>
      </c>
      <c r="F63" s="64">
        <v>130</v>
      </c>
      <c r="G63" s="36"/>
      <c r="H63" s="94"/>
      <c r="I63" s="94"/>
      <c r="J63" s="91" t="s">
        <v>158</v>
      </c>
      <c r="K63" s="91" t="s">
        <v>26</v>
      </c>
      <c r="L63" s="91" t="s">
        <v>132</v>
      </c>
      <c r="M63" s="92">
        <v>130</v>
      </c>
      <c r="N63" s="93"/>
      <c r="O63" s="87"/>
      <c r="P63" s="11">
        <f t="shared" ca="1" si="0"/>
        <v>0</v>
      </c>
      <c r="Q63" s="11">
        <f t="shared" ca="1" si="1"/>
        <v>0</v>
      </c>
      <c r="R63" s="40" t="str">
        <f t="shared" ca="1" si="21"/>
        <v>體育</v>
      </c>
      <c r="S63" s="11" t="str">
        <f t="shared" ca="1" si="22"/>
        <v>二</v>
      </c>
      <c r="T63" s="11" t="str">
        <f t="shared" ca="1" si="23"/>
        <v>育達</v>
      </c>
      <c r="U63" s="11">
        <f t="shared" ca="1" si="5"/>
        <v>130</v>
      </c>
      <c r="V63" s="41"/>
    </row>
    <row r="64" spans="1:22" ht="16.5" customHeight="1">
      <c r="A64" s="65"/>
      <c r="B64" s="63" t="s">
        <v>453</v>
      </c>
      <c r="C64" s="66"/>
      <c r="D64" s="66"/>
      <c r="E64" s="66"/>
      <c r="F64" s="64">
        <v>1916</v>
      </c>
      <c r="G64" s="36"/>
      <c r="H64" s="94"/>
      <c r="I64" s="91" t="s">
        <v>453</v>
      </c>
      <c r="J64" s="95"/>
      <c r="K64" s="95"/>
      <c r="L64" s="95"/>
      <c r="M64" s="92">
        <v>1916</v>
      </c>
      <c r="N64" s="93"/>
      <c r="O64" s="87"/>
      <c r="P64" s="11">
        <f t="shared" ca="1" si="0"/>
        <v>0</v>
      </c>
      <c r="Q64" s="100" t="str">
        <f t="shared" ca="1" si="1"/>
        <v>外一1 合計</v>
      </c>
      <c r="R64" s="101"/>
      <c r="S64" s="101"/>
      <c r="T64" s="102"/>
      <c r="U64" s="11">
        <f t="shared" ca="1" si="5"/>
        <v>1916</v>
      </c>
      <c r="V64" s="41"/>
    </row>
    <row r="65" spans="1:22" ht="16.5" customHeight="1">
      <c r="A65" s="65"/>
      <c r="B65" s="63" t="s">
        <v>51</v>
      </c>
      <c r="C65" s="63" t="s">
        <v>24</v>
      </c>
      <c r="D65" s="63" t="s">
        <v>26</v>
      </c>
      <c r="E65" s="63" t="s">
        <v>17</v>
      </c>
      <c r="F65" s="64">
        <v>224</v>
      </c>
      <c r="G65" s="36"/>
      <c r="H65" s="94"/>
      <c r="I65" s="91" t="s">
        <v>51</v>
      </c>
      <c r="J65" s="91" t="s">
        <v>24</v>
      </c>
      <c r="K65" s="91" t="s">
        <v>26</v>
      </c>
      <c r="L65" s="91" t="s">
        <v>17</v>
      </c>
      <c r="M65" s="92">
        <v>224</v>
      </c>
      <c r="N65" s="93"/>
      <c r="O65" s="87"/>
      <c r="P65" s="11">
        <f t="shared" ca="1" si="0"/>
        <v>0</v>
      </c>
      <c r="Q65" s="11" t="str">
        <f t="shared" ca="1" si="1"/>
        <v>外一2</v>
      </c>
      <c r="R65" s="40" t="str">
        <f t="shared" ref="R65:R76" ca="1" si="24">INDIRECT("C"&amp;ROW())</f>
        <v>高中英文</v>
      </c>
      <c r="S65" s="11" t="str">
        <f t="shared" ref="S65:S76" ca="1" si="25">INDIRECT("D"&amp;ROW())</f>
        <v>二</v>
      </c>
      <c r="T65" s="11" t="str">
        <f t="shared" ref="T65:T76" ca="1" si="26">INDIRECT("E"&amp;ROW())</f>
        <v>三民</v>
      </c>
      <c r="U65" s="11">
        <f t="shared" ca="1" si="5"/>
        <v>224</v>
      </c>
      <c r="V65" s="41"/>
    </row>
    <row r="66" spans="1:22" ht="16.5" customHeight="1">
      <c r="A66" s="65"/>
      <c r="B66" s="65"/>
      <c r="C66" s="65"/>
      <c r="D66" s="63" t="s">
        <v>34</v>
      </c>
      <c r="E66" s="63" t="s">
        <v>17</v>
      </c>
      <c r="F66" s="64">
        <v>239</v>
      </c>
      <c r="G66" s="36"/>
      <c r="H66" s="94"/>
      <c r="I66" s="94"/>
      <c r="J66" s="94"/>
      <c r="K66" s="91" t="s">
        <v>34</v>
      </c>
      <c r="L66" s="91" t="s">
        <v>17</v>
      </c>
      <c r="M66" s="92">
        <v>239</v>
      </c>
      <c r="N66" s="93"/>
      <c r="O66" s="87"/>
      <c r="P66" s="11">
        <f t="shared" ca="1" si="0"/>
        <v>0</v>
      </c>
      <c r="Q66" s="11">
        <f t="shared" ca="1" si="1"/>
        <v>0</v>
      </c>
      <c r="R66" s="40">
        <f t="shared" ca="1" si="24"/>
        <v>0</v>
      </c>
      <c r="S66" s="11" t="str">
        <f t="shared" ca="1" si="25"/>
        <v>三</v>
      </c>
      <c r="T66" s="11" t="str">
        <f t="shared" ca="1" si="26"/>
        <v>三民</v>
      </c>
      <c r="U66" s="11">
        <f t="shared" ca="1" si="5"/>
        <v>239</v>
      </c>
      <c r="V66" s="41"/>
    </row>
    <row r="67" spans="1:22" ht="16.5" customHeight="1">
      <c r="A67" s="65"/>
      <c r="B67" s="65"/>
      <c r="C67" s="63" t="s">
        <v>207</v>
      </c>
      <c r="D67" s="63" t="s">
        <v>26</v>
      </c>
      <c r="E67" s="63" t="s">
        <v>278</v>
      </c>
      <c r="F67" s="64">
        <v>193</v>
      </c>
      <c r="G67" s="36"/>
      <c r="H67" s="94"/>
      <c r="I67" s="94"/>
      <c r="J67" s="91" t="s">
        <v>207</v>
      </c>
      <c r="K67" s="91" t="s">
        <v>26</v>
      </c>
      <c r="L67" s="91" t="s">
        <v>278</v>
      </c>
      <c r="M67" s="92">
        <v>193</v>
      </c>
      <c r="N67" s="93"/>
      <c r="O67" s="87"/>
      <c r="P67" s="11">
        <f t="shared" ca="1" si="0"/>
        <v>0</v>
      </c>
      <c r="Q67" s="11">
        <f t="shared" ca="1" si="1"/>
        <v>0</v>
      </c>
      <c r="R67" s="40" t="str">
        <f t="shared" ca="1" si="24"/>
        <v>高職國文</v>
      </c>
      <c r="S67" s="11" t="str">
        <f t="shared" ca="1" si="25"/>
        <v>二</v>
      </c>
      <c r="T67" s="11" t="str">
        <f t="shared" ca="1" si="26"/>
        <v>翰林</v>
      </c>
      <c r="U67" s="11">
        <f t="shared" ca="1" si="5"/>
        <v>193</v>
      </c>
      <c r="V67" s="41"/>
    </row>
    <row r="68" spans="1:22" ht="16.5" customHeight="1">
      <c r="A68" s="65"/>
      <c r="B68" s="65"/>
      <c r="C68" s="63" t="s">
        <v>231</v>
      </c>
      <c r="D68" s="63" t="s">
        <v>26</v>
      </c>
      <c r="E68" s="63" t="s">
        <v>160</v>
      </c>
      <c r="F68" s="64">
        <v>164</v>
      </c>
      <c r="G68" s="36"/>
      <c r="H68" s="94"/>
      <c r="I68" s="94"/>
      <c r="J68" s="91" t="s">
        <v>231</v>
      </c>
      <c r="K68" s="91" t="s">
        <v>26</v>
      </c>
      <c r="L68" s="91" t="s">
        <v>160</v>
      </c>
      <c r="M68" s="92">
        <v>164</v>
      </c>
      <c r="N68" s="93"/>
      <c r="O68" s="87"/>
      <c r="P68" s="11">
        <f t="shared" ca="1" si="0"/>
        <v>0</v>
      </c>
      <c r="Q68" s="11">
        <f t="shared" ca="1" si="1"/>
        <v>0</v>
      </c>
      <c r="R68" s="40" t="str">
        <f t="shared" ca="1" si="24"/>
        <v>數學B</v>
      </c>
      <c r="S68" s="11" t="str">
        <f t="shared" ca="1" si="25"/>
        <v>二</v>
      </c>
      <c r="T68" s="11" t="str">
        <f t="shared" ca="1" si="26"/>
        <v>信樺</v>
      </c>
      <c r="U68" s="11">
        <f t="shared" ca="1" si="5"/>
        <v>164</v>
      </c>
      <c r="V68" s="41"/>
    </row>
    <row r="69" spans="1:22" ht="16.5" customHeight="1">
      <c r="A69" s="65"/>
      <c r="B69" s="65"/>
      <c r="C69" s="63" t="s">
        <v>221</v>
      </c>
      <c r="D69" s="63" t="s">
        <v>26</v>
      </c>
      <c r="E69" s="63" t="s">
        <v>160</v>
      </c>
      <c r="F69" s="64">
        <v>193</v>
      </c>
      <c r="G69" s="36"/>
      <c r="H69" s="94"/>
      <c r="I69" s="94"/>
      <c r="J69" s="91" t="s">
        <v>221</v>
      </c>
      <c r="K69" s="91" t="s">
        <v>26</v>
      </c>
      <c r="L69" s="91" t="s">
        <v>160</v>
      </c>
      <c r="M69" s="92">
        <v>193</v>
      </c>
      <c r="N69" s="93"/>
      <c r="O69" s="87"/>
      <c r="P69" s="11">
        <f t="shared" ca="1" si="0"/>
        <v>0</v>
      </c>
      <c r="Q69" s="11">
        <f t="shared" ca="1" si="1"/>
        <v>0</v>
      </c>
      <c r="R69" s="40" t="str">
        <f t="shared" ca="1" si="24"/>
        <v>商業概論</v>
      </c>
      <c r="S69" s="11" t="str">
        <f t="shared" ca="1" si="25"/>
        <v>二</v>
      </c>
      <c r="T69" s="11" t="str">
        <f t="shared" ca="1" si="26"/>
        <v>信樺</v>
      </c>
      <c r="U69" s="11">
        <f t="shared" ca="1" si="5"/>
        <v>193</v>
      </c>
      <c r="V69" s="41"/>
    </row>
    <row r="70" spans="1:22" ht="16.5" customHeight="1">
      <c r="A70" s="65"/>
      <c r="B70" s="65"/>
      <c r="C70" s="63" t="s">
        <v>328</v>
      </c>
      <c r="D70" s="63" t="s">
        <v>84</v>
      </c>
      <c r="E70" s="63" t="s">
        <v>248</v>
      </c>
      <c r="F70" s="64">
        <v>268</v>
      </c>
      <c r="G70" s="36"/>
      <c r="H70" s="94"/>
      <c r="I70" s="94"/>
      <c r="J70" s="91" t="s">
        <v>328</v>
      </c>
      <c r="K70" s="91" t="s">
        <v>84</v>
      </c>
      <c r="L70" s="91" t="s">
        <v>248</v>
      </c>
      <c r="M70" s="92">
        <v>268</v>
      </c>
      <c r="N70" s="93"/>
      <c r="O70" s="87"/>
      <c r="P70" s="11">
        <f t="shared" ca="1" si="0"/>
        <v>0</v>
      </c>
      <c r="Q70" s="11">
        <f t="shared" ca="1" si="1"/>
        <v>0</v>
      </c>
      <c r="R70" s="40" t="str">
        <f t="shared" ca="1" si="24"/>
        <v>計算機概論</v>
      </c>
      <c r="S70" s="11" t="str">
        <f t="shared" ca="1" si="25"/>
        <v>Ⅱ</v>
      </c>
      <c r="T70" s="11" t="str">
        <f t="shared" ca="1" si="26"/>
        <v>旗立</v>
      </c>
      <c r="U70" s="11">
        <f t="shared" ca="1" si="5"/>
        <v>268</v>
      </c>
      <c r="V70" s="41"/>
    </row>
    <row r="71" spans="1:22" ht="16.5" customHeight="1">
      <c r="A71" s="65"/>
      <c r="B71" s="65"/>
      <c r="C71" s="63" t="s">
        <v>378</v>
      </c>
      <c r="D71" s="63" t="s">
        <v>124</v>
      </c>
      <c r="E71" s="63" t="s">
        <v>287</v>
      </c>
      <c r="F71" s="64">
        <v>210</v>
      </c>
      <c r="G71" s="36"/>
      <c r="H71" s="94"/>
      <c r="I71" s="94"/>
      <c r="J71" s="91" t="s">
        <v>378</v>
      </c>
      <c r="K71" s="91" t="s">
        <v>124</v>
      </c>
      <c r="L71" s="91" t="s">
        <v>287</v>
      </c>
      <c r="M71" s="92">
        <v>210</v>
      </c>
      <c r="N71" s="93"/>
      <c r="O71" s="87"/>
      <c r="P71" s="11">
        <f t="shared" ca="1" si="0"/>
        <v>0</v>
      </c>
      <c r="Q71" s="11">
        <f t="shared" ca="1" si="1"/>
        <v>0</v>
      </c>
      <c r="R71" s="40" t="str">
        <f t="shared" ca="1" si="24"/>
        <v>基礎物理A</v>
      </c>
      <c r="S71" s="11" t="str">
        <f t="shared" ca="1" si="25"/>
        <v>全</v>
      </c>
      <c r="T71" s="11" t="str">
        <f t="shared" ca="1" si="26"/>
        <v>龍騰</v>
      </c>
      <c r="U71" s="11">
        <f t="shared" ca="1" si="5"/>
        <v>210</v>
      </c>
      <c r="V71" s="41"/>
    </row>
    <row r="72" spans="1:22" ht="16.5" customHeight="1">
      <c r="A72" s="65"/>
      <c r="B72" s="65"/>
      <c r="C72" s="63" t="s">
        <v>140</v>
      </c>
      <c r="D72" s="63" t="s">
        <v>84</v>
      </c>
      <c r="E72" s="63" t="s">
        <v>132</v>
      </c>
      <c r="F72" s="64">
        <v>150</v>
      </c>
      <c r="G72" s="36"/>
      <c r="H72" s="94"/>
      <c r="I72" s="94"/>
      <c r="J72" s="91" t="s">
        <v>140</v>
      </c>
      <c r="K72" s="91" t="s">
        <v>84</v>
      </c>
      <c r="L72" s="91" t="s">
        <v>132</v>
      </c>
      <c r="M72" s="92">
        <v>150</v>
      </c>
      <c r="N72" s="93"/>
      <c r="O72" s="87"/>
      <c r="P72" s="11">
        <f t="shared" ca="1" si="0"/>
        <v>0</v>
      </c>
      <c r="Q72" s="11">
        <f t="shared" ca="1" si="1"/>
        <v>0</v>
      </c>
      <c r="R72" s="40" t="str">
        <f t="shared" ca="1" si="24"/>
        <v>全民國防教育</v>
      </c>
      <c r="S72" s="11" t="str">
        <f t="shared" ca="1" si="25"/>
        <v>Ⅱ</v>
      </c>
      <c r="T72" s="11" t="str">
        <f t="shared" ca="1" si="26"/>
        <v>育達</v>
      </c>
      <c r="U72" s="11">
        <f t="shared" ca="1" si="5"/>
        <v>150</v>
      </c>
      <c r="V72" s="41"/>
    </row>
    <row r="73" spans="1:22" ht="16.5" customHeight="1">
      <c r="A73" s="65"/>
      <c r="B73" s="65"/>
      <c r="C73" s="63" t="s">
        <v>146</v>
      </c>
      <c r="D73" s="63" t="s">
        <v>26</v>
      </c>
      <c r="E73" s="63" t="s">
        <v>132</v>
      </c>
      <c r="F73" s="64">
        <v>145</v>
      </c>
      <c r="G73" s="36"/>
      <c r="H73" s="94"/>
      <c r="I73" s="94"/>
      <c r="J73" s="91" t="s">
        <v>146</v>
      </c>
      <c r="K73" s="91" t="s">
        <v>26</v>
      </c>
      <c r="L73" s="91" t="s">
        <v>132</v>
      </c>
      <c r="M73" s="92">
        <v>145</v>
      </c>
      <c r="N73" s="93"/>
      <c r="O73" s="87"/>
      <c r="P73" s="11">
        <f t="shared" ca="1" si="0"/>
        <v>0</v>
      </c>
      <c r="Q73" s="11">
        <f t="shared" ca="1" si="1"/>
        <v>0</v>
      </c>
      <c r="R73" s="40" t="str">
        <f t="shared" ca="1" si="24"/>
        <v>健康與護理</v>
      </c>
      <c r="S73" s="11" t="str">
        <f t="shared" ca="1" si="25"/>
        <v>二</v>
      </c>
      <c r="T73" s="11" t="str">
        <f t="shared" ca="1" si="26"/>
        <v>育達</v>
      </c>
      <c r="U73" s="11">
        <f t="shared" ca="1" si="5"/>
        <v>145</v>
      </c>
      <c r="V73" s="41"/>
    </row>
    <row r="74" spans="1:22" ht="16.5" customHeight="1">
      <c r="A74" s="65"/>
      <c r="B74" s="65"/>
      <c r="C74" s="63" t="s">
        <v>158</v>
      </c>
      <c r="D74" s="63" t="s">
        <v>26</v>
      </c>
      <c r="E74" s="63" t="s">
        <v>132</v>
      </c>
      <c r="F74" s="64">
        <v>130</v>
      </c>
      <c r="G74" s="36"/>
      <c r="H74" s="94"/>
      <c r="I74" s="94"/>
      <c r="J74" s="91" t="s">
        <v>158</v>
      </c>
      <c r="K74" s="91" t="s">
        <v>26</v>
      </c>
      <c r="L74" s="91" t="s">
        <v>132</v>
      </c>
      <c r="M74" s="92">
        <v>130</v>
      </c>
      <c r="N74" s="93"/>
      <c r="O74" s="87"/>
      <c r="P74" s="11">
        <f t="shared" ca="1" si="0"/>
        <v>0</v>
      </c>
      <c r="Q74" s="11">
        <f t="shared" ca="1" si="1"/>
        <v>0</v>
      </c>
      <c r="R74" s="40" t="str">
        <f t="shared" ca="1" si="24"/>
        <v>體育</v>
      </c>
      <c r="S74" s="11" t="str">
        <f t="shared" ca="1" si="25"/>
        <v>二</v>
      </c>
      <c r="T74" s="11" t="str">
        <f t="shared" ca="1" si="26"/>
        <v>育達</v>
      </c>
      <c r="U74" s="11">
        <f t="shared" ca="1" si="5"/>
        <v>130</v>
      </c>
      <c r="V74" s="41"/>
    </row>
    <row r="75" spans="1:22" ht="16.5" customHeight="1">
      <c r="A75" s="65"/>
      <c r="B75" s="63" t="s">
        <v>454</v>
      </c>
      <c r="C75" s="66"/>
      <c r="D75" s="66"/>
      <c r="E75" s="66"/>
      <c r="F75" s="64">
        <v>1916</v>
      </c>
      <c r="G75" s="36"/>
      <c r="H75" s="94"/>
      <c r="I75" s="91" t="s">
        <v>454</v>
      </c>
      <c r="J75" s="95"/>
      <c r="K75" s="95"/>
      <c r="L75" s="95"/>
      <c r="M75" s="92">
        <v>1916</v>
      </c>
      <c r="N75" s="93"/>
      <c r="O75" s="87"/>
      <c r="P75" s="11">
        <f t="shared" ca="1" si="0"/>
        <v>0</v>
      </c>
      <c r="Q75" s="11" t="str">
        <f t="shared" ca="1" si="1"/>
        <v>外一2 合計</v>
      </c>
      <c r="R75" s="40">
        <f t="shared" ca="1" si="24"/>
        <v>0</v>
      </c>
      <c r="S75" s="11">
        <f t="shared" ca="1" si="25"/>
        <v>0</v>
      </c>
      <c r="T75" s="11">
        <f t="shared" ca="1" si="26"/>
        <v>0</v>
      </c>
      <c r="U75" s="11">
        <f t="shared" ca="1" si="5"/>
        <v>1916</v>
      </c>
      <c r="V75" s="41"/>
    </row>
    <row r="76" spans="1:22" ht="16.5" customHeight="1">
      <c r="A76" s="65"/>
      <c r="B76" s="63" t="s">
        <v>100</v>
      </c>
      <c r="C76" s="63" t="s">
        <v>207</v>
      </c>
      <c r="D76" s="63" t="s">
        <v>26</v>
      </c>
      <c r="E76" s="63" t="s">
        <v>278</v>
      </c>
      <c r="F76" s="64">
        <v>193</v>
      </c>
      <c r="G76" s="36"/>
      <c r="H76" s="94"/>
      <c r="I76" s="91" t="s">
        <v>100</v>
      </c>
      <c r="J76" s="91" t="s">
        <v>207</v>
      </c>
      <c r="K76" s="91" t="s">
        <v>26</v>
      </c>
      <c r="L76" s="91" t="s">
        <v>278</v>
      </c>
      <c r="M76" s="92">
        <v>193</v>
      </c>
      <c r="N76" s="93"/>
      <c r="O76" s="87"/>
      <c r="P76" s="11">
        <f t="shared" ca="1" si="0"/>
        <v>0</v>
      </c>
      <c r="Q76" s="11" t="str">
        <f t="shared" ca="1" si="1"/>
        <v>商一1</v>
      </c>
      <c r="R76" s="40" t="str">
        <f t="shared" ca="1" si="24"/>
        <v>高職國文</v>
      </c>
      <c r="S76" s="11" t="str">
        <f t="shared" ca="1" si="25"/>
        <v>二</v>
      </c>
      <c r="T76" s="11" t="str">
        <f t="shared" ca="1" si="26"/>
        <v>翰林</v>
      </c>
      <c r="U76" s="11">
        <f t="shared" ca="1" si="5"/>
        <v>193</v>
      </c>
      <c r="V76" s="41"/>
    </row>
    <row r="77" spans="1:22" ht="16.5" customHeight="1">
      <c r="A77" s="65"/>
      <c r="B77" s="65"/>
      <c r="C77" s="63" t="s">
        <v>231</v>
      </c>
      <c r="D77" s="63" t="s">
        <v>26</v>
      </c>
      <c r="E77" s="63" t="s">
        <v>160</v>
      </c>
      <c r="F77" s="64">
        <v>164</v>
      </c>
      <c r="G77" s="36"/>
      <c r="H77" s="94"/>
      <c r="I77" s="94"/>
      <c r="J77" s="91" t="s">
        <v>231</v>
      </c>
      <c r="K77" s="91" t="s">
        <v>26</v>
      </c>
      <c r="L77" s="91" t="s">
        <v>160</v>
      </c>
      <c r="M77" s="92">
        <v>164</v>
      </c>
      <c r="N77" s="93"/>
      <c r="O77" s="87"/>
      <c r="P77" s="11">
        <f t="shared" ca="1" si="0"/>
        <v>0</v>
      </c>
      <c r="Q77" s="100">
        <f t="shared" ca="1" si="1"/>
        <v>0</v>
      </c>
      <c r="R77" s="101"/>
      <c r="S77" s="101"/>
      <c r="T77" s="102"/>
      <c r="U77" s="11">
        <f t="shared" ca="1" si="5"/>
        <v>164</v>
      </c>
      <c r="V77" s="41"/>
    </row>
    <row r="78" spans="1:22" ht="16.5" customHeight="1">
      <c r="A78" s="65"/>
      <c r="B78" s="65"/>
      <c r="C78" s="63" t="s">
        <v>175</v>
      </c>
      <c r="D78" s="63" t="s">
        <v>26</v>
      </c>
      <c r="E78" s="63" t="s">
        <v>141</v>
      </c>
      <c r="F78" s="64">
        <v>203</v>
      </c>
      <c r="G78" s="36"/>
      <c r="H78" s="94"/>
      <c r="I78" s="94"/>
      <c r="J78" s="91" t="s">
        <v>175</v>
      </c>
      <c r="K78" s="91" t="s">
        <v>26</v>
      </c>
      <c r="L78" s="91" t="s">
        <v>141</v>
      </c>
      <c r="M78" s="92">
        <v>203</v>
      </c>
      <c r="N78" s="93"/>
      <c r="O78" s="87"/>
      <c r="P78" s="11">
        <f t="shared" ca="1" si="0"/>
        <v>0</v>
      </c>
      <c r="Q78" s="11">
        <f t="shared" ca="1" si="1"/>
        <v>0</v>
      </c>
      <c r="R78" s="40" t="str">
        <f t="shared" ref="R78:R88" ca="1" si="27">INDIRECT("C"&amp;ROW())</f>
        <v>高職英文</v>
      </c>
      <c r="S78" s="11" t="str">
        <f t="shared" ref="S78:S88" ca="1" si="28">INDIRECT("D"&amp;ROW())</f>
        <v>二</v>
      </c>
      <c r="T78" s="11" t="str">
        <f t="shared" ref="T78:T88" ca="1" si="29">INDIRECT("E"&amp;ROW())</f>
        <v>東大</v>
      </c>
      <c r="U78" s="11">
        <f t="shared" ca="1" si="5"/>
        <v>203</v>
      </c>
      <c r="V78" s="41"/>
    </row>
    <row r="79" spans="1:22" ht="16.5" customHeight="1">
      <c r="A79" s="65"/>
      <c r="B79" s="65"/>
      <c r="C79" s="63" t="s">
        <v>309</v>
      </c>
      <c r="D79" s="63" t="s">
        <v>26</v>
      </c>
      <c r="E79" s="63" t="s">
        <v>189</v>
      </c>
      <c r="F79" s="64">
        <v>222</v>
      </c>
      <c r="G79" s="36"/>
      <c r="H79" s="94"/>
      <c r="I79" s="94"/>
      <c r="J79" s="91" t="s">
        <v>309</v>
      </c>
      <c r="K79" s="91" t="s">
        <v>26</v>
      </c>
      <c r="L79" s="91" t="s">
        <v>189</v>
      </c>
      <c r="M79" s="92">
        <v>222</v>
      </c>
      <c r="N79" s="93"/>
      <c r="O79" s="87"/>
      <c r="P79" s="11">
        <f t="shared" ca="1" si="0"/>
        <v>0</v>
      </c>
      <c r="Q79" s="11">
        <f t="shared" ca="1" si="1"/>
        <v>0</v>
      </c>
      <c r="R79" s="40" t="str">
        <f t="shared" ca="1" si="27"/>
        <v>會計學</v>
      </c>
      <c r="S79" s="11" t="str">
        <f t="shared" ca="1" si="28"/>
        <v>二</v>
      </c>
      <c r="T79" s="11" t="str">
        <f t="shared" ca="1" si="29"/>
        <v>啟芳</v>
      </c>
      <c r="U79" s="11">
        <f t="shared" ca="1" si="5"/>
        <v>222</v>
      </c>
      <c r="V79" s="41"/>
    </row>
    <row r="80" spans="1:22" ht="16.5" customHeight="1">
      <c r="A80" s="65"/>
      <c r="B80" s="65"/>
      <c r="C80" s="65"/>
      <c r="D80" s="63" t="s">
        <v>34</v>
      </c>
      <c r="E80" s="63" t="s">
        <v>189</v>
      </c>
      <c r="F80" s="64">
        <v>222</v>
      </c>
      <c r="G80" s="36"/>
      <c r="H80" s="94"/>
      <c r="I80" s="94"/>
      <c r="J80" s="94"/>
      <c r="K80" s="91" t="s">
        <v>34</v>
      </c>
      <c r="L80" s="91" t="s">
        <v>189</v>
      </c>
      <c r="M80" s="92">
        <v>222</v>
      </c>
      <c r="N80" s="93"/>
      <c r="O80" s="87"/>
      <c r="P80" s="11">
        <f t="shared" ca="1" si="0"/>
        <v>0</v>
      </c>
      <c r="Q80" s="11">
        <f t="shared" ca="1" si="1"/>
        <v>0</v>
      </c>
      <c r="R80" s="40">
        <f t="shared" ca="1" si="27"/>
        <v>0</v>
      </c>
      <c r="S80" s="11" t="str">
        <f t="shared" ca="1" si="28"/>
        <v>三</v>
      </c>
      <c r="T80" s="11" t="str">
        <f t="shared" ca="1" si="29"/>
        <v>啟芳</v>
      </c>
      <c r="U80" s="11">
        <f t="shared" ca="1" si="5"/>
        <v>222</v>
      </c>
      <c r="V80" s="41"/>
    </row>
    <row r="81" spans="1:22" ht="16.5" customHeight="1">
      <c r="A81" s="65"/>
      <c r="B81" s="65"/>
      <c r="C81" s="63" t="s">
        <v>221</v>
      </c>
      <c r="D81" s="63" t="s">
        <v>26</v>
      </c>
      <c r="E81" s="63" t="s">
        <v>160</v>
      </c>
      <c r="F81" s="64">
        <v>193</v>
      </c>
      <c r="G81" s="36"/>
      <c r="H81" s="94"/>
      <c r="I81" s="94"/>
      <c r="J81" s="91" t="s">
        <v>221</v>
      </c>
      <c r="K81" s="91" t="s">
        <v>26</v>
      </c>
      <c r="L81" s="91" t="s">
        <v>160</v>
      </c>
      <c r="M81" s="92">
        <v>193</v>
      </c>
      <c r="N81" s="93"/>
      <c r="O81" s="87"/>
      <c r="P81" s="11">
        <f t="shared" ca="1" si="0"/>
        <v>0</v>
      </c>
      <c r="Q81" s="11">
        <f t="shared" ca="1" si="1"/>
        <v>0</v>
      </c>
      <c r="R81" s="40" t="str">
        <f t="shared" ca="1" si="27"/>
        <v>商業概論</v>
      </c>
      <c r="S81" s="11" t="str">
        <f t="shared" ca="1" si="28"/>
        <v>二</v>
      </c>
      <c r="T81" s="11" t="str">
        <f t="shared" ca="1" si="29"/>
        <v>信樺</v>
      </c>
      <c r="U81" s="11">
        <f t="shared" ca="1" si="5"/>
        <v>193</v>
      </c>
      <c r="V81" s="41"/>
    </row>
    <row r="82" spans="1:22" ht="16.5" customHeight="1">
      <c r="A82" s="65"/>
      <c r="B82" s="65"/>
      <c r="C82" s="63" t="s">
        <v>328</v>
      </c>
      <c r="D82" s="63" t="s">
        <v>84</v>
      </c>
      <c r="E82" s="63" t="s">
        <v>248</v>
      </c>
      <c r="F82" s="64">
        <v>268</v>
      </c>
      <c r="G82" s="36"/>
      <c r="H82" s="94"/>
      <c r="I82" s="94"/>
      <c r="J82" s="91" t="s">
        <v>328</v>
      </c>
      <c r="K82" s="91" t="s">
        <v>84</v>
      </c>
      <c r="L82" s="91" t="s">
        <v>248</v>
      </c>
      <c r="M82" s="92">
        <v>268</v>
      </c>
      <c r="N82" s="93"/>
      <c r="O82" s="87"/>
      <c r="P82" s="11">
        <f t="shared" ca="1" si="0"/>
        <v>0</v>
      </c>
      <c r="Q82" s="11">
        <f t="shared" ca="1" si="1"/>
        <v>0</v>
      </c>
      <c r="R82" s="40" t="str">
        <f t="shared" ca="1" si="27"/>
        <v>計算機概論</v>
      </c>
      <c r="S82" s="11" t="str">
        <f t="shared" ca="1" si="28"/>
        <v>Ⅱ</v>
      </c>
      <c r="T82" s="11" t="str">
        <f t="shared" ca="1" si="29"/>
        <v>旗立</v>
      </c>
      <c r="U82" s="11">
        <f t="shared" ca="1" si="5"/>
        <v>268</v>
      </c>
      <c r="V82" s="41"/>
    </row>
    <row r="83" spans="1:22" ht="16.5" customHeight="1">
      <c r="A83" s="65"/>
      <c r="B83" s="65"/>
      <c r="C83" s="63" t="s">
        <v>388</v>
      </c>
      <c r="D83" s="63" t="s">
        <v>26</v>
      </c>
      <c r="E83" s="63" t="s">
        <v>287</v>
      </c>
      <c r="F83" s="64">
        <v>220</v>
      </c>
      <c r="G83" s="36"/>
      <c r="H83" s="94"/>
      <c r="I83" s="94"/>
      <c r="J83" s="91" t="s">
        <v>388</v>
      </c>
      <c r="K83" s="91" t="s">
        <v>26</v>
      </c>
      <c r="L83" s="91" t="s">
        <v>287</v>
      </c>
      <c r="M83" s="92">
        <v>220</v>
      </c>
      <c r="N83" s="93"/>
      <c r="O83" s="87"/>
      <c r="P83" s="11">
        <f t="shared" ca="1" si="0"/>
        <v>0</v>
      </c>
      <c r="Q83" s="11">
        <f t="shared" ca="1" si="1"/>
        <v>0</v>
      </c>
      <c r="R83" s="40" t="str">
        <f t="shared" ca="1" si="27"/>
        <v>管理學概要</v>
      </c>
      <c r="S83" s="11" t="str">
        <f t="shared" ca="1" si="28"/>
        <v>二</v>
      </c>
      <c r="T83" s="11" t="str">
        <f t="shared" ca="1" si="29"/>
        <v>龍騰</v>
      </c>
      <c r="U83" s="11">
        <f t="shared" ca="1" si="5"/>
        <v>220</v>
      </c>
      <c r="V83" s="41"/>
    </row>
    <row r="84" spans="1:22" ht="16.5" customHeight="1">
      <c r="A84" s="65"/>
      <c r="B84" s="65"/>
      <c r="C84" s="63" t="s">
        <v>140</v>
      </c>
      <c r="D84" s="63" t="s">
        <v>84</v>
      </c>
      <c r="E84" s="63" t="s">
        <v>132</v>
      </c>
      <c r="F84" s="64">
        <v>150</v>
      </c>
      <c r="G84" s="36"/>
      <c r="H84" s="94"/>
      <c r="I84" s="94"/>
      <c r="J84" s="91" t="s">
        <v>140</v>
      </c>
      <c r="K84" s="91" t="s">
        <v>84</v>
      </c>
      <c r="L84" s="91" t="s">
        <v>132</v>
      </c>
      <c r="M84" s="92">
        <v>150</v>
      </c>
      <c r="N84" s="93"/>
      <c r="O84" s="87"/>
      <c r="P84" s="11">
        <f t="shared" ca="1" si="0"/>
        <v>0</v>
      </c>
      <c r="Q84" s="11">
        <f t="shared" ca="1" si="1"/>
        <v>0</v>
      </c>
      <c r="R84" s="40" t="str">
        <f t="shared" ca="1" si="27"/>
        <v>全民國防教育</v>
      </c>
      <c r="S84" s="11" t="str">
        <f t="shared" ca="1" si="28"/>
        <v>Ⅱ</v>
      </c>
      <c r="T84" s="11" t="str">
        <f t="shared" ca="1" si="29"/>
        <v>育達</v>
      </c>
      <c r="U84" s="11">
        <f t="shared" ca="1" si="5"/>
        <v>150</v>
      </c>
      <c r="V84" s="41"/>
    </row>
    <row r="85" spans="1:22" ht="16.5" customHeight="1">
      <c r="A85" s="65"/>
      <c r="B85" s="65"/>
      <c r="C85" s="63" t="s">
        <v>146</v>
      </c>
      <c r="D85" s="63" t="s">
        <v>26</v>
      </c>
      <c r="E85" s="63" t="s">
        <v>132</v>
      </c>
      <c r="F85" s="64">
        <v>145</v>
      </c>
      <c r="G85" s="36"/>
      <c r="H85" s="94"/>
      <c r="I85" s="94"/>
      <c r="J85" s="91" t="s">
        <v>146</v>
      </c>
      <c r="K85" s="91" t="s">
        <v>26</v>
      </c>
      <c r="L85" s="91" t="s">
        <v>132</v>
      </c>
      <c r="M85" s="92">
        <v>145</v>
      </c>
      <c r="N85" s="93"/>
      <c r="O85" s="87"/>
      <c r="P85" s="11">
        <f t="shared" ca="1" si="0"/>
        <v>0</v>
      </c>
      <c r="Q85" s="11">
        <f t="shared" ca="1" si="1"/>
        <v>0</v>
      </c>
      <c r="R85" s="40" t="str">
        <f t="shared" ca="1" si="27"/>
        <v>健康與護理</v>
      </c>
      <c r="S85" s="11" t="str">
        <f t="shared" ca="1" si="28"/>
        <v>二</v>
      </c>
      <c r="T85" s="11" t="str">
        <f t="shared" ca="1" si="29"/>
        <v>育達</v>
      </c>
      <c r="U85" s="11">
        <f t="shared" ca="1" si="5"/>
        <v>145</v>
      </c>
      <c r="V85" s="41"/>
    </row>
    <row r="86" spans="1:22" ht="16.5" customHeight="1">
      <c r="A86" s="65"/>
      <c r="B86" s="65"/>
      <c r="C86" s="63" t="s">
        <v>158</v>
      </c>
      <c r="D86" s="63" t="s">
        <v>26</v>
      </c>
      <c r="E86" s="63" t="s">
        <v>132</v>
      </c>
      <c r="F86" s="64">
        <v>130</v>
      </c>
      <c r="G86" s="36"/>
      <c r="H86" s="94"/>
      <c r="I86" s="94"/>
      <c r="J86" s="91" t="s">
        <v>158</v>
      </c>
      <c r="K86" s="91" t="s">
        <v>26</v>
      </c>
      <c r="L86" s="91" t="s">
        <v>132</v>
      </c>
      <c r="M86" s="92">
        <v>130</v>
      </c>
      <c r="N86" s="93"/>
      <c r="O86" s="87"/>
      <c r="P86" s="11">
        <f t="shared" ca="1" si="0"/>
        <v>0</v>
      </c>
      <c r="Q86" s="11">
        <f t="shared" ca="1" si="1"/>
        <v>0</v>
      </c>
      <c r="R86" s="40" t="str">
        <f t="shared" ca="1" si="27"/>
        <v>體育</v>
      </c>
      <c r="S86" s="11" t="str">
        <f t="shared" ca="1" si="28"/>
        <v>二</v>
      </c>
      <c r="T86" s="11" t="str">
        <f t="shared" ca="1" si="29"/>
        <v>育達</v>
      </c>
      <c r="U86" s="11">
        <f t="shared" ca="1" si="5"/>
        <v>130</v>
      </c>
      <c r="V86" s="41"/>
    </row>
    <row r="87" spans="1:22" ht="16.5" customHeight="1">
      <c r="A87" s="65"/>
      <c r="B87" s="63" t="s">
        <v>455</v>
      </c>
      <c r="C87" s="66"/>
      <c r="D87" s="66"/>
      <c r="E87" s="66"/>
      <c r="F87" s="64">
        <v>2110</v>
      </c>
      <c r="G87" s="36"/>
      <c r="H87" s="94"/>
      <c r="I87" s="91" t="s">
        <v>455</v>
      </c>
      <c r="J87" s="95"/>
      <c r="K87" s="95"/>
      <c r="L87" s="95"/>
      <c r="M87" s="92">
        <v>2110</v>
      </c>
      <c r="N87" s="93"/>
      <c r="O87" s="87"/>
      <c r="P87" s="11">
        <f t="shared" ca="1" si="0"/>
        <v>0</v>
      </c>
      <c r="Q87" s="11" t="str">
        <f t="shared" ca="1" si="1"/>
        <v>商一1 合計</v>
      </c>
      <c r="R87" s="40">
        <f t="shared" ca="1" si="27"/>
        <v>0</v>
      </c>
      <c r="S87" s="11">
        <f t="shared" ca="1" si="28"/>
        <v>0</v>
      </c>
      <c r="T87" s="11">
        <f t="shared" ca="1" si="29"/>
        <v>0</v>
      </c>
      <c r="U87" s="11">
        <f t="shared" ca="1" si="5"/>
        <v>2110</v>
      </c>
      <c r="V87" s="41"/>
    </row>
    <row r="88" spans="1:22" ht="16.5" customHeight="1">
      <c r="A88" s="65"/>
      <c r="B88" s="63" t="s">
        <v>107</v>
      </c>
      <c r="C88" s="63" t="s">
        <v>207</v>
      </c>
      <c r="D88" s="63" t="s">
        <v>26</v>
      </c>
      <c r="E88" s="63" t="s">
        <v>278</v>
      </c>
      <c r="F88" s="64">
        <v>193</v>
      </c>
      <c r="G88" s="36"/>
      <c r="H88" s="94"/>
      <c r="I88" s="91" t="s">
        <v>107</v>
      </c>
      <c r="J88" s="91" t="s">
        <v>207</v>
      </c>
      <c r="K88" s="91" t="s">
        <v>26</v>
      </c>
      <c r="L88" s="91" t="s">
        <v>278</v>
      </c>
      <c r="M88" s="92">
        <v>193</v>
      </c>
      <c r="N88" s="93"/>
      <c r="O88" s="87"/>
      <c r="P88" s="11">
        <f t="shared" ca="1" si="0"/>
        <v>0</v>
      </c>
      <c r="Q88" s="11" t="str">
        <f t="shared" ca="1" si="1"/>
        <v>商一2</v>
      </c>
      <c r="R88" s="40" t="str">
        <f t="shared" ca="1" si="27"/>
        <v>高職國文</v>
      </c>
      <c r="S88" s="11" t="str">
        <f t="shared" ca="1" si="28"/>
        <v>二</v>
      </c>
      <c r="T88" s="11" t="str">
        <f t="shared" ca="1" si="29"/>
        <v>翰林</v>
      </c>
      <c r="U88" s="11">
        <f t="shared" ca="1" si="5"/>
        <v>193</v>
      </c>
      <c r="V88" s="41"/>
    </row>
    <row r="89" spans="1:22" ht="16.5" customHeight="1">
      <c r="A89" s="65"/>
      <c r="B89" s="65"/>
      <c r="C89" s="63" t="s">
        <v>231</v>
      </c>
      <c r="D89" s="63" t="s">
        <v>26</v>
      </c>
      <c r="E89" s="63" t="s">
        <v>160</v>
      </c>
      <c r="F89" s="64">
        <v>164</v>
      </c>
      <c r="G89" s="36"/>
      <c r="H89" s="94"/>
      <c r="I89" s="94"/>
      <c r="J89" s="91" t="s">
        <v>231</v>
      </c>
      <c r="K89" s="91" t="s">
        <v>26</v>
      </c>
      <c r="L89" s="91" t="s">
        <v>160</v>
      </c>
      <c r="M89" s="92">
        <v>164</v>
      </c>
      <c r="N89" s="93"/>
      <c r="O89" s="87"/>
      <c r="P89" s="11">
        <f t="shared" ca="1" si="0"/>
        <v>0</v>
      </c>
      <c r="Q89" s="100">
        <f t="shared" ca="1" si="1"/>
        <v>0</v>
      </c>
      <c r="R89" s="101"/>
      <c r="S89" s="101"/>
      <c r="T89" s="102"/>
      <c r="U89" s="11">
        <f t="shared" ca="1" si="5"/>
        <v>164</v>
      </c>
      <c r="V89" s="41"/>
    </row>
    <row r="90" spans="1:22" ht="16.5" customHeight="1">
      <c r="A90" s="65"/>
      <c r="B90" s="65"/>
      <c r="C90" s="63" t="s">
        <v>175</v>
      </c>
      <c r="D90" s="63" t="s">
        <v>26</v>
      </c>
      <c r="E90" s="63" t="s">
        <v>141</v>
      </c>
      <c r="F90" s="64">
        <v>203</v>
      </c>
      <c r="G90" s="36"/>
      <c r="H90" s="94"/>
      <c r="I90" s="94"/>
      <c r="J90" s="91" t="s">
        <v>175</v>
      </c>
      <c r="K90" s="91" t="s">
        <v>26</v>
      </c>
      <c r="L90" s="91" t="s">
        <v>141</v>
      </c>
      <c r="M90" s="92">
        <v>203</v>
      </c>
      <c r="N90" s="93"/>
      <c r="O90" s="87"/>
      <c r="P90" s="11">
        <f t="shared" ca="1" si="0"/>
        <v>0</v>
      </c>
      <c r="Q90" s="11">
        <f t="shared" ca="1" si="1"/>
        <v>0</v>
      </c>
      <c r="R90" s="40" t="str">
        <f t="shared" ref="R90:R100" ca="1" si="30">INDIRECT("C"&amp;ROW())</f>
        <v>高職英文</v>
      </c>
      <c r="S90" s="11" t="str">
        <f t="shared" ref="S90:S100" ca="1" si="31">INDIRECT("D"&amp;ROW())</f>
        <v>二</v>
      </c>
      <c r="T90" s="11" t="str">
        <f t="shared" ref="T90:T100" ca="1" si="32">INDIRECT("E"&amp;ROW())</f>
        <v>東大</v>
      </c>
      <c r="U90" s="11">
        <f t="shared" ca="1" si="5"/>
        <v>203</v>
      </c>
      <c r="V90" s="41"/>
    </row>
    <row r="91" spans="1:22" ht="16.5" customHeight="1">
      <c r="A91" s="65"/>
      <c r="B91" s="65"/>
      <c r="C91" s="63" t="s">
        <v>309</v>
      </c>
      <c r="D91" s="63" t="s">
        <v>26</v>
      </c>
      <c r="E91" s="63" t="s">
        <v>189</v>
      </c>
      <c r="F91" s="64">
        <v>222</v>
      </c>
      <c r="G91" s="36"/>
      <c r="H91" s="94"/>
      <c r="I91" s="94"/>
      <c r="J91" s="91" t="s">
        <v>309</v>
      </c>
      <c r="K91" s="91" t="s">
        <v>26</v>
      </c>
      <c r="L91" s="91" t="s">
        <v>189</v>
      </c>
      <c r="M91" s="92">
        <v>222</v>
      </c>
      <c r="N91" s="93"/>
      <c r="O91" s="87"/>
      <c r="P91" s="11">
        <f t="shared" ca="1" si="0"/>
        <v>0</v>
      </c>
      <c r="Q91" s="11">
        <f t="shared" ca="1" si="1"/>
        <v>0</v>
      </c>
      <c r="R91" s="40" t="str">
        <f t="shared" ca="1" si="30"/>
        <v>會計學</v>
      </c>
      <c r="S91" s="11" t="str">
        <f t="shared" ca="1" si="31"/>
        <v>二</v>
      </c>
      <c r="T91" s="11" t="str">
        <f t="shared" ca="1" si="32"/>
        <v>啟芳</v>
      </c>
      <c r="U91" s="11">
        <f t="shared" ca="1" si="5"/>
        <v>222</v>
      </c>
      <c r="V91" s="41"/>
    </row>
    <row r="92" spans="1:22" ht="16.5" customHeight="1">
      <c r="A92" s="65"/>
      <c r="B92" s="65"/>
      <c r="C92" s="65"/>
      <c r="D92" s="63" t="s">
        <v>34</v>
      </c>
      <c r="E92" s="63" t="s">
        <v>189</v>
      </c>
      <c r="F92" s="64">
        <v>222</v>
      </c>
      <c r="G92" s="36"/>
      <c r="H92" s="94"/>
      <c r="I92" s="94"/>
      <c r="J92" s="94"/>
      <c r="K92" s="91" t="s">
        <v>34</v>
      </c>
      <c r="L92" s="91" t="s">
        <v>189</v>
      </c>
      <c r="M92" s="92">
        <v>222</v>
      </c>
      <c r="N92" s="93"/>
      <c r="O92" s="87"/>
      <c r="P92" s="11">
        <f t="shared" ca="1" si="0"/>
        <v>0</v>
      </c>
      <c r="Q92" s="11">
        <f t="shared" ca="1" si="1"/>
        <v>0</v>
      </c>
      <c r="R92" s="40">
        <f t="shared" ca="1" si="30"/>
        <v>0</v>
      </c>
      <c r="S92" s="11" t="str">
        <f t="shared" ca="1" si="31"/>
        <v>三</v>
      </c>
      <c r="T92" s="11" t="str">
        <f t="shared" ca="1" si="32"/>
        <v>啟芳</v>
      </c>
      <c r="U92" s="11">
        <f t="shared" ca="1" si="5"/>
        <v>222</v>
      </c>
      <c r="V92" s="41"/>
    </row>
    <row r="93" spans="1:22" ht="16.5" customHeight="1">
      <c r="A93" s="65"/>
      <c r="B93" s="65"/>
      <c r="C93" s="63" t="s">
        <v>221</v>
      </c>
      <c r="D93" s="63" t="s">
        <v>26</v>
      </c>
      <c r="E93" s="63" t="s">
        <v>160</v>
      </c>
      <c r="F93" s="64">
        <v>193</v>
      </c>
      <c r="G93" s="36"/>
      <c r="H93" s="94"/>
      <c r="I93" s="94"/>
      <c r="J93" s="91" t="s">
        <v>221</v>
      </c>
      <c r="K93" s="91" t="s">
        <v>26</v>
      </c>
      <c r="L93" s="91" t="s">
        <v>160</v>
      </c>
      <c r="M93" s="92">
        <v>193</v>
      </c>
      <c r="N93" s="93"/>
      <c r="O93" s="87"/>
      <c r="P93" s="11">
        <f t="shared" ca="1" si="0"/>
        <v>0</v>
      </c>
      <c r="Q93" s="11">
        <f t="shared" ca="1" si="1"/>
        <v>0</v>
      </c>
      <c r="R93" s="40" t="str">
        <f t="shared" ca="1" si="30"/>
        <v>商業概論</v>
      </c>
      <c r="S93" s="11" t="str">
        <f t="shared" ca="1" si="31"/>
        <v>二</v>
      </c>
      <c r="T93" s="11" t="str">
        <f t="shared" ca="1" si="32"/>
        <v>信樺</v>
      </c>
      <c r="U93" s="11">
        <f t="shared" ca="1" si="5"/>
        <v>193</v>
      </c>
      <c r="V93" s="41"/>
    </row>
    <row r="94" spans="1:22" ht="16.5" customHeight="1">
      <c r="A94" s="65"/>
      <c r="B94" s="65"/>
      <c r="C94" s="63" t="s">
        <v>328</v>
      </c>
      <c r="D94" s="63" t="s">
        <v>84</v>
      </c>
      <c r="E94" s="63" t="s">
        <v>248</v>
      </c>
      <c r="F94" s="64">
        <v>268</v>
      </c>
      <c r="G94" s="36"/>
      <c r="H94" s="94"/>
      <c r="I94" s="94"/>
      <c r="J94" s="91" t="s">
        <v>328</v>
      </c>
      <c r="K94" s="91" t="s">
        <v>84</v>
      </c>
      <c r="L94" s="91" t="s">
        <v>248</v>
      </c>
      <c r="M94" s="92">
        <v>268</v>
      </c>
      <c r="N94" s="93"/>
      <c r="O94" s="87"/>
      <c r="P94" s="11">
        <f t="shared" ca="1" si="0"/>
        <v>0</v>
      </c>
      <c r="Q94" s="11">
        <f t="shared" ca="1" si="1"/>
        <v>0</v>
      </c>
      <c r="R94" s="40" t="str">
        <f t="shared" ca="1" si="30"/>
        <v>計算機概論</v>
      </c>
      <c r="S94" s="11" t="str">
        <f t="shared" ca="1" si="31"/>
        <v>Ⅱ</v>
      </c>
      <c r="T94" s="11" t="str">
        <f t="shared" ca="1" si="32"/>
        <v>旗立</v>
      </c>
      <c r="U94" s="11">
        <f t="shared" ca="1" si="5"/>
        <v>268</v>
      </c>
      <c r="V94" s="41"/>
    </row>
    <row r="95" spans="1:22" ht="16.5" customHeight="1">
      <c r="A95" s="65"/>
      <c r="B95" s="65"/>
      <c r="C95" s="63" t="s">
        <v>388</v>
      </c>
      <c r="D95" s="63" t="s">
        <v>26</v>
      </c>
      <c r="E95" s="63" t="s">
        <v>287</v>
      </c>
      <c r="F95" s="64">
        <v>220</v>
      </c>
      <c r="G95" s="36"/>
      <c r="H95" s="94"/>
      <c r="I95" s="94"/>
      <c r="J95" s="91" t="s">
        <v>388</v>
      </c>
      <c r="K95" s="91" t="s">
        <v>26</v>
      </c>
      <c r="L95" s="91" t="s">
        <v>287</v>
      </c>
      <c r="M95" s="92">
        <v>220</v>
      </c>
      <c r="N95" s="93"/>
      <c r="O95" s="87"/>
      <c r="P95" s="11">
        <f t="shared" ca="1" si="0"/>
        <v>0</v>
      </c>
      <c r="Q95" s="11">
        <f t="shared" ca="1" si="1"/>
        <v>0</v>
      </c>
      <c r="R95" s="40" t="str">
        <f t="shared" ca="1" si="30"/>
        <v>管理學概要</v>
      </c>
      <c r="S95" s="11" t="str">
        <f t="shared" ca="1" si="31"/>
        <v>二</v>
      </c>
      <c r="T95" s="11" t="str">
        <f t="shared" ca="1" si="32"/>
        <v>龍騰</v>
      </c>
      <c r="U95" s="11">
        <f t="shared" ca="1" si="5"/>
        <v>220</v>
      </c>
      <c r="V95" s="41"/>
    </row>
    <row r="96" spans="1:22" ht="16.5" customHeight="1">
      <c r="A96" s="65"/>
      <c r="B96" s="65"/>
      <c r="C96" s="63" t="s">
        <v>140</v>
      </c>
      <c r="D96" s="63" t="s">
        <v>84</v>
      </c>
      <c r="E96" s="63" t="s">
        <v>132</v>
      </c>
      <c r="F96" s="64">
        <v>150</v>
      </c>
      <c r="G96" s="36"/>
      <c r="H96" s="94"/>
      <c r="I96" s="94"/>
      <c r="J96" s="91" t="s">
        <v>140</v>
      </c>
      <c r="K96" s="91" t="s">
        <v>84</v>
      </c>
      <c r="L96" s="91" t="s">
        <v>132</v>
      </c>
      <c r="M96" s="92">
        <v>150</v>
      </c>
      <c r="N96" s="93"/>
      <c r="O96" s="87"/>
      <c r="P96" s="11">
        <f t="shared" ca="1" si="0"/>
        <v>0</v>
      </c>
      <c r="Q96" s="11">
        <f t="shared" ca="1" si="1"/>
        <v>0</v>
      </c>
      <c r="R96" s="40" t="str">
        <f t="shared" ca="1" si="30"/>
        <v>全民國防教育</v>
      </c>
      <c r="S96" s="11" t="str">
        <f t="shared" ca="1" si="31"/>
        <v>Ⅱ</v>
      </c>
      <c r="T96" s="11" t="str">
        <f t="shared" ca="1" si="32"/>
        <v>育達</v>
      </c>
      <c r="U96" s="11">
        <f t="shared" ca="1" si="5"/>
        <v>150</v>
      </c>
      <c r="V96" s="41"/>
    </row>
    <row r="97" spans="1:22" ht="16.5" customHeight="1">
      <c r="A97" s="65"/>
      <c r="B97" s="65"/>
      <c r="C97" s="63" t="s">
        <v>146</v>
      </c>
      <c r="D97" s="63" t="s">
        <v>26</v>
      </c>
      <c r="E97" s="63" t="s">
        <v>132</v>
      </c>
      <c r="F97" s="64">
        <v>145</v>
      </c>
      <c r="G97" s="36"/>
      <c r="H97" s="94"/>
      <c r="I97" s="94"/>
      <c r="J97" s="91" t="s">
        <v>146</v>
      </c>
      <c r="K97" s="91" t="s">
        <v>26</v>
      </c>
      <c r="L97" s="91" t="s">
        <v>132</v>
      </c>
      <c r="M97" s="92">
        <v>145</v>
      </c>
      <c r="N97" s="93"/>
      <c r="O97" s="87"/>
      <c r="P97" s="11">
        <f t="shared" ca="1" si="0"/>
        <v>0</v>
      </c>
      <c r="Q97" s="11">
        <f t="shared" ca="1" si="1"/>
        <v>0</v>
      </c>
      <c r="R97" s="40" t="str">
        <f t="shared" ca="1" si="30"/>
        <v>健康與護理</v>
      </c>
      <c r="S97" s="11" t="str">
        <f t="shared" ca="1" si="31"/>
        <v>二</v>
      </c>
      <c r="T97" s="11" t="str">
        <f t="shared" ca="1" si="32"/>
        <v>育達</v>
      </c>
      <c r="U97" s="11">
        <f t="shared" ca="1" si="5"/>
        <v>145</v>
      </c>
      <c r="V97" s="41"/>
    </row>
    <row r="98" spans="1:22" ht="16.5" customHeight="1">
      <c r="A98" s="65"/>
      <c r="B98" s="65"/>
      <c r="C98" s="63" t="s">
        <v>158</v>
      </c>
      <c r="D98" s="63" t="s">
        <v>26</v>
      </c>
      <c r="E98" s="63" t="s">
        <v>132</v>
      </c>
      <c r="F98" s="64">
        <v>130</v>
      </c>
      <c r="G98" s="36"/>
      <c r="H98" s="94"/>
      <c r="I98" s="94"/>
      <c r="J98" s="91" t="s">
        <v>158</v>
      </c>
      <c r="K98" s="91" t="s">
        <v>26</v>
      </c>
      <c r="L98" s="91" t="s">
        <v>132</v>
      </c>
      <c r="M98" s="92">
        <v>130</v>
      </c>
      <c r="N98" s="93"/>
      <c r="O98" s="87"/>
      <c r="P98" s="11">
        <f t="shared" ca="1" si="0"/>
        <v>0</v>
      </c>
      <c r="Q98" s="11">
        <f t="shared" ca="1" si="1"/>
        <v>0</v>
      </c>
      <c r="R98" s="40" t="str">
        <f t="shared" ca="1" si="30"/>
        <v>體育</v>
      </c>
      <c r="S98" s="11" t="str">
        <f t="shared" ca="1" si="31"/>
        <v>二</v>
      </c>
      <c r="T98" s="11" t="str">
        <f t="shared" ca="1" si="32"/>
        <v>育達</v>
      </c>
      <c r="U98" s="11">
        <f t="shared" ca="1" si="5"/>
        <v>130</v>
      </c>
      <c r="V98" s="41"/>
    </row>
    <row r="99" spans="1:22" ht="16.5" customHeight="1">
      <c r="A99" s="65"/>
      <c r="B99" s="63" t="s">
        <v>456</v>
      </c>
      <c r="C99" s="66"/>
      <c r="D99" s="66"/>
      <c r="E99" s="66"/>
      <c r="F99" s="64">
        <v>2110</v>
      </c>
      <c r="G99" s="36"/>
      <c r="H99" s="94"/>
      <c r="I99" s="91" t="s">
        <v>456</v>
      </c>
      <c r="J99" s="95"/>
      <c r="K99" s="95"/>
      <c r="L99" s="95"/>
      <c r="M99" s="92">
        <v>2110</v>
      </c>
      <c r="N99" s="93"/>
      <c r="O99" s="87"/>
      <c r="P99" s="11">
        <f t="shared" ca="1" si="0"/>
        <v>0</v>
      </c>
      <c r="Q99" s="11" t="str">
        <f t="shared" ca="1" si="1"/>
        <v>商一2 合計</v>
      </c>
      <c r="R99" s="40">
        <f t="shared" ca="1" si="30"/>
        <v>0</v>
      </c>
      <c r="S99" s="11">
        <f t="shared" ca="1" si="31"/>
        <v>0</v>
      </c>
      <c r="T99" s="11">
        <f t="shared" ca="1" si="32"/>
        <v>0</v>
      </c>
      <c r="U99" s="11">
        <f t="shared" ca="1" si="5"/>
        <v>2110</v>
      </c>
      <c r="V99" s="41"/>
    </row>
    <row r="100" spans="1:22" ht="16.5" customHeight="1">
      <c r="A100" s="65"/>
      <c r="B100" s="63" t="s">
        <v>116</v>
      </c>
      <c r="C100" s="63" t="s">
        <v>207</v>
      </c>
      <c r="D100" s="63" t="s">
        <v>26</v>
      </c>
      <c r="E100" s="63" t="s">
        <v>278</v>
      </c>
      <c r="F100" s="64">
        <v>193</v>
      </c>
      <c r="G100" s="36"/>
      <c r="H100" s="94"/>
      <c r="I100" s="91" t="s">
        <v>116</v>
      </c>
      <c r="J100" s="91" t="s">
        <v>207</v>
      </c>
      <c r="K100" s="91" t="s">
        <v>26</v>
      </c>
      <c r="L100" s="91" t="s">
        <v>278</v>
      </c>
      <c r="M100" s="92">
        <v>193</v>
      </c>
      <c r="N100" s="93"/>
      <c r="O100" s="87"/>
      <c r="P100" s="11">
        <f t="shared" ca="1" si="0"/>
        <v>0</v>
      </c>
      <c r="Q100" s="11" t="str">
        <f t="shared" ca="1" si="1"/>
        <v>商一3</v>
      </c>
      <c r="R100" s="40" t="str">
        <f t="shared" ca="1" si="30"/>
        <v>高職國文</v>
      </c>
      <c r="S100" s="11" t="str">
        <f t="shared" ca="1" si="31"/>
        <v>二</v>
      </c>
      <c r="T100" s="11" t="str">
        <f t="shared" ca="1" si="32"/>
        <v>翰林</v>
      </c>
      <c r="U100" s="11">
        <f t="shared" ca="1" si="5"/>
        <v>193</v>
      </c>
      <c r="V100" s="41"/>
    </row>
    <row r="101" spans="1:22" ht="16.5" customHeight="1">
      <c r="A101" s="65"/>
      <c r="B101" s="65"/>
      <c r="C101" s="63" t="s">
        <v>231</v>
      </c>
      <c r="D101" s="63" t="s">
        <v>26</v>
      </c>
      <c r="E101" s="63" t="s">
        <v>160</v>
      </c>
      <c r="F101" s="64">
        <v>164</v>
      </c>
      <c r="G101" s="36"/>
      <c r="H101" s="94"/>
      <c r="I101" s="94"/>
      <c r="J101" s="91" t="s">
        <v>231</v>
      </c>
      <c r="K101" s="91" t="s">
        <v>26</v>
      </c>
      <c r="L101" s="91" t="s">
        <v>160</v>
      </c>
      <c r="M101" s="92">
        <v>164</v>
      </c>
      <c r="N101" s="93"/>
      <c r="O101" s="87"/>
      <c r="P101" s="11">
        <f t="shared" ca="1" si="0"/>
        <v>0</v>
      </c>
      <c r="Q101" s="100">
        <f t="shared" ca="1" si="1"/>
        <v>0</v>
      </c>
      <c r="R101" s="101"/>
      <c r="S101" s="101"/>
      <c r="T101" s="102"/>
      <c r="U101" s="11">
        <f t="shared" ca="1" si="5"/>
        <v>164</v>
      </c>
      <c r="V101" s="41"/>
    </row>
    <row r="102" spans="1:22" ht="16.5" customHeight="1">
      <c r="A102" s="65"/>
      <c r="B102" s="65"/>
      <c r="C102" s="63" t="s">
        <v>175</v>
      </c>
      <c r="D102" s="63" t="s">
        <v>26</v>
      </c>
      <c r="E102" s="63" t="s">
        <v>141</v>
      </c>
      <c r="F102" s="64">
        <v>203</v>
      </c>
      <c r="G102" s="36"/>
      <c r="H102" s="94"/>
      <c r="I102" s="94"/>
      <c r="J102" s="91" t="s">
        <v>175</v>
      </c>
      <c r="K102" s="91" t="s">
        <v>26</v>
      </c>
      <c r="L102" s="91" t="s">
        <v>141</v>
      </c>
      <c r="M102" s="92">
        <v>203</v>
      </c>
      <c r="N102" s="93"/>
      <c r="O102" s="87"/>
      <c r="P102" s="11">
        <f t="shared" ca="1" si="0"/>
        <v>0</v>
      </c>
      <c r="Q102" s="11">
        <f t="shared" ca="1" si="1"/>
        <v>0</v>
      </c>
      <c r="R102" s="40" t="str">
        <f t="shared" ref="R102:R111" ca="1" si="33">INDIRECT("C"&amp;ROW())</f>
        <v>高職英文</v>
      </c>
      <c r="S102" s="11" t="str">
        <f t="shared" ref="S102:S111" ca="1" si="34">INDIRECT("D"&amp;ROW())</f>
        <v>二</v>
      </c>
      <c r="T102" s="11" t="str">
        <f t="shared" ref="T102:T111" ca="1" si="35">INDIRECT("E"&amp;ROW())</f>
        <v>東大</v>
      </c>
      <c r="U102" s="11">
        <f t="shared" ca="1" si="5"/>
        <v>203</v>
      </c>
      <c r="V102" s="41"/>
    </row>
    <row r="103" spans="1:22" ht="16.5" customHeight="1">
      <c r="A103" s="65"/>
      <c r="B103" s="65"/>
      <c r="C103" s="63" t="s">
        <v>309</v>
      </c>
      <c r="D103" s="63" t="s">
        <v>26</v>
      </c>
      <c r="E103" s="63" t="s">
        <v>189</v>
      </c>
      <c r="F103" s="64">
        <v>222</v>
      </c>
      <c r="G103" s="36"/>
      <c r="H103" s="94"/>
      <c r="I103" s="94"/>
      <c r="J103" s="91" t="s">
        <v>309</v>
      </c>
      <c r="K103" s="91" t="s">
        <v>26</v>
      </c>
      <c r="L103" s="91" t="s">
        <v>189</v>
      </c>
      <c r="M103" s="92">
        <v>222</v>
      </c>
      <c r="N103" s="93"/>
      <c r="O103" s="87"/>
      <c r="P103" s="11">
        <f t="shared" ca="1" si="0"/>
        <v>0</v>
      </c>
      <c r="Q103" s="11">
        <f t="shared" ca="1" si="1"/>
        <v>0</v>
      </c>
      <c r="R103" s="40" t="str">
        <f t="shared" ca="1" si="33"/>
        <v>會計學</v>
      </c>
      <c r="S103" s="11" t="str">
        <f t="shared" ca="1" si="34"/>
        <v>二</v>
      </c>
      <c r="T103" s="11" t="str">
        <f t="shared" ca="1" si="35"/>
        <v>啟芳</v>
      </c>
      <c r="U103" s="11">
        <f t="shared" ca="1" si="5"/>
        <v>222</v>
      </c>
      <c r="V103" s="41"/>
    </row>
    <row r="104" spans="1:22" ht="16.5" customHeight="1">
      <c r="A104" s="65"/>
      <c r="B104" s="65"/>
      <c r="C104" s="65"/>
      <c r="D104" s="63" t="s">
        <v>34</v>
      </c>
      <c r="E104" s="63" t="s">
        <v>189</v>
      </c>
      <c r="F104" s="64">
        <v>222</v>
      </c>
      <c r="G104" s="36"/>
      <c r="H104" s="94"/>
      <c r="I104" s="94"/>
      <c r="J104" s="94"/>
      <c r="K104" s="91" t="s">
        <v>34</v>
      </c>
      <c r="L104" s="91" t="s">
        <v>189</v>
      </c>
      <c r="M104" s="92">
        <v>222</v>
      </c>
      <c r="N104" s="93"/>
      <c r="O104" s="87"/>
      <c r="P104" s="11">
        <f t="shared" ca="1" si="0"/>
        <v>0</v>
      </c>
      <c r="Q104" s="11">
        <f t="shared" ca="1" si="1"/>
        <v>0</v>
      </c>
      <c r="R104" s="40">
        <f t="shared" ca="1" si="33"/>
        <v>0</v>
      </c>
      <c r="S104" s="11" t="str">
        <f t="shared" ca="1" si="34"/>
        <v>三</v>
      </c>
      <c r="T104" s="11" t="str">
        <f t="shared" ca="1" si="35"/>
        <v>啟芳</v>
      </c>
      <c r="U104" s="11">
        <f t="shared" ca="1" si="5"/>
        <v>222</v>
      </c>
      <c r="V104" s="41"/>
    </row>
    <row r="105" spans="1:22" ht="16.5" customHeight="1">
      <c r="A105" s="65"/>
      <c r="B105" s="65"/>
      <c r="C105" s="63" t="s">
        <v>221</v>
      </c>
      <c r="D105" s="63" t="s">
        <v>26</v>
      </c>
      <c r="E105" s="63" t="s">
        <v>160</v>
      </c>
      <c r="F105" s="64">
        <v>193</v>
      </c>
      <c r="G105" s="36"/>
      <c r="H105" s="94"/>
      <c r="I105" s="94"/>
      <c r="J105" s="91" t="s">
        <v>221</v>
      </c>
      <c r="K105" s="91" t="s">
        <v>26</v>
      </c>
      <c r="L105" s="91" t="s">
        <v>160</v>
      </c>
      <c r="M105" s="92">
        <v>193</v>
      </c>
      <c r="N105" s="93"/>
      <c r="O105" s="87"/>
      <c r="P105" s="11">
        <f t="shared" ca="1" si="0"/>
        <v>0</v>
      </c>
      <c r="Q105" s="11">
        <f t="shared" ca="1" si="1"/>
        <v>0</v>
      </c>
      <c r="R105" s="40" t="str">
        <f t="shared" ca="1" si="33"/>
        <v>商業概論</v>
      </c>
      <c r="S105" s="11" t="str">
        <f t="shared" ca="1" si="34"/>
        <v>二</v>
      </c>
      <c r="T105" s="11" t="str">
        <f t="shared" ca="1" si="35"/>
        <v>信樺</v>
      </c>
      <c r="U105" s="11">
        <f t="shared" ca="1" si="5"/>
        <v>193</v>
      </c>
      <c r="V105" s="41"/>
    </row>
    <row r="106" spans="1:22" ht="16.5" customHeight="1">
      <c r="A106" s="65"/>
      <c r="B106" s="65"/>
      <c r="C106" s="63" t="s">
        <v>328</v>
      </c>
      <c r="D106" s="63" t="s">
        <v>84</v>
      </c>
      <c r="E106" s="63" t="s">
        <v>248</v>
      </c>
      <c r="F106" s="64">
        <v>268</v>
      </c>
      <c r="G106" s="36"/>
      <c r="H106" s="94"/>
      <c r="I106" s="94"/>
      <c r="J106" s="91" t="s">
        <v>328</v>
      </c>
      <c r="K106" s="91" t="s">
        <v>84</v>
      </c>
      <c r="L106" s="91" t="s">
        <v>248</v>
      </c>
      <c r="M106" s="92">
        <v>268</v>
      </c>
      <c r="N106" s="93"/>
      <c r="O106" s="87"/>
      <c r="P106" s="11">
        <f t="shared" ca="1" si="0"/>
        <v>0</v>
      </c>
      <c r="Q106" s="11">
        <f t="shared" ca="1" si="1"/>
        <v>0</v>
      </c>
      <c r="R106" s="40" t="str">
        <f t="shared" ca="1" si="33"/>
        <v>計算機概論</v>
      </c>
      <c r="S106" s="11" t="str">
        <f t="shared" ca="1" si="34"/>
        <v>Ⅱ</v>
      </c>
      <c r="T106" s="11" t="str">
        <f t="shared" ca="1" si="35"/>
        <v>旗立</v>
      </c>
      <c r="U106" s="11">
        <f t="shared" ca="1" si="5"/>
        <v>268</v>
      </c>
      <c r="V106" s="41"/>
    </row>
    <row r="107" spans="1:22" ht="16.5" customHeight="1">
      <c r="A107" s="65"/>
      <c r="B107" s="65"/>
      <c r="C107" s="63" t="s">
        <v>388</v>
      </c>
      <c r="D107" s="63" t="s">
        <v>26</v>
      </c>
      <c r="E107" s="63" t="s">
        <v>287</v>
      </c>
      <c r="F107" s="64">
        <v>220</v>
      </c>
      <c r="G107" s="36"/>
      <c r="H107" s="94"/>
      <c r="I107" s="94"/>
      <c r="J107" s="91" t="s">
        <v>388</v>
      </c>
      <c r="K107" s="91" t="s">
        <v>26</v>
      </c>
      <c r="L107" s="91" t="s">
        <v>287</v>
      </c>
      <c r="M107" s="92">
        <v>220</v>
      </c>
      <c r="N107" s="93"/>
      <c r="O107" s="87"/>
      <c r="P107" s="11">
        <f t="shared" ca="1" si="0"/>
        <v>0</v>
      </c>
      <c r="Q107" s="11">
        <f t="shared" ca="1" si="1"/>
        <v>0</v>
      </c>
      <c r="R107" s="40" t="str">
        <f t="shared" ca="1" si="33"/>
        <v>管理學概要</v>
      </c>
      <c r="S107" s="11" t="str">
        <f t="shared" ca="1" si="34"/>
        <v>二</v>
      </c>
      <c r="T107" s="11" t="str">
        <f t="shared" ca="1" si="35"/>
        <v>龍騰</v>
      </c>
      <c r="U107" s="11">
        <f t="shared" ca="1" si="5"/>
        <v>220</v>
      </c>
      <c r="V107" s="41"/>
    </row>
    <row r="108" spans="1:22" ht="16.5" customHeight="1">
      <c r="A108" s="65"/>
      <c r="B108" s="65"/>
      <c r="C108" s="63" t="s">
        <v>140</v>
      </c>
      <c r="D108" s="63" t="s">
        <v>84</v>
      </c>
      <c r="E108" s="63" t="s">
        <v>132</v>
      </c>
      <c r="F108" s="64">
        <v>150</v>
      </c>
      <c r="G108" s="36"/>
      <c r="H108" s="94"/>
      <c r="I108" s="94"/>
      <c r="J108" s="91" t="s">
        <v>140</v>
      </c>
      <c r="K108" s="91" t="s">
        <v>84</v>
      </c>
      <c r="L108" s="91" t="s">
        <v>132</v>
      </c>
      <c r="M108" s="92">
        <v>150</v>
      </c>
      <c r="N108" s="93"/>
      <c r="O108" s="87"/>
      <c r="P108" s="11">
        <f t="shared" ca="1" si="0"/>
        <v>0</v>
      </c>
      <c r="Q108" s="11">
        <f t="shared" ca="1" si="1"/>
        <v>0</v>
      </c>
      <c r="R108" s="40" t="str">
        <f t="shared" ca="1" si="33"/>
        <v>全民國防教育</v>
      </c>
      <c r="S108" s="11" t="str">
        <f t="shared" ca="1" si="34"/>
        <v>Ⅱ</v>
      </c>
      <c r="T108" s="11" t="str">
        <f t="shared" ca="1" si="35"/>
        <v>育達</v>
      </c>
      <c r="U108" s="11">
        <f t="shared" ca="1" si="5"/>
        <v>150</v>
      </c>
      <c r="V108" s="41"/>
    </row>
    <row r="109" spans="1:22" ht="16.5" customHeight="1">
      <c r="A109" s="65"/>
      <c r="B109" s="65"/>
      <c r="C109" s="63" t="s">
        <v>146</v>
      </c>
      <c r="D109" s="63" t="s">
        <v>26</v>
      </c>
      <c r="E109" s="63" t="s">
        <v>132</v>
      </c>
      <c r="F109" s="64">
        <v>145</v>
      </c>
      <c r="G109" s="36"/>
      <c r="H109" s="94"/>
      <c r="I109" s="94"/>
      <c r="J109" s="91" t="s">
        <v>146</v>
      </c>
      <c r="K109" s="91" t="s">
        <v>26</v>
      </c>
      <c r="L109" s="91" t="s">
        <v>132</v>
      </c>
      <c r="M109" s="92">
        <v>145</v>
      </c>
      <c r="N109" s="93"/>
      <c r="O109" s="87"/>
      <c r="P109" s="11">
        <f t="shared" ca="1" si="0"/>
        <v>0</v>
      </c>
      <c r="Q109" s="11">
        <f t="shared" ca="1" si="1"/>
        <v>0</v>
      </c>
      <c r="R109" s="40" t="str">
        <f t="shared" ca="1" si="33"/>
        <v>健康與護理</v>
      </c>
      <c r="S109" s="11" t="str">
        <f t="shared" ca="1" si="34"/>
        <v>二</v>
      </c>
      <c r="T109" s="11" t="str">
        <f t="shared" ca="1" si="35"/>
        <v>育達</v>
      </c>
      <c r="U109" s="11">
        <f t="shared" ca="1" si="5"/>
        <v>145</v>
      </c>
      <c r="V109" s="41"/>
    </row>
    <row r="110" spans="1:22" ht="16.5" customHeight="1">
      <c r="A110" s="65"/>
      <c r="B110" s="65"/>
      <c r="C110" s="63" t="s">
        <v>158</v>
      </c>
      <c r="D110" s="63" t="s">
        <v>26</v>
      </c>
      <c r="E110" s="63" t="s">
        <v>132</v>
      </c>
      <c r="F110" s="64">
        <v>130</v>
      </c>
      <c r="G110" s="36"/>
      <c r="H110" s="94"/>
      <c r="I110" s="94"/>
      <c r="J110" s="91" t="s">
        <v>158</v>
      </c>
      <c r="K110" s="91" t="s">
        <v>26</v>
      </c>
      <c r="L110" s="91" t="s">
        <v>132</v>
      </c>
      <c r="M110" s="92">
        <v>130</v>
      </c>
      <c r="N110" s="93"/>
      <c r="O110" s="87"/>
      <c r="P110" s="11">
        <f t="shared" ca="1" si="0"/>
        <v>0</v>
      </c>
      <c r="Q110" s="11">
        <f t="shared" ca="1" si="1"/>
        <v>0</v>
      </c>
      <c r="R110" s="40" t="str">
        <f t="shared" ca="1" si="33"/>
        <v>體育</v>
      </c>
      <c r="S110" s="11" t="str">
        <f t="shared" ca="1" si="34"/>
        <v>二</v>
      </c>
      <c r="T110" s="11" t="str">
        <f t="shared" ca="1" si="35"/>
        <v>育達</v>
      </c>
      <c r="U110" s="11">
        <f t="shared" ca="1" si="5"/>
        <v>130</v>
      </c>
      <c r="V110" s="41"/>
    </row>
    <row r="111" spans="1:22" ht="16.5" customHeight="1">
      <c r="A111" s="65"/>
      <c r="B111" s="63" t="s">
        <v>457</v>
      </c>
      <c r="C111" s="66"/>
      <c r="D111" s="66"/>
      <c r="E111" s="66"/>
      <c r="F111" s="64">
        <v>2110</v>
      </c>
      <c r="G111" s="36"/>
      <c r="H111" s="94"/>
      <c r="I111" s="91" t="s">
        <v>457</v>
      </c>
      <c r="J111" s="95"/>
      <c r="K111" s="95"/>
      <c r="L111" s="95"/>
      <c r="M111" s="92">
        <v>2110</v>
      </c>
      <c r="N111" s="93"/>
      <c r="O111" s="87"/>
      <c r="P111" s="11">
        <f t="shared" ca="1" si="0"/>
        <v>0</v>
      </c>
      <c r="Q111" s="11" t="str">
        <f t="shared" ca="1" si="1"/>
        <v>商一3 合計</v>
      </c>
      <c r="R111" s="40">
        <f t="shared" ca="1" si="33"/>
        <v>0</v>
      </c>
      <c r="S111" s="11">
        <f t="shared" ca="1" si="34"/>
        <v>0</v>
      </c>
      <c r="T111" s="11">
        <f t="shared" ca="1" si="35"/>
        <v>0</v>
      </c>
      <c r="U111" s="11">
        <f t="shared" ca="1" si="5"/>
        <v>2110</v>
      </c>
      <c r="V111" s="41"/>
    </row>
    <row r="112" spans="1:22" ht="16.5" customHeight="1">
      <c r="A112" s="65"/>
      <c r="B112" s="63" t="s">
        <v>127</v>
      </c>
      <c r="C112" s="63" t="s">
        <v>207</v>
      </c>
      <c r="D112" s="63" t="s">
        <v>26</v>
      </c>
      <c r="E112" s="63" t="s">
        <v>278</v>
      </c>
      <c r="F112" s="64">
        <v>193</v>
      </c>
      <c r="G112" s="36"/>
      <c r="H112" s="94"/>
      <c r="I112" s="91" t="s">
        <v>127</v>
      </c>
      <c r="J112" s="91" t="s">
        <v>207</v>
      </c>
      <c r="K112" s="91" t="s">
        <v>26</v>
      </c>
      <c r="L112" s="91" t="s">
        <v>278</v>
      </c>
      <c r="M112" s="92">
        <v>193</v>
      </c>
      <c r="N112" s="93"/>
      <c r="O112" s="87"/>
      <c r="P112" s="11">
        <f t="shared" ca="1" si="0"/>
        <v>0</v>
      </c>
      <c r="Q112" s="100" t="str">
        <f t="shared" ca="1" si="1"/>
        <v>商一4</v>
      </c>
      <c r="R112" s="101"/>
      <c r="S112" s="101"/>
      <c r="T112" s="102"/>
      <c r="U112" s="11">
        <f t="shared" ca="1" si="5"/>
        <v>193</v>
      </c>
      <c r="V112" s="41"/>
    </row>
    <row r="113" spans="1:22" ht="16.5" customHeight="1">
      <c r="A113" s="65"/>
      <c r="B113" s="65"/>
      <c r="C113" s="63" t="s">
        <v>231</v>
      </c>
      <c r="D113" s="63" t="s">
        <v>26</v>
      </c>
      <c r="E113" s="63" t="s">
        <v>160</v>
      </c>
      <c r="F113" s="64">
        <v>164</v>
      </c>
      <c r="G113" s="36"/>
      <c r="H113" s="94"/>
      <c r="I113" s="94"/>
      <c r="J113" s="91" t="s">
        <v>231</v>
      </c>
      <c r="K113" s="91" t="s">
        <v>26</v>
      </c>
      <c r="L113" s="91" t="s">
        <v>160</v>
      </c>
      <c r="M113" s="92">
        <v>164</v>
      </c>
      <c r="N113" s="93"/>
      <c r="O113" s="87"/>
      <c r="P113" s="11">
        <f t="shared" ca="1" si="0"/>
        <v>0</v>
      </c>
      <c r="Q113" s="11">
        <f t="shared" ca="1" si="1"/>
        <v>0</v>
      </c>
      <c r="R113" s="40" t="str">
        <f t="shared" ref="R113:R122" ca="1" si="36">INDIRECT("C"&amp;ROW())</f>
        <v>數學B</v>
      </c>
      <c r="S113" s="11" t="str">
        <f t="shared" ref="S113:S122" ca="1" si="37">INDIRECT("D"&amp;ROW())</f>
        <v>二</v>
      </c>
      <c r="T113" s="11" t="str">
        <f t="shared" ref="T113:T122" ca="1" si="38">INDIRECT("E"&amp;ROW())</f>
        <v>信樺</v>
      </c>
      <c r="U113" s="11">
        <f t="shared" ca="1" si="5"/>
        <v>164</v>
      </c>
      <c r="V113" s="41"/>
    </row>
    <row r="114" spans="1:22" ht="16.5" customHeight="1">
      <c r="A114" s="65"/>
      <c r="B114" s="65"/>
      <c r="C114" s="63" t="s">
        <v>175</v>
      </c>
      <c r="D114" s="63" t="s">
        <v>26</v>
      </c>
      <c r="E114" s="63" t="s">
        <v>141</v>
      </c>
      <c r="F114" s="64">
        <v>203</v>
      </c>
      <c r="G114" s="36"/>
      <c r="H114" s="94"/>
      <c r="I114" s="94"/>
      <c r="J114" s="91" t="s">
        <v>175</v>
      </c>
      <c r="K114" s="91" t="s">
        <v>26</v>
      </c>
      <c r="L114" s="91" t="s">
        <v>141</v>
      </c>
      <c r="M114" s="92">
        <v>203</v>
      </c>
      <c r="N114" s="93"/>
      <c r="O114" s="87"/>
      <c r="P114" s="11">
        <f t="shared" ca="1" si="0"/>
        <v>0</v>
      </c>
      <c r="Q114" s="11">
        <f t="shared" ca="1" si="1"/>
        <v>0</v>
      </c>
      <c r="R114" s="40" t="str">
        <f t="shared" ca="1" si="36"/>
        <v>高職英文</v>
      </c>
      <c r="S114" s="11" t="str">
        <f t="shared" ca="1" si="37"/>
        <v>二</v>
      </c>
      <c r="T114" s="11" t="str">
        <f t="shared" ca="1" si="38"/>
        <v>東大</v>
      </c>
      <c r="U114" s="11">
        <f t="shared" ca="1" si="5"/>
        <v>203</v>
      </c>
      <c r="V114" s="41"/>
    </row>
    <row r="115" spans="1:22" ht="16.5" customHeight="1">
      <c r="A115" s="65"/>
      <c r="B115" s="65"/>
      <c r="C115" s="63" t="s">
        <v>309</v>
      </c>
      <c r="D115" s="63" t="s">
        <v>26</v>
      </c>
      <c r="E115" s="63" t="s">
        <v>189</v>
      </c>
      <c r="F115" s="64">
        <v>222</v>
      </c>
      <c r="G115" s="36"/>
      <c r="H115" s="94"/>
      <c r="I115" s="94"/>
      <c r="J115" s="91" t="s">
        <v>309</v>
      </c>
      <c r="K115" s="91" t="s">
        <v>26</v>
      </c>
      <c r="L115" s="91" t="s">
        <v>189</v>
      </c>
      <c r="M115" s="92">
        <v>222</v>
      </c>
      <c r="N115" s="93"/>
      <c r="O115" s="87"/>
      <c r="P115" s="11">
        <f t="shared" ca="1" si="0"/>
        <v>0</v>
      </c>
      <c r="Q115" s="11">
        <f t="shared" ca="1" si="1"/>
        <v>0</v>
      </c>
      <c r="R115" s="40" t="str">
        <f t="shared" ca="1" si="36"/>
        <v>會計學</v>
      </c>
      <c r="S115" s="11" t="str">
        <f t="shared" ca="1" si="37"/>
        <v>二</v>
      </c>
      <c r="T115" s="11" t="str">
        <f t="shared" ca="1" si="38"/>
        <v>啟芳</v>
      </c>
      <c r="U115" s="11">
        <f t="shared" ca="1" si="5"/>
        <v>222</v>
      </c>
      <c r="V115" s="41"/>
    </row>
    <row r="116" spans="1:22" ht="16.5" customHeight="1">
      <c r="A116" s="65"/>
      <c r="B116" s="65"/>
      <c r="C116" s="65"/>
      <c r="D116" s="63" t="s">
        <v>34</v>
      </c>
      <c r="E116" s="63" t="s">
        <v>189</v>
      </c>
      <c r="F116" s="64">
        <v>222</v>
      </c>
      <c r="G116" s="36"/>
      <c r="H116" s="94"/>
      <c r="I116" s="94"/>
      <c r="J116" s="94"/>
      <c r="K116" s="91" t="s">
        <v>34</v>
      </c>
      <c r="L116" s="91" t="s">
        <v>189</v>
      </c>
      <c r="M116" s="92">
        <v>222</v>
      </c>
      <c r="N116" s="93"/>
      <c r="O116" s="87"/>
      <c r="P116" s="11">
        <f t="shared" ca="1" si="0"/>
        <v>0</v>
      </c>
      <c r="Q116" s="11">
        <f t="shared" ca="1" si="1"/>
        <v>0</v>
      </c>
      <c r="R116" s="40">
        <f t="shared" ca="1" si="36"/>
        <v>0</v>
      </c>
      <c r="S116" s="11" t="str">
        <f t="shared" ca="1" si="37"/>
        <v>三</v>
      </c>
      <c r="T116" s="11" t="str">
        <f t="shared" ca="1" si="38"/>
        <v>啟芳</v>
      </c>
      <c r="U116" s="11">
        <f t="shared" ca="1" si="5"/>
        <v>222</v>
      </c>
      <c r="V116" s="41"/>
    </row>
    <row r="117" spans="1:22" ht="16.5" customHeight="1">
      <c r="A117" s="65"/>
      <c r="B117" s="65"/>
      <c r="C117" s="63" t="s">
        <v>221</v>
      </c>
      <c r="D117" s="63" t="s">
        <v>26</v>
      </c>
      <c r="E117" s="63" t="s">
        <v>160</v>
      </c>
      <c r="F117" s="64">
        <v>193</v>
      </c>
      <c r="G117" s="36"/>
      <c r="H117" s="94"/>
      <c r="I117" s="94"/>
      <c r="J117" s="91" t="s">
        <v>221</v>
      </c>
      <c r="K117" s="91" t="s">
        <v>26</v>
      </c>
      <c r="L117" s="91" t="s">
        <v>160</v>
      </c>
      <c r="M117" s="92">
        <v>193</v>
      </c>
      <c r="N117" s="93"/>
      <c r="O117" s="87"/>
      <c r="P117" s="11">
        <f t="shared" ca="1" si="0"/>
        <v>0</v>
      </c>
      <c r="Q117" s="11">
        <f t="shared" ca="1" si="1"/>
        <v>0</v>
      </c>
      <c r="R117" s="40" t="str">
        <f t="shared" ca="1" si="36"/>
        <v>商業概論</v>
      </c>
      <c r="S117" s="11" t="str">
        <f t="shared" ca="1" si="37"/>
        <v>二</v>
      </c>
      <c r="T117" s="11" t="str">
        <f t="shared" ca="1" si="38"/>
        <v>信樺</v>
      </c>
      <c r="U117" s="11">
        <f t="shared" ca="1" si="5"/>
        <v>193</v>
      </c>
      <c r="V117" s="41"/>
    </row>
    <row r="118" spans="1:22" ht="16.5" customHeight="1">
      <c r="A118" s="65"/>
      <c r="B118" s="65"/>
      <c r="C118" s="63" t="s">
        <v>328</v>
      </c>
      <c r="D118" s="63" t="s">
        <v>84</v>
      </c>
      <c r="E118" s="63" t="s">
        <v>248</v>
      </c>
      <c r="F118" s="64">
        <v>268</v>
      </c>
      <c r="G118" s="36"/>
      <c r="H118" s="94"/>
      <c r="I118" s="94"/>
      <c r="J118" s="91" t="s">
        <v>328</v>
      </c>
      <c r="K118" s="91" t="s">
        <v>84</v>
      </c>
      <c r="L118" s="91" t="s">
        <v>248</v>
      </c>
      <c r="M118" s="92">
        <v>268</v>
      </c>
      <c r="N118" s="93"/>
      <c r="O118" s="87"/>
      <c r="P118" s="11">
        <f t="shared" ca="1" si="0"/>
        <v>0</v>
      </c>
      <c r="Q118" s="11">
        <f t="shared" ca="1" si="1"/>
        <v>0</v>
      </c>
      <c r="R118" s="40" t="str">
        <f t="shared" ca="1" si="36"/>
        <v>計算機概論</v>
      </c>
      <c r="S118" s="11" t="str">
        <f t="shared" ca="1" si="37"/>
        <v>Ⅱ</v>
      </c>
      <c r="T118" s="11" t="str">
        <f t="shared" ca="1" si="38"/>
        <v>旗立</v>
      </c>
      <c r="U118" s="11">
        <f t="shared" ca="1" si="5"/>
        <v>268</v>
      </c>
      <c r="V118" s="41"/>
    </row>
    <row r="119" spans="1:22" ht="16.5" customHeight="1">
      <c r="A119" s="65"/>
      <c r="B119" s="65"/>
      <c r="C119" s="63" t="s">
        <v>388</v>
      </c>
      <c r="D119" s="63" t="s">
        <v>26</v>
      </c>
      <c r="E119" s="63" t="s">
        <v>287</v>
      </c>
      <c r="F119" s="64">
        <v>220</v>
      </c>
      <c r="G119" s="36"/>
      <c r="H119" s="94"/>
      <c r="I119" s="94"/>
      <c r="J119" s="91" t="s">
        <v>388</v>
      </c>
      <c r="K119" s="91" t="s">
        <v>26</v>
      </c>
      <c r="L119" s="91" t="s">
        <v>287</v>
      </c>
      <c r="M119" s="92">
        <v>220</v>
      </c>
      <c r="N119" s="93"/>
      <c r="O119" s="87"/>
      <c r="P119" s="11">
        <f t="shared" ca="1" si="0"/>
        <v>0</v>
      </c>
      <c r="Q119" s="11">
        <f t="shared" ca="1" si="1"/>
        <v>0</v>
      </c>
      <c r="R119" s="40" t="str">
        <f t="shared" ca="1" si="36"/>
        <v>管理學概要</v>
      </c>
      <c r="S119" s="11" t="str">
        <f t="shared" ca="1" si="37"/>
        <v>二</v>
      </c>
      <c r="T119" s="11" t="str">
        <f t="shared" ca="1" si="38"/>
        <v>龍騰</v>
      </c>
      <c r="U119" s="11">
        <f t="shared" ca="1" si="5"/>
        <v>220</v>
      </c>
      <c r="V119" s="41"/>
    </row>
    <row r="120" spans="1:22" ht="16.5" customHeight="1">
      <c r="A120" s="65"/>
      <c r="B120" s="65"/>
      <c r="C120" s="63" t="s">
        <v>140</v>
      </c>
      <c r="D120" s="63" t="s">
        <v>84</v>
      </c>
      <c r="E120" s="63" t="s">
        <v>132</v>
      </c>
      <c r="F120" s="64">
        <v>150</v>
      </c>
      <c r="G120" s="36"/>
      <c r="H120" s="94"/>
      <c r="I120" s="94"/>
      <c r="J120" s="91" t="s">
        <v>140</v>
      </c>
      <c r="K120" s="91" t="s">
        <v>84</v>
      </c>
      <c r="L120" s="91" t="s">
        <v>132</v>
      </c>
      <c r="M120" s="92">
        <v>150</v>
      </c>
      <c r="N120" s="93"/>
      <c r="O120" s="87"/>
      <c r="P120" s="11">
        <f t="shared" ca="1" si="0"/>
        <v>0</v>
      </c>
      <c r="Q120" s="11">
        <f t="shared" ca="1" si="1"/>
        <v>0</v>
      </c>
      <c r="R120" s="40" t="str">
        <f t="shared" ca="1" si="36"/>
        <v>全民國防教育</v>
      </c>
      <c r="S120" s="11" t="str">
        <f t="shared" ca="1" si="37"/>
        <v>Ⅱ</v>
      </c>
      <c r="T120" s="11" t="str">
        <f t="shared" ca="1" si="38"/>
        <v>育達</v>
      </c>
      <c r="U120" s="11">
        <f t="shared" ca="1" si="5"/>
        <v>150</v>
      </c>
      <c r="V120" s="41"/>
    </row>
    <row r="121" spans="1:22" ht="16.5" customHeight="1">
      <c r="A121" s="65"/>
      <c r="B121" s="65"/>
      <c r="C121" s="63" t="s">
        <v>146</v>
      </c>
      <c r="D121" s="63" t="s">
        <v>26</v>
      </c>
      <c r="E121" s="63" t="s">
        <v>132</v>
      </c>
      <c r="F121" s="64">
        <v>145</v>
      </c>
      <c r="G121" s="36"/>
      <c r="H121" s="94"/>
      <c r="I121" s="94"/>
      <c r="J121" s="91" t="s">
        <v>146</v>
      </c>
      <c r="K121" s="91" t="s">
        <v>26</v>
      </c>
      <c r="L121" s="91" t="s">
        <v>132</v>
      </c>
      <c r="M121" s="92">
        <v>145</v>
      </c>
      <c r="N121" s="93"/>
      <c r="O121" s="87"/>
      <c r="P121" s="11">
        <f t="shared" ca="1" si="0"/>
        <v>0</v>
      </c>
      <c r="Q121" s="11">
        <f t="shared" ca="1" si="1"/>
        <v>0</v>
      </c>
      <c r="R121" s="40" t="str">
        <f t="shared" ca="1" si="36"/>
        <v>健康與護理</v>
      </c>
      <c r="S121" s="11" t="str">
        <f t="shared" ca="1" si="37"/>
        <v>二</v>
      </c>
      <c r="T121" s="11" t="str">
        <f t="shared" ca="1" si="38"/>
        <v>育達</v>
      </c>
      <c r="U121" s="11">
        <f t="shared" ca="1" si="5"/>
        <v>145</v>
      </c>
      <c r="V121" s="41"/>
    </row>
    <row r="122" spans="1:22" ht="16.5" customHeight="1">
      <c r="A122" s="65"/>
      <c r="B122" s="65"/>
      <c r="C122" s="63" t="s">
        <v>158</v>
      </c>
      <c r="D122" s="63" t="s">
        <v>26</v>
      </c>
      <c r="E122" s="63" t="s">
        <v>132</v>
      </c>
      <c r="F122" s="64">
        <v>130</v>
      </c>
      <c r="G122" s="36"/>
      <c r="H122" s="94"/>
      <c r="I122" s="94"/>
      <c r="J122" s="91" t="s">
        <v>158</v>
      </c>
      <c r="K122" s="91" t="s">
        <v>26</v>
      </c>
      <c r="L122" s="91" t="s">
        <v>132</v>
      </c>
      <c r="M122" s="92">
        <v>130</v>
      </c>
      <c r="N122" s="93"/>
      <c r="O122" s="87"/>
      <c r="P122" s="11">
        <f t="shared" ca="1" si="0"/>
        <v>0</v>
      </c>
      <c r="Q122" s="11">
        <f t="shared" ca="1" si="1"/>
        <v>0</v>
      </c>
      <c r="R122" s="40" t="str">
        <f t="shared" ca="1" si="36"/>
        <v>體育</v>
      </c>
      <c r="S122" s="11" t="str">
        <f t="shared" ca="1" si="37"/>
        <v>二</v>
      </c>
      <c r="T122" s="11" t="str">
        <f t="shared" ca="1" si="38"/>
        <v>育達</v>
      </c>
      <c r="U122" s="11">
        <f t="shared" ca="1" si="5"/>
        <v>130</v>
      </c>
      <c r="V122" s="41"/>
    </row>
    <row r="123" spans="1:22" ht="16.5" customHeight="1">
      <c r="A123" s="65"/>
      <c r="B123" s="63" t="s">
        <v>458</v>
      </c>
      <c r="C123" s="66"/>
      <c r="D123" s="66"/>
      <c r="E123" s="66"/>
      <c r="F123" s="64">
        <v>2110</v>
      </c>
      <c r="G123" s="36"/>
      <c r="H123" s="94"/>
      <c r="I123" s="91" t="s">
        <v>458</v>
      </c>
      <c r="J123" s="95"/>
      <c r="K123" s="95"/>
      <c r="L123" s="95"/>
      <c r="M123" s="92">
        <v>2110</v>
      </c>
      <c r="N123" s="93"/>
      <c r="O123" s="87"/>
      <c r="P123" s="11">
        <f t="shared" ca="1" si="0"/>
        <v>0</v>
      </c>
      <c r="Q123" s="100" t="str">
        <f t="shared" ca="1" si="1"/>
        <v>商一4 合計</v>
      </c>
      <c r="R123" s="101"/>
      <c r="S123" s="101"/>
      <c r="T123" s="102"/>
      <c r="U123" s="11">
        <f t="shared" ca="1" si="5"/>
        <v>2110</v>
      </c>
      <c r="V123" s="41"/>
    </row>
    <row r="124" spans="1:22" ht="16.5" customHeight="1">
      <c r="A124" s="65"/>
      <c r="B124" s="63" t="s">
        <v>193</v>
      </c>
      <c r="C124" s="63" t="s">
        <v>207</v>
      </c>
      <c r="D124" s="63" t="s">
        <v>26</v>
      </c>
      <c r="E124" s="63" t="s">
        <v>278</v>
      </c>
      <c r="F124" s="64">
        <v>193</v>
      </c>
      <c r="G124" s="36"/>
      <c r="H124" s="94"/>
      <c r="I124" s="91" t="s">
        <v>193</v>
      </c>
      <c r="J124" s="91" t="s">
        <v>207</v>
      </c>
      <c r="K124" s="91" t="s">
        <v>26</v>
      </c>
      <c r="L124" s="91" t="s">
        <v>278</v>
      </c>
      <c r="M124" s="92">
        <v>193</v>
      </c>
      <c r="N124" s="93"/>
      <c r="O124" s="87"/>
      <c r="P124" s="11">
        <f t="shared" ca="1" si="0"/>
        <v>0</v>
      </c>
      <c r="Q124" s="11" t="str">
        <f t="shared" ca="1" si="1"/>
        <v>貿一1</v>
      </c>
      <c r="R124" s="40" t="str">
        <f t="shared" ref="R124:R132" ca="1" si="39">INDIRECT("C"&amp;ROW())</f>
        <v>高職國文</v>
      </c>
      <c r="S124" s="11" t="str">
        <f t="shared" ref="S124:S132" ca="1" si="40">INDIRECT("D"&amp;ROW())</f>
        <v>二</v>
      </c>
      <c r="T124" s="11" t="str">
        <f t="shared" ref="T124:T132" ca="1" si="41">INDIRECT("E"&amp;ROW())</f>
        <v>翰林</v>
      </c>
      <c r="U124" s="11">
        <f t="shared" ca="1" si="5"/>
        <v>193</v>
      </c>
      <c r="V124" s="41"/>
    </row>
    <row r="125" spans="1:22" ht="16.5" customHeight="1">
      <c r="A125" s="65"/>
      <c r="B125" s="65"/>
      <c r="C125" s="63" t="s">
        <v>231</v>
      </c>
      <c r="D125" s="63" t="s">
        <v>26</v>
      </c>
      <c r="E125" s="63" t="s">
        <v>160</v>
      </c>
      <c r="F125" s="64">
        <v>164</v>
      </c>
      <c r="G125" s="36"/>
      <c r="H125" s="94"/>
      <c r="I125" s="94"/>
      <c r="J125" s="91" t="s">
        <v>231</v>
      </c>
      <c r="K125" s="91" t="s">
        <v>26</v>
      </c>
      <c r="L125" s="91" t="s">
        <v>160</v>
      </c>
      <c r="M125" s="92">
        <v>164</v>
      </c>
      <c r="N125" s="93"/>
      <c r="O125" s="87"/>
      <c r="P125" s="11">
        <f t="shared" ca="1" si="0"/>
        <v>0</v>
      </c>
      <c r="Q125" s="11">
        <f t="shared" ca="1" si="1"/>
        <v>0</v>
      </c>
      <c r="R125" s="40" t="str">
        <f t="shared" ca="1" si="39"/>
        <v>數學B</v>
      </c>
      <c r="S125" s="11" t="str">
        <f t="shared" ca="1" si="40"/>
        <v>二</v>
      </c>
      <c r="T125" s="11" t="str">
        <f t="shared" ca="1" si="41"/>
        <v>信樺</v>
      </c>
      <c r="U125" s="11">
        <f t="shared" ca="1" si="5"/>
        <v>164</v>
      </c>
      <c r="V125" s="41"/>
    </row>
    <row r="126" spans="1:22" ht="16.5" customHeight="1">
      <c r="A126" s="65"/>
      <c r="B126" s="65"/>
      <c r="C126" s="63" t="s">
        <v>175</v>
      </c>
      <c r="D126" s="63" t="s">
        <v>26</v>
      </c>
      <c r="E126" s="63" t="s">
        <v>141</v>
      </c>
      <c r="F126" s="64">
        <v>203</v>
      </c>
      <c r="G126" s="36"/>
      <c r="H126" s="94"/>
      <c r="I126" s="94"/>
      <c r="J126" s="91" t="s">
        <v>175</v>
      </c>
      <c r="K126" s="91" t="s">
        <v>26</v>
      </c>
      <c r="L126" s="91" t="s">
        <v>141</v>
      </c>
      <c r="M126" s="92">
        <v>203</v>
      </c>
      <c r="N126" s="93"/>
      <c r="O126" s="87"/>
      <c r="P126" s="11">
        <f t="shared" ca="1" si="0"/>
        <v>0</v>
      </c>
      <c r="Q126" s="11">
        <f t="shared" ca="1" si="1"/>
        <v>0</v>
      </c>
      <c r="R126" s="40" t="str">
        <f t="shared" ca="1" si="39"/>
        <v>高職英文</v>
      </c>
      <c r="S126" s="11" t="str">
        <f t="shared" ca="1" si="40"/>
        <v>二</v>
      </c>
      <c r="T126" s="11" t="str">
        <f t="shared" ca="1" si="41"/>
        <v>東大</v>
      </c>
      <c r="U126" s="11">
        <f t="shared" ca="1" si="5"/>
        <v>203</v>
      </c>
      <c r="V126" s="41"/>
    </row>
    <row r="127" spans="1:22" ht="16.5" customHeight="1">
      <c r="A127" s="65"/>
      <c r="B127" s="65"/>
      <c r="C127" s="63" t="s">
        <v>309</v>
      </c>
      <c r="D127" s="63" t="s">
        <v>26</v>
      </c>
      <c r="E127" s="63" t="s">
        <v>189</v>
      </c>
      <c r="F127" s="64">
        <v>222</v>
      </c>
      <c r="G127" s="36"/>
      <c r="H127" s="94"/>
      <c r="I127" s="94"/>
      <c r="J127" s="91" t="s">
        <v>309</v>
      </c>
      <c r="K127" s="91" t="s">
        <v>26</v>
      </c>
      <c r="L127" s="91" t="s">
        <v>189</v>
      </c>
      <c r="M127" s="92">
        <v>222</v>
      </c>
      <c r="N127" s="93"/>
      <c r="O127" s="87"/>
      <c r="P127" s="11">
        <f t="shared" ca="1" si="0"/>
        <v>0</v>
      </c>
      <c r="Q127" s="11">
        <f t="shared" ca="1" si="1"/>
        <v>0</v>
      </c>
      <c r="R127" s="40" t="str">
        <f t="shared" ca="1" si="39"/>
        <v>會計學</v>
      </c>
      <c r="S127" s="11" t="str">
        <f t="shared" ca="1" si="40"/>
        <v>二</v>
      </c>
      <c r="T127" s="11" t="str">
        <f t="shared" ca="1" si="41"/>
        <v>啟芳</v>
      </c>
      <c r="U127" s="11">
        <f t="shared" ca="1" si="5"/>
        <v>222</v>
      </c>
      <c r="V127" s="41"/>
    </row>
    <row r="128" spans="1:22" ht="16.5" customHeight="1">
      <c r="A128" s="65"/>
      <c r="B128" s="65"/>
      <c r="C128" s="65"/>
      <c r="D128" s="63" t="s">
        <v>34</v>
      </c>
      <c r="E128" s="63" t="s">
        <v>189</v>
      </c>
      <c r="F128" s="64">
        <v>222</v>
      </c>
      <c r="G128" s="36"/>
      <c r="H128" s="94"/>
      <c r="I128" s="94"/>
      <c r="J128" s="94"/>
      <c r="K128" s="91" t="s">
        <v>34</v>
      </c>
      <c r="L128" s="91" t="s">
        <v>189</v>
      </c>
      <c r="M128" s="92">
        <v>222</v>
      </c>
      <c r="N128" s="93"/>
      <c r="O128" s="87"/>
      <c r="P128" s="11">
        <f t="shared" ca="1" si="0"/>
        <v>0</v>
      </c>
      <c r="Q128" s="11">
        <f t="shared" ca="1" si="1"/>
        <v>0</v>
      </c>
      <c r="R128" s="40">
        <f t="shared" ca="1" si="39"/>
        <v>0</v>
      </c>
      <c r="S128" s="11" t="str">
        <f t="shared" ca="1" si="40"/>
        <v>三</v>
      </c>
      <c r="T128" s="11" t="str">
        <f t="shared" ca="1" si="41"/>
        <v>啟芳</v>
      </c>
      <c r="U128" s="11">
        <f t="shared" ca="1" si="5"/>
        <v>222</v>
      </c>
      <c r="V128" s="41"/>
    </row>
    <row r="129" spans="1:22" ht="16.5" customHeight="1">
      <c r="A129" s="65"/>
      <c r="B129" s="65"/>
      <c r="C129" s="63" t="s">
        <v>221</v>
      </c>
      <c r="D129" s="63" t="s">
        <v>26</v>
      </c>
      <c r="E129" s="63" t="s">
        <v>160</v>
      </c>
      <c r="F129" s="64">
        <v>193</v>
      </c>
      <c r="G129" s="36"/>
      <c r="H129" s="94"/>
      <c r="I129" s="94"/>
      <c r="J129" s="91" t="s">
        <v>221</v>
      </c>
      <c r="K129" s="91" t="s">
        <v>26</v>
      </c>
      <c r="L129" s="91" t="s">
        <v>160</v>
      </c>
      <c r="M129" s="92">
        <v>193</v>
      </c>
      <c r="N129" s="93"/>
      <c r="O129" s="87"/>
      <c r="P129" s="11">
        <f t="shared" ca="1" si="0"/>
        <v>0</v>
      </c>
      <c r="Q129" s="11">
        <f t="shared" ca="1" si="1"/>
        <v>0</v>
      </c>
      <c r="R129" s="40" t="str">
        <f t="shared" ca="1" si="39"/>
        <v>商業概論</v>
      </c>
      <c r="S129" s="11" t="str">
        <f t="shared" ca="1" si="40"/>
        <v>二</v>
      </c>
      <c r="T129" s="11" t="str">
        <f t="shared" ca="1" si="41"/>
        <v>信樺</v>
      </c>
      <c r="U129" s="11">
        <f t="shared" ca="1" si="5"/>
        <v>193</v>
      </c>
      <c r="V129" s="41"/>
    </row>
    <row r="130" spans="1:22" ht="16.5" customHeight="1">
      <c r="A130" s="65"/>
      <c r="B130" s="65"/>
      <c r="C130" s="63" t="s">
        <v>328</v>
      </c>
      <c r="D130" s="63" t="s">
        <v>84</v>
      </c>
      <c r="E130" s="63" t="s">
        <v>248</v>
      </c>
      <c r="F130" s="64">
        <v>268</v>
      </c>
      <c r="G130" s="36"/>
      <c r="H130" s="94"/>
      <c r="I130" s="94"/>
      <c r="J130" s="91" t="s">
        <v>328</v>
      </c>
      <c r="K130" s="91" t="s">
        <v>84</v>
      </c>
      <c r="L130" s="91" t="s">
        <v>248</v>
      </c>
      <c r="M130" s="92">
        <v>268</v>
      </c>
      <c r="N130" s="93"/>
      <c r="O130" s="87"/>
      <c r="P130" s="11">
        <f t="shared" ca="1" si="0"/>
        <v>0</v>
      </c>
      <c r="Q130" s="11">
        <f t="shared" ca="1" si="1"/>
        <v>0</v>
      </c>
      <c r="R130" s="40" t="str">
        <f t="shared" ca="1" si="39"/>
        <v>計算機概論</v>
      </c>
      <c r="S130" s="11" t="str">
        <f t="shared" ca="1" si="40"/>
        <v>Ⅱ</v>
      </c>
      <c r="T130" s="11" t="str">
        <f t="shared" ca="1" si="41"/>
        <v>旗立</v>
      </c>
      <c r="U130" s="11">
        <f t="shared" ca="1" si="5"/>
        <v>268</v>
      </c>
      <c r="V130" s="41"/>
    </row>
    <row r="131" spans="1:22" ht="16.5" customHeight="1">
      <c r="A131" s="65"/>
      <c r="B131" s="65"/>
      <c r="C131" s="63" t="s">
        <v>368</v>
      </c>
      <c r="D131" s="63" t="s">
        <v>34</v>
      </c>
      <c r="E131" s="63" t="s">
        <v>287</v>
      </c>
      <c r="F131" s="64">
        <v>275</v>
      </c>
      <c r="G131" s="36"/>
      <c r="H131" s="94"/>
      <c r="I131" s="94"/>
      <c r="J131" s="91" t="s">
        <v>368</v>
      </c>
      <c r="K131" s="91" t="s">
        <v>34</v>
      </c>
      <c r="L131" s="91" t="s">
        <v>287</v>
      </c>
      <c r="M131" s="92">
        <v>275</v>
      </c>
      <c r="N131" s="93"/>
      <c r="O131" s="87"/>
      <c r="P131" s="11">
        <f t="shared" ca="1" si="0"/>
        <v>0</v>
      </c>
      <c r="Q131" s="11">
        <f t="shared" ca="1" si="1"/>
        <v>0</v>
      </c>
      <c r="R131" s="40" t="str">
        <f t="shared" ca="1" si="39"/>
        <v>國際貿易實務</v>
      </c>
      <c r="S131" s="11" t="str">
        <f t="shared" ca="1" si="40"/>
        <v>三</v>
      </c>
      <c r="T131" s="11" t="str">
        <f t="shared" ca="1" si="41"/>
        <v>龍騰</v>
      </c>
      <c r="U131" s="11">
        <f t="shared" ca="1" si="5"/>
        <v>275</v>
      </c>
      <c r="V131" s="41"/>
    </row>
    <row r="132" spans="1:22" ht="16.5" customHeight="1">
      <c r="A132" s="65"/>
      <c r="B132" s="65"/>
      <c r="C132" s="63" t="s">
        <v>140</v>
      </c>
      <c r="D132" s="63" t="s">
        <v>84</v>
      </c>
      <c r="E132" s="63" t="s">
        <v>132</v>
      </c>
      <c r="F132" s="64">
        <v>150</v>
      </c>
      <c r="G132" s="36"/>
      <c r="H132" s="94"/>
      <c r="I132" s="94"/>
      <c r="J132" s="91" t="s">
        <v>140</v>
      </c>
      <c r="K132" s="91" t="s">
        <v>84</v>
      </c>
      <c r="L132" s="91" t="s">
        <v>132</v>
      </c>
      <c r="M132" s="92">
        <v>150</v>
      </c>
      <c r="N132" s="93"/>
      <c r="O132" s="87"/>
      <c r="P132" s="11">
        <f t="shared" ca="1" si="0"/>
        <v>0</v>
      </c>
      <c r="Q132" s="11">
        <f t="shared" ca="1" si="1"/>
        <v>0</v>
      </c>
      <c r="R132" s="40" t="str">
        <f t="shared" ca="1" si="39"/>
        <v>全民國防教育</v>
      </c>
      <c r="S132" s="11" t="str">
        <f t="shared" ca="1" si="40"/>
        <v>Ⅱ</v>
      </c>
      <c r="T132" s="11" t="str">
        <f t="shared" ca="1" si="41"/>
        <v>育達</v>
      </c>
      <c r="U132" s="11">
        <f t="shared" ca="1" si="5"/>
        <v>150</v>
      </c>
      <c r="V132" s="41"/>
    </row>
    <row r="133" spans="1:22" ht="16.5" customHeight="1">
      <c r="A133" s="65"/>
      <c r="B133" s="65"/>
      <c r="C133" s="63" t="s">
        <v>146</v>
      </c>
      <c r="D133" s="63" t="s">
        <v>26</v>
      </c>
      <c r="E133" s="63" t="s">
        <v>132</v>
      </c>
      <c r="F133" s="64">
        <v>145</v>
      </c>
      <c r="G133" s="36"/>
      <c r="H133" s="94"/>
      <c r="I133" s="94"/>
      <c r="J133" s="91" t="s">
        <v>146</v>
      </c>
      <c r="K133" s="91" t="s">
        <v>26</v>
      </c>
      <c r="L133" s="91" t="s">
        <v>132</v>
      </c>
      <c r="M133" s="92">
        <v>145</v>
      </c>
      <c r="N133" s="93"/>
      <c r="O133" s="87"/>
      <c r="P133" s="11">
        <f t="shared" ca="1" si="0"/>
        <v>0</v>
      </c>
      <c r="Q133" s="100">
        <f t="shared" ca="1" si="1"/>
        <v>0</v>
      </c>
      <c r="R133" s="101"/>
      <c r="S133" s="101"/>
      <c r="T133" s="102"/>
      <c r="U133" s="11">
        <f t="shared" ca="1" si="5"/>
        <v>145</v>
      </c>
      <c r="V133" s="41"/>
    </row>
    <row r="134" spans="1:22" ht="16.5" customHeight="1">
      <c r="A134" s="65"/>
      <c r="B134" s="65"/>
      <c r="C134" s="63" t="s">
        <v>158</v>
      </c>
      <c r="D134" s="63" t="s">
        <v>26</v>
      </c>
      <c r="E134" s="63" t="s">
        <v>132</v>
      </c>
      <c r="F134" s="64">
        <v>130</v>
      </c>
      <c r="G134" s="36"/>
      <c r="H134" s="94"/>
      <c r="I134" s="94"/>
      <c r="J134" s="91" t="s">
        <v>158</v>
      </c>
      <c r="K134" s="91" t="s">
        <v>26</v>
      </c>
      <c r="L134" s="91" t="s">
        <v>132</v>
      </c>
      <c r="M134" s="92">
        <v>130</v>
      </c>
      <c r="N134" s="93"/>
      <c r="O134" s="87"/>
      <c r="P134" s="11">
        <f t="shared" ca="1" si="0"/>
        <v>0</v>
      </c>
      <c r="Q134" s="11">
        <f t="shared" ca="1" si="1"/>
        <v>0</v>
      </c>
      <c r="R134" s="40" t="str">
        <f t="shared" ref="R134:R142" ca="1" si="42">INDIRECT("C"&amp;ROW())</f>
        <v>體育</v>
      </c>
      <c r="S134" s="11" t="str">
        <f t="shared" ref="S134:S142" ca="1" si="43">INDIRECT("D"&amp;ROW())</f>
        <v>二</v>
      </c>
      <c r="T134" s="11" t="str">
        <f t="shared" ref="T134:T142" ca="1" si="44">INDIRECT("E"&amp;ROW())</f>
        <v>育達</v>
      </c>
      <c r="U134" s="11">
        <f t="shared" ca="1" si="5"/>
        <v>130</v>
      </c>
      <c r="V134" s="41"/>
    </row>
    <row r="135" spans="1:22" ht="16.5" customHeight="1">
      <c r="A135" s="65"/>
      <c r="B135" s="63" t="s">
        <v>459</v>
      </c>
      <c r="C135" s="66"/>
      <c r="D135" s="66"/>
      <c r="E135" s="66"/>
      <c r="F135" s="64">
        <v>2165</v>
      </c>
      <c r="G135" s="36"/>
      <c r="H135" s="94"/>
      <c r="I135" s="91" t="s">
        <v>459</v>
      </c>
      <c r="J135" s="95"/>
      <c r="K135" s="95"/>
      <c r="L135" s="95"/>
      <c r="M135" s="92">
        <v>2165</v>
      </c>
      <c r="N135" s="93"/>
      <c r="O135" s="87"/>
      <c r="P135" s="11">
        <f t="shared" ca="1" si="0"/>
        <v>0</v>
      </c>
      <c r="Q135" s="11" t="str">
        <f t="shared" ca="1" si="1"/>
        <v>貿一1 合計</v>
      </c>
      <c r="R135" s="40">
        <f t="shared" ca="1" si="42"/>
        <v>0</v>
      </c>
      <c r="S135" s="11">
        <f t="shared" ca="1" si="43"/>
        <v>0</v>
      </c>
      <c r="T135" s="11">
        <f t="shared" ca="1" si="44"/>
        <v>0</v>
      </c>
      <c r="U135" s="11">
        <f t="shared" ca="1" si="5"/>
        <v>2165</v>
      </c>
      <c r="V135" s="41"/>
    </row>
    <row r="136" spans="1:22" ht="16.5" customHeight="1">
      <c r="A136" s="65"/>
      <c r="B136" s="63" t="s">
        <v>199</v>
      </c>
      <c r="C136" s="63" t="s">
        <v>207</v>
      </c>
      <c r="D136" s="63" t="s">
        <v>26</v>
      </c>
      <c r="E136" s="63" t="s">
        <v>278</v>
      </c>
      <c r="F136" s="64">
        <v>193</v>
      </c>
      <c r="G136" s="36"/>
      <c r="H136" s="94"/>
      <c r="I136" s="91" t="s">
        <v>199</v>
      </c>
      <c r="J136" s="91" t="s">
        <v>207</v>
      </c>
      <c r="K136" s="91" t="s">
        <v>26</v>
      </c>
      <c r="L136" s="91" t="s">
        <v>278</v>
      </c>
      <c r="M136" s="92">
        <v>193</v>
      </c>
      <c r="N136" s="93"/>
      <c r="O136" s="87"/>
      <c r="P136" s="11">
        <f t="shared" ca="1" si="0"/>
        <v>0</v>
      </c>
      <c r="Q136" s="11" t="str">
        <f t="shared" ca="1" si="1"/>
        <v>貿一2</v>
      </c>
      <c r="R136" s="40" t="str">
        <f t="shared" ca="1" si="42"/>
        <v>高職國文</v>
      </c>
      <c r="S136" s="11" t="str">
        <f t="shared" ca="1" si="43"/>
        <v>二</v>
      </c>
      <c r="T136" s="11" t="str">
        <f t="shared" ca="1" si="44"/>
        <v>翰林</v>
      </c>
      <c r="U136" s="11">
        <f t="shared" ca="1" si="5"/>
        <v>193</v>
      </c>
      <c r="V136" s="41"/>
    </row>
    <row r="137" spans="1:22" ht="16.5" customHeight="1">
      <c r="A137" s="65"/>
      <c r="B137" s="65"/>
      <c r="C137" s="63" t="s">
        <v>231</v>
      </c>
      <c r="D137" s="63" t="s">
        <v>26</v>
      </c>
      <c r="E137" s="63" t="s">
        <v>160</v>
      </c>
      <c r="F137" s="64">
        <v>164</v>
      </c>
      <c r="G137" s="36"/>
      <c r="H137" s="94"/>
      <c r="I137" s="94"/>
      <c r="J137" s="91" t="s">
        <v>231</v>
      </c>
      <c r="K137" s="91" t="s">
        <v>26</v>
      </c>
      <c r="L137" s="91" t="s">
        <v>160</v>
      </c>
      <c r="M137" s="92">
        <v>164</v>
      </c>
      <c r="N137" s="93"/>
      <c r="O137" s="87"/>
      <c r="P137" s="11">
        <f t="shared" ca="1" si="0"/>
        <v>0</v>
      </c>
      <c r="Q137" s="11">
        <f t="shared" ca="1" si="1"/>
        <v>0</v>
      </c>
      <c r="R137" s="40" t="str">
        <f t="shared" ca="1" si="42"/>
        <v>數學B</v>
      </c>
      <c r="S137" s="11" t="str">
        <f t="shared" ca="1" si="43"/>
        <v>二</v>
      </c>
      <c r="T137" s="11" t="str">
        <f t="shared" ca="1" si="44"/>
        <v>信樺</v>
      </c>
      <c r="U137" s="11">
        <f t="shared" ca="1" si="5"/>
        <v>164</v>
      </c>
      <c r="V137" s="41"/>
    </row>
    <row r="138" spans="1:22" ht="16.5" customHeight="1">
      <c r="A138" s="65"/>
      <c r="B138" s="65"/>
      <c r="C138" s="63" t="s">
        <v>175</v>
      </c>
      <c r="D138" s="63" t="s">
        <v>26</v>
      </c>
      <c r="E138" s="63" t="s">
        <v>141</v>
      </c>
      <c r="F138" s="64">
        <v>203</v>
      </c>
      <c r="G138" s="36"/>
      <c r="H138" s="94"/>
      <c r="I138" s="94"/>
      <c r="J138" s="91" t="s">
        <v>175</v>
      </c>
      <c r="K138" s="91" t="s">
        <v>26</v>
      </c>
      <c r="L138" s="91" t="s">
        <v>141</v>
      </c>
      <c r="M138" s="92">
        <v>203</v>
      </c>
      <c r="N138" s="93"/>
      <c r="O138" s="87"/>
      <c r="P138" s="11">
        <f t="shared" ca="1" si="0"/>
        <v>0</v>
      </c>
      <c r="Q138" s="11">
        <f t="shared" ca="1" si="1"/>
        <v>0</v>
      </c>
      <c r="R138" s="40" t="str">
        <f t="shared" ca="1" si="42"/>
        <v>高職英文</v>
      </c>
      <c r="S138" s="11" t="str">
        <f t="shared" ca="1" si="43"/>
        <v>二</v>
      </c>
      <c r="T138" s="11" t="str">
        <f t="shared" ca="1" si="44"/>
        <v>東大</v>
      </c>
      <c r="U138" s="11">
        <f t="shared" ca="1" si="5"/>
        <v>203</v>
      </c>
      <c r="V138" s="41"/>
    </row>
    <row r="139" spans="1:22" ht="16.5" customHeight="1">
      <c r="A139" s="65"/>
      <c r="B139" s="65"/>
      <c r="C139" s="63" t="s">
        <v>309</v>
      </c>
      <c r="D139" s="63" t="s">
        <v>26</v>
      </c>
      <c r="E139" s="63" t="s">
        <v>189</v>
      </c>
      <c r="F139" s="64">
        <v>222</v>
      </c>
      <c r="G139" s="36"/>
      <c r="H139" s="94"/>
      <c r="I139" s="94"/>
      <c r="J139" s="91" t="s">
        <v>309</v>
      </c>
      <c r="K139" s="91" t="s">
        <v>26</v>
      </c>
      <c r="L139" s="91" t="s">
        <v>189</v>
      </c>
      <c r="M139" s="92">
        <v>222</v>
      </c>
      <c r="N139" s="93"/>
      <c r="O139" s="87"/>
      <c r="P139" s="11">
        <f t="shared" ca="1" si="0"/>
        <v>0</v>
      </c>
      <c r="Q139" s="11">
        <f t="shared" ca="1" si="1"/>
        <v>0</v>
      </c>
      <c r="R139" s="40" t="str">
        <f t="shared" ca="1" si="42"/>
        <v>會計學</v>
      </c>
      <c r="S139" s="11" t="str">
        <f t="shared" ca="1" si="43"/>
        <v>二</v>
      </c>
      <c r="T139" s="11" t="str">
        <f t="shared" ca="1" si="44"/>
        <v>啟芳</v>
      </c>
      <c r="U139" s="11">
        <f t="shared" ca="1" si="5"/>
        <v>222</v>
      </c>
      <c r="V139" s="41"/>
    </row>
    <row r="140" spans="1:22" ht="16.5" customHeight="1">
      <c r="A140" s="65"/>
      <c r="B140" s="65"/>
      <c r="C140" s="65"/>
      <c r="D140" s="63" t="s">
        <v>34</v>
      </c>
      <c r="E140" s="63" t="s">
        <v>189</v>
      </c>
      <c r="F140" s="64">
        <v>222</v>
      </c>
      <c r="G140" s="36"/>
      <c r="H140" s="94"/>
      <c r="I140" s="94"/>
      <c r="J140" s="94"/>
      <c r="K140" s="91" t="s">
        <v>34</v>
      </c>
      <c r="L140" s="91" t="s">
        <v>189</v>
      </c>
      <c r="M140" s="92">
        <v>222</v>
      </c>
      <c r="N140" s="93"/>
      <c r="O140" s="87"/>
      <c r="P140" s="11">
        <f t="shared" ca="1" si="0"/>
        <v>0</v>
      </c>
      <c r="Q140" s="11">
        <f t="shared" ca="1" si="1"/>
        <v>0</v>
      </c>
      <c r="R140" s="40">
        <f t="shared" ca="1" si="42"/>
        <v>0</v>
      </c>
      <c r="S140" s="11" t="str">
        <f t="shared" ca="1" si="43"/>
        <v>三</v>
      </c>
      <c r="T140" s="11" t="str">
        <f t="shared" ca="1" si="44"/>
        <v>啟芳</v>
      </c>
      <c r="U140" s="11">
        <f t="shared" ca="1" si="5"/>
        <v>222</v>
      </c>
      <c r="V140" s="41"/>
    </row>
    <row r="141" spans="1:22" ht="16.5" customHeight="1">
      <c r="A141" s="65"/>
      <c r="B141" s="65"/>
      <c r="C141" s="63" t="s">
        <v>221</v>
      </c>
      <c r="D141" s="63" t="s">
        <v>26</v>
      </c>
      <c r="E141" s="63" t="s">
        <v>160</v>
      </c>
      <c r="F141" s="64">
        <v>193</v>
      </c>
      <c r="G141" s="36"/>
      <c r="H141" s="94"/>
      <c r="I141" s="94"/>
      <c r="J141" s="91" t="s">
        <v>221</v>
      </c>
      <c r="K141" s="91" t="s">
        <v>26</v>
      </c>
      <c r="L141" s="91" t="s">
        <v>160</v>
      </c>
      <c r="M141" s="92">
        <v>193</v>
      </c>
      <c r="N141" s="93"/>
      <c r="O141" s="87"/>
      <c r="P141" s="11">
        <f t="shared" ca="1" si="0"/>
        <v>0</v>
      </c>
      <c r="Q141" s="11">
        <f t="shared" ca="1" si="1"/>
        <v>0</v>
      </c>
      <c r="R141" s="40" t="str">
        <f t="shared" ca="1" si="42"/>
        <v>商業概論</v>
      </c>
      <c r="S141" s="11" t="str">
        <f t="shared" ca="1" si="43"/>
        <v>二</v>
      </c>
      <c r="T141" s="11" t="str">
        <f t="shared" ca="1" si="44"/>
        <v>信樺</v>
      </c>
      <c r="U141" s="11">
        <f t="shared" ca="1" si="5"/>
        <v>193</v>
      </c>
      <c r="V141" s="41"/>
    </row>
    <row r="142" spans="1:22" ht="16.5" customHeight="1">
      <c r="A142" s="65"/>
      <c r="B142" s="65"/>
      <c r="C142" s="63" t="s">
        <v>328</v>
      </c>
      <c r="D142" s="63" t="s">
        <v>84</v>
      </c>
      <c r="E142" s="63" t="s">
        <v>248</v>
      </c>
      <c r="F142" s="64">
        <v>268</v>
      </c>
      <c r="G142" s="36"/>
      <c r="H142" s="94"/>
      <c r="I142" s="94"/>
      <c r="J142" s="91" t="s">
        <v>328</v>
      </c>
      <c r="K142" s="91" t="s">
        <v>84</v>
      </c>
      <c r="L142" s="91" t="s">
        <v>248</v>
      </c>
      <c r="M142" s="92">
        <v>268</v>
      </c>
      <c r="N142" s="93"/>
      <c r="O142" s="87"/>
      <c r="P142" s="11">
        <f t="shared" ca="1" si="0"/>
        <v>0</v>
      </c>
      <c r="Q142" s="11">
        <f t="shared" ca="1" si="1"/>
        <v>0</v>
      </c>
      <c r="R142" s="40" t="str">
        <f t="shared" ca="1" si="42"/>
        <v>計算機概論</v>
      </c>
      <c r="S142" s="11" t="str">
        <f t="shared" ca="1" si="43"/>
        <v>Ⅱ</v>
      </c>
      <c r="T142" s="11" t="str">
        <f t="shared" ca="1" si="44"/>
        <v>旗立</v>
      </c>
      <c r="U142" s="11">
        <f t="shared" ca="1" si="5"/>
        <v>268</v>
      </c>
      <c r="V142" s="41"/>
    </row>
    <row r="143" spans="1:22" ht="16.5" customHeight="1">
      <c r="A143" s="65"/>
      <c r="B143" s="65"/>
      <c r="C143" s="63" t="s">
        <v>368</v>
      </c>
      <c r="D143" s="63" t="s">
        <v>34</v>
      </c>
      <c r="E143" s="63" t="s">
        <v>287</v>
      </c>
      <c r="F143" s="64">
        <v>275</v>
      </c>
      <c r="G143" s="36"/>
      <c r="H143" s="94"/>
      <c r="I143" s="94"/>
      <c r="J143" s="91" t="s">
        <v>368</v>
      </c>
      <c r="K143" s="91" t="s">
        <v>34</v>
      </c>
      <c r="L143" s="91" t="s">
        <v>287</v>
      </c>
      <c r="M143" s="92">
        <v>275</v>
      </c>
      <c r="N143" s="93"/>
      <c r="O143" s="87"/>
      <c r="P143" s="11">
        <f t="shared" ca="1" si="0"/>
        <v>0</v>
      </c>
      <c r="Q143" s="100">
        <f t="shared" ca="1" si="1"/>
        <v>0</v>
      </c>
      <c r="R143" s="101"/>
      <c r="S143" s="101"/>
      <c r="T143" s="102"/>
      <c r="U143" s="11">
        <f t="shared" ca="1" si="5"/>
        <v>275</v>
      </c>
      <c r="V143" s="41"/>
    </row>
    <row r="144" spans="1:22" ht="16.5" customHeight="1">
      <c r="A144" s="65"/>
      <c r="B144" s="65"/>
      <c r="C144" s="63" t="s">
        <v>140</v>
      </c>
      <c r="D144" s="63" t="s">
        <v>84</v>
      </c>
      <c r="E144" s="63" t="s">
        <v>132</v>
      </c>
      <c r="F144" s="64">
        <v>150</v>
      </c>
      <c r="G144" s="36"/>
      <c r="H144" s="94"/>
      <c r="I144" s="94"/>
      <c r="J144" s="91" t="s">
        <v>140</v>
      </c>
      <c r="K144" s="91" t="s">
        <v>84</v>
      </c>
      <c r="L144" s="91" t="s">
        <v>132</v>
      </c>
      <c r="M144" s="92">
        <v>150</v>
      </c>
      <c r="N144" s="93"/>
      <c r="O144" s="87"/>
      <c r="P144" s="11">
        <f t="shared" ca="1" si="0"/>
        <v>0</v>
      </c>
      <c r="Q144" s="11">
        <f t="shared" ca="1" si="1"/>
        <v>0</v>
      </c>
      <c r="R144" s="40" t="str">
        <f t="shared" ref="R144:R151" ca="1" si="45">INDIRECT("C"&amp;ROW())</f>
        <v>全民國防教育</v>
      </c>
      <c r="S144" s="11" t="str">
        <f t="shared" ref="S144:S151" ca="1" si="46">INDIRECT("D"&amp;ROW())</f>
        <v>Ⅱ</v>
      </c>
      <c r="T144" s="11" t="str">
        <f t="shared" ref="T144:T151" ca="1" si="47">INDIRECT("E"&amp;ROW())</f>
        <v>育達</v>
      </c>
      <c r="U144" s="11">
        <f t="shared" ca="1" si="5"/>
        <v>150</v>
      </c>
      <c r="V144" s="41"/>
    </row>
    <row r="145" spans="1:22" ht="16.5" customHeight="1">
      <c r="A145" s="65"/>
      <c r="B145" s="65"/>
      <c r="C145" s="63" t="s">
        <v>146</v>
      </c>
      <c r="D145" s="63" t="s">
        <v>26</v>
      </c>
      <c r="E145" s="63" t="s">
        <v>132</v>
      </c>
      <c r="F145" s="64">
        <v>145</v>
      </c>
      <c r="G145" s="36"/>
      <c r="H145" s="94"/>
      <c r="I145" s="94"/>
      <c r="J145" s="91" t="s">
        <v>146</v>
      </c>
      <c r="K145" s="91" t="s">
        <v>26</v>
      </c>
      <c r="L145" s="91" t="s">
        <v>132</v>
      </c>
      <c r="M145" s="92">
        <v>145</v>
      </c>
      <c r="N145" s="93"/>
      <c r="O145" s="87"/>
      <c r="P145" s="11">
        <f t="shared" ca="1" si="0"/>
        <v>0</v>
      </c>
      <c r="Q145" s="11">
        <f t="shared" ca="1" si="1"/>
        <v>0</v>
      </c>
      <c r="R145" s="40" t="str">
        <f t="shared" ca="1" si="45"/>
        <v>健康與護理</v>
      </c>
      <c r="S145" s="11" t="str">
        <f t="shared" ca="1" si="46"/>
        <v>二</v>
      </c>
      <c r="T145" s="11" t="str">
        <f t="shared" ca="1" si="47"/>
        <v>育達</v>
      </c>
      <c r="U145" s="11">
        <f t="shared" ca="1" si="5"/>
        <v>145</v>
      </c>
      <c r="V145" s="41"/>
    </row>
    <row r="146" spans="1:22" ht="16.5" customHeight="1">
      <c r="A146" s="65"/>
      <c r="B146" s="65"/>
      <c r="C146" s="63" t="s">
        <v>158</v>
      </c>
      <c r="D146" s="63" t="s">
        <v>26</v>
      </c>
      <c r="E146" s="63" t="s">
        <v>132</v>
      </c>
      <c r="F146" s="64">
        <v>130</v>
      </c>
      <c r="G146" s="36"/>
      <c r="H146" s="94"/>
      <c r="I146" s="94"/>
      <c r="J146" s="91" t="s">
        <v>158</v>
      </c>
      <c r="K146" s="91" t="s">
        <v>26</v>
      </c>
      <c r="L146" s="91" t="s">
        <v>132</v>
      </c>
      <c r="M146" s="92">
        <v>130</v>
      </c>
      <c r="N146" s="93"/>
      <c r="O146" s="87"/>
      <c r="P146" s="11">
        <f t="shared" ca="1" si="0"/>
        <v>0</v>
      </c>
      <c r="Q146" s="11">
        <f t="shared" ca="1" si="1"/>
        <v>0</v>
      </c>
      <c r="R146" s="40" t="str">
        <f t="shared" ca="1" si="45"/>
        <v>體育</v>
      </c>
      <c r="S146" s="11" t="str">
        <f t="shared" ca="1" si="46"/>
        <v>二</v>
      </c>
      <c r="T146" s="11" t="str">
        <f t="shared" ca="1" si="47"/>
        <v>育達</v>
      </c>
      <c r="U146" s="11">
        <f t="shared" ca="1" si="5"/>
        <v>130</v>
      </c>
      <c r="V146" s="41"/>
    </row>
    <row r="147" spans="1:22" ht="16.5" customHeight="1">
      <c r="A147" s="65"/>
      <c r="B147" s="63" t="s">
        <v>460</v>
      </c>
      <c r="C147" s="66"/>
      <c r="D147" s="66"/>
      <c r="E147" s="66"/>
      <c r="F147" s="64">
        <v>2165</v>
      </c>
      <c r="G147" s="36"/>
      <c r="H147" s="94"/>
      <c r="I147" s="91" t="s">
        <v>460</v>
      </c>
      <c r="J147" s="95"/>
      <c r="K147" s="95"/>
      <c r="L147" s="95"/>
      <c r="M147" s="92">
        <v>2165</v>
      </c>
      <c r="N147" s="93"/>
      <c r="O147" s="87"/>
      <c r="P147" s="11">
        <f t="shared" ca="1" si="0"/>
        <v>0</v>
      </c>
      <c r="Q147" s="11" t="str">
        <f t="shared" ca="1" si="1"/>
        <v>貿一2 合計</v>
      </c>
      <c r="R147" s="40">
        <f t="shared" ca="1" si="45"/>
        <v>0</v>
      </c>
      <c r="S147" s="11">
        <f t="shared" ca="1" si="46"/>
        <v>0</v>
      </c>
      <c r="T147" s="11">
        <f t="shared" ca="1" si="47"/>
        <v>0</v>
      </c>
      <c r="U147" s="11">
        <f t="shared" ca="1" si="5"/>
        <v>2165</v>
      </c>
      <c r="V147" s="41"/>
    </row>
    <row r="148" spans="1:22" ht="16.5" customHeight="1">
      <c r="A148" s="65"/>
      <c r="B148" s="63" t="s">
        <v>206</v>
      </c>
      <c r="C148" s="63" t="s">
        <v>207</v>
      </c>
      <c r="D148" s="63" t="s">
        <v>26</v>
      </c>
      <c r="E148" s="63" t="s">
        <v>278</v>
      </c>
      <c r="F148" s="64">
        <v>193</v>
      </c>
      <c r="G148" s="36"/>
      <c r="H148" s="94"/>
      <c r="I148" s="91" t="s">
        <v>206</v>
      </c>
      <c r="J148" s="91" t="s">
        <v>207</v>
      </c>
      <c r="K148" s="91" t="s">
        <v>26</v>
      </c>
      <c r="L148" s="91" t="s">
        <v>278</v>
      </c>
      <c r="M148" s="92">
        <v>193</v>
      </c>
      <c r="N148" s="93"/>
      <c r="O148" s="87"/>
      <c r="P148" s="11">
        <f t="shared" ca="1" si="0"/>
        <v>0</v>
      </c>
      <c r="Q148" s="11" t="str">
        <f t="shared" ca="1" si="1"/>
        <v>貿一3</v>
      </c>
      <c r="R148" s="40" t="str">
        <f t="shared" ca="1" si="45"/>
        <v>高職國文</v>
      </c>
      <c r="S148" s="11" t="str">
        <f t="shared" ca="1" si="46"/>
        <v>二</v>
      </c>
      <c r="T148" s="11" t="str">
        <f t="shared" ca="1" si="47"/>
        <v>翰林</v>
      </c>
      <c r="U148" s="11">
        <f t="shared" ca="1" si="5"/>
        <v>193</v>
      </c>
      <c r="V148" s="41"/>
    </row>
    <row r="149" spans="1:22" ht="16.5" customHeight="1">
      <c r="A149" s="65"/>
      <c r="B149" s="65"/>
      <c r="C149" s="63" t="s">
        <v>231</v>
      </c>
      <c r="D149" s="63" t="s">
        <v>26</v>
      </c>
      <c r="E149" s="63" t="s">
        <v>160</v>
      </c>
      <c r="F149" s="64">
        <v>164</v>
      </c>
      <c r="G149" s="36"/>
      <c r="H149" s="94"/>
      <c r="I149" s="94"/>
      <c r="J149" s="91" t="s">
        <v>231</v>
      </c>
      <c r="K149" s="91" t="s">
        <v>26</v>
      </c>
      <c r="L149" s="91" t="s">
        <v>160</v>
      </c>
      <c r="M149" s="92">
        <v>164</v>
      </c>
      <c r="N149" s="93"/>
      <c r="O149" s="87"/>
      <c r="P149" s="11">
        <f t="shared" ca="1" si="0"/>
        <v>0</v>
      </c>
      <c r="Q149" s="11">
        <f t="shared" ca="1" si="1"/>
        <v>0</v>
      </c>
      <c r="R149" s="40" t="str">
        <f t="shared" ca="1" si="45"/>
        <v>數學B</v>
      </c>
      <c r="S149" s="11" t="str">
        <f t="shared" ca="1" si="46"/>
        <v>二</v>
      </c>
      <c r="T149" s="11" t="str">
        <f t="shared" ca="1" si="47"/>
        <v>信樺</v>
      </c>
      <c r="U149" s="11">
        <f t="shared" ca="1" si="5"/>
        <v>164</v>
      </c>
      <c r="V149" s="41"/>
    </row>
    <row r="150" spans="1:22" ht="16.5" customHeight="1">
      <c r="A150" s="65"/>
      <c r="B150" s="65"/>
      <c r="C150" s="63" t="s">
        <v>175</v>
      </c>
      <c r="D150" s="63" t="s">
        <v>26</v>
      </c>
      <c r="E150" s="63" t="s">
        <v>141</v>
      </c>
      <c r="F150" s="64">
        <v>203</v>
      </c>
      <c r="G150" s="36"/>
      <c r="H150" s="94"/>
      <c r="I150" s="94"/>
      <c r="J150" s="91" t="s">
        <v>175</v>
      </c>
      <c r="K150" s="91" t="s">
        <v>26</v>
      </c>
      <c r="L150" s="91" t="s">
        <v>141</v>
      </c>
      <c r="M150" s="92">
        <v>203</v>
      </c>
      <c r="N150" s="93"/>
      <c r="O150" s="87"/>
      <c r="P150" s="11">
        <f t="shared" ca="1" si="0"/>
        <v>0</v>
      </c>
      <c r="Q150" s="11">
        <f t="shared" ca="1" si="1"/>
        <v>0</v>
      </c>
      <c r="R150" s="40" t="str">
        <f t="shared" ca="1" si="45"/>
        <v>高職英文</v>
      </c>
      <c r="S150" s="11" t="str">
        <f t="shared" ca="1" si="46"/>
        <v>二</v>
      </c>
      <c r="T150" s="11" t="str">
        <f t="shared" ca="1" si="47"/>
        <v>東大</v>
      </c>
      <c r="U150" s="11">
        <f t="shared" ca="1" si="5"/>
        <v>203</v>
      </c>
      <c r="V150" s="41"/>
    </row>
    <row r="151" spans="1:22" ht="16.5" customHeight="1">
      <c r="A151" s="65"/>
      <c r="B151" s="65"/>
      <c r="C151" s="63" t="s">
        <v>309</v>
      </c>
      <c r="D151" s="63" t="s">
        <v>26</v>
      </c>
      <c r="E151" s="63" t="s">
        <v>189</v>
      </c>
      <c r="F151" s="64">
        <v>222</v>
      </c>
      <c r="G151" s="36"/>
      <c r="H151" s="94"/>
      <c r="I151" s="94"/>
      <c r="J151" s="91" t="s">
        <v>309</v>
      </c>
      <c r="K151" s="91" t="s">
        <v>26</v>
      </c>
      <c r="L151" s="91" t="s">
        <v>189</v>
      </c>
      <c r="M151" s="92">
        <v>222</v>
      </c>
      <c r="N151" s="93"/>
      <c r="O151" s="87"/>
      <c r="P151" s="11">
        <f t="shared" ca="1" si="0"/>
        <v>0</v>
      </c>
      <c r="Q151" s="11">
        <f t="shared" ca="1" si="1"/>
        <v>0</v>
      </c>
      <c r="R151" s="40" t="str">
        <f t="shared" ca="1" si="45"/>
        <v>會計學</v>
      </c>
      <c r="S151" s="11" t="str">
        <f t="shared" ca="1" si="46"/>
        <v>二</v>
      </c>
      <c r="T151" s="11" t="str">
        <f t="shared" ca="1" si="47"/>
        <v>啟芳</v>
      </c>
      <c r="U151" s="11">
        <f t="shared" ca="1" si="5"/>
        <v>222</v>
      </c>
      <c r="V151" s="41"/>
    </row>
    <row r="152" spans="1:22" ht="16.5" customHeight="1">
      <c r="A152" s="65"/>
      <c r="B152" s="65"/>
      <c r="C152" s="65"/>
      <c r="D152" s="63" t="s">
        <v>34</v>
      </c>
      <c r="E152" s="63" t="s">
        <v>189</v>
      </c>
      <c r="F152" s="64">
        <v>222</v>
      </c>
      <c r="G152" s="36"/>
      <c r="H152" s="94"/>
      <c r="I152" s="94"/>
      <c r="J152" s="94"/>
      <c r="K152" s="91" t="s">
        <v>34</v>
      </c>
      <c r="L152" s="91" t="s">
        <v>189</v>
      </c>
      <c r="M152" s="92">
        <v>222</v>
      </c>
      <c r="N152" s="93"/>
      <c r="O152" s="87"/>
      <c r="P152" s="11">
        <f t="shared" ca="1" si="0"/>
        <v>0</v>
      </c>
      <c r="Q152" s="100">
        <f t="shared" ca="1" si="1"/>
        <v>0</v>
      </c>
      <c r="R152" s="101"/>
      <c r="S152" s="101"/>
      <c r="T152" s="102"/>
      <c r="U152" s="11">
        <f t="shared" ca="1" si="5"/>
        <v>222</v>
      </c>
      <c r="V152" s="41"/>
    </row>
    <row r="153" spans="1:22" ht="16.5" customHeight="1">
      <c r="A153" s="65"/>
      <c r="B153" s="65"/>
      <c r="C153" s="63" t="s">
        <v>221</v>
      </c>
      <c r="D153" s="63" t="s">
        <v>26</v>
      </c>
      <c r="E153" s="63" t="s">
        <v>160</v>
      </c>
      <c r="F153" s="64">
        <v>193</v>
      </c>
      <c r="G153" s="36"/>
      <c r="H153" s="94"/>
      <c r="I153" s="94"/>
      <c r="J153" s="91" t="s">
        <v>221</v>
      </c>
      <c r="K153" s="91" t="s">
        <v>26</v>
      </c>
      <c r="L153" s="91" t="s">
        <v>160</v>
      </c>
      <c r="M153" s="92">
        <v>193</v>
      </c>
      <c r="N153" s="93"/>
      <c r="O153" s="87"/>
      <c r="P153" s="11">
        <f t="shared" ca="1" si="0"/>
        <v>0</v>
      </c>
      <c r="Q153" s="11">
        <f t="shared" ca="1" si="1"/>
        <v>0</v>
      </c>
      <c r="R153" s="40" t="str">
        <f t="shared" ref="R153:R160" ca="1" si="48">INDIRECT("C"&amp;ROW())</f>
        <v>商業概論</v>
      </c>
      <c r="S153" s="11" t="str">
        <f t="shared" ref="S153:S160" ca="1" si="49">INDIRECT("D"&amp;ROW())</f>
        <v>二</v>
      </c>
      <c r="T153" s="11" t="str">
        <f t="shared" ref="T153:T160" ca="1" si="50">INDIRECT("E"&amp;ROW())</f>
        <v>信樺</v>
      </c>
      <c r="U153" s="11">
        <f t="shared" ca="1" si="5"/>
        <v>193</v>
      </c>
      <c r="V153" s="41"/>
    </row>
    <row r="154" spans="1:22" ht="16.5" customHeight="1">
      <c r="A154" s="65"/>
      <c r="B154" s="65"/>
      <c r="C154" s="63" t="s">
        <v>328</v>
      </c>
      <c r="D154" s="63" t="s">
        <v>84</v>
      </c>
      <c r="E154" s="63" t="s">
        <v>248</v>
      </c>
      <c r="F154" s="64">
        <v>268</v>
      </c>
      <c r="G154" s="36"/>
      <c r="H154" s="94"/>
      <c r="I154" s="94"/>
      <c r="J154" s="91" t="s">
        <v>328</v>
      </c>
      <c r="K154" s="91" t="s">
        <v>84</v>
      </c>
      <c r="L154" s="91" t="s">
        <v>248</v>
      </c>
      <c r="M154" s="92">
        <v>268</v>
      </c>
      <c r="N154" s="93"/>
      <c r="O154" s="87"/>
      <c r="P154" s="11">
        <f t="shared" ca="1" si="0"/>
        <v>0</v>
      </c>
      <c r="Q154" s="11">
        <f t="shared" ca="1" si="1"/>
        <v>0</v>
      </c>
      <c r="R154" s="40" t="str">
        <f t="shared" ca="1" si="48"/>
        <v>計算機概論</v>
      </c>
      <c r="S154" s="11" t="str">
        <f t="shared" ca="1" si="49"/>
        <v>Ⅱ</v>
      </c>
      <c r="T154" s="11" t="str">
        <f t="shared" ca="1" si="50"/>
        <v>旗立</v>
      </c>
      <c r="U154" s="11">
        <f t="shared" ca="1" si="5"/>
        <v>268</v>
      </c>
      <c r="V154" s="41"/>
    </row>
    <row r="155" spans="1:22" ht="16.5" customHeight="1">
      <c r="A155" s="65"/>
      <c r="B155" s="65"/>
      <c r="C155" s="63" t="s">
        <v>368</v>
      </c>
      <c r="D155" s="63" t="s">
        <v>34</v>
      </c>
      <c r="E155" s="63" t="s">
        <v>287</v>
      </c>
      <c r="F155" s="64">
        <v>275</v>
      </c>
      <c r="G155" s="36"/>
      <c r="H155" s="94"/>
      <c r="I155" s="94"/>
      <c r="J155" s="91" t="s">
        <v>368</v>
      </c>
      <c r="K155" s="91" t="s">
        <v>34</v>
      </c>
      <c r="L155" s="91" t="s">
        <v>287</v>
      </c>
      <c r="M155" s="92">
        <v>275</v>
      </c>
      <c r="N155" s="93"/>
      <c r="O155" s="87"/>
      <c r="P155" s="11">
        <f t="shared" ca="1" si="0"/>
        <v>0</v>
      </c>
      <c r="Q155" s="11">
        <f t="shared" ca="1" si="1"/>
        <v>0</v>
      </c>
      <c r="R155" s="40" t="str">
        <f t="shared" ca="1" si="48"/>
        <v>國際貿易實務</v>
      </c>
      <c r="S155" s="11" t="str">
        <f t="shared" ca="1" si="49"/>
        <v>三</v>
      </c>
      <c r="T155" s="11" t="str">
        <f t="shared" ca="1" si="50"/>
        <v>龍騰</v>
      </c>
      <c r="U155" s="11">
        <f t="shared" ca="1" si="5"/>
        <v>275</v>
      </c>
      <c r="V155" s="41"/>
    </row>
    <row r="156" spans="1:22" ht="16.5" customHeight="1">
      <c r="A156" s="65"/>
      <c r="B156" s="65"/>
      <c r="C156" s="63" t="s">
        <v>140</v>
      </c>
      <c r="D156" s="63" t="s">
        <v>84</v>
      </c>
      <c r="E156" s="63" t="s">
        <v>132</v>
      </c>
      <c r="F156" s="64">
        <v>150</v>
      </c>
      <c r="G156" s="36"/>
      <c r="H156" s="94"/>
      <c r="I156" s="94"/>
      <c r="J156" s="91" t="s">
        <v>140</v>
      </c>
      <c r="K156" s="91" t="s">
        <v>84</v>
      </c>
      <c r="L156" s="91" t="s">
        <v>132</v>
      </c>
      <c r="M156" s="92">
        <v>150</v>
      </c>
      <c r="N156" s="93"/>
      <c r="O156" s="87"/>
      <c r="P156" s="11">
        <f t="shared" ca="1" si="0"/>
        <v>0</v>
      </c>
      <c r="Q156" s="11">
        <f t="shared" ca="1" si="1"/>
        <v>0</v>
      </c>
      <c r="R156" s="40" t="str">
        <f t="shared" ca="1" si="48"/>
        <v>全民國防教育</v>
      </c>
      <c r="S156" s="11" t="str">
        <f t="shared" ca="1" si="49"/>
        <v>Ⅱ</v>
      </c>
      <c r="T156" s="11" t="str">
        <f t="shared" ca="1" si="50"/>
        <v>育達</v>
      </c>
      <c r="U156" s="11">
        <f t="shared" ca="1" si="5"/>
        <v>150</v>
      </c>
      <c r="V156" s="41"/>
    </row>
    <row r="157" spans="1:22" ht="16.5" customHeight="1">
      <c r="A157" s="65"/>
      <c r="B157" s="65"/>
      <c r="C157" s="63" t="s">
        <v>146</v>
      </c>
      <c r="D157" s="63" t="s">
        <v>26</v>
      </c>
      <c r="E157" s="63" t="s">
        <v>132</v>
      </c>
      <c r="F157" s="64">
        <v>145</v>
      </c>
      <c r="G157" s="36"/>
      <c r="H157" s="94"/>
      <c r="I157" s="94"/>
      <c r="J157" s="91" t="s">
        <v>146</v>
      </c>
      <c r="K157" s="91" t="s">
        <v>26</v>
      </c>
      <c r="L157" s="91" t="s">
        <v>132</v>
      </c>
      <c r="M157" s="92">
        <v>145</v>
      </c>
      <c r="N157" s="93"/>
      <c r="O157" s="87"/>
      <c r="P157" s="11">
        <f t="shared" ca="1" si="0"/>
        <v>0</v>
      </c>
      <c r="Q157" s="11">
        <f t="shared" ca="1" si="1"/>
        <v>0</v>
      </c>
      <c r="R157" s="40" t="str">
        <f t="shared" ca="1" si="48"/>
        <v>健康與護理</v>
      </c>
      <c r="S157" s="11" t="str">
        <f t="shared" ca="1" si="49"/>
        <v>二</v>
      </c>
      <c r="T157" s="11" t="str">
        <f t="shared" ca="1" si="50"/>
        <v>育達</v>
      </c>
      <c r="U157" s="11">
        <f t="shared" ca="1" si="5"/>
        <v>145</v>
      </c>
      <c r="V157" s="41"/>
    </row>
    <row r="158" spans="1:22" ht="16.5" customHeight="1">
      <c r="A158" s="65"/>
      <c r="B158" s="65"/>
      <c r="C158" s="63" t="s">
        <v>158</v>
      </c>
      <c r="D158" s="63" t="s">
        <v>26</v>
      </c>
      <c r="E158" s="63" t="s">
        <v>132</v>
      </c>
      <c r="F158" s="64">
        <v>130</v>
      </c>
      <c r="G158" s="36"/>
      <c r="H158" s="94"/>
      <c r="I158" s="94"/>
      <c r="J158" s="91" t="s">
        <v>158</v>
      </c>
      <c r="K158" s="91" t="s">
        <v>26</v>
      </c>
      <c r="L158" s="91" t="s">
        <v>132</v>
      </c>
      <c r="M158" s="92">
        <v>130</v>
      </c>
      <c r="N158" s="93"/>
      <c r="O158" s="87"/>
      <c r="P158" s="11">
        <f t="shared" ca="1" si="0"/>
        <v>0</v>
      </c>
      <c r="Q158" s="11">
        <f t="shared" ca="1" si="1"/>
        <v>0</v>
      </c>
      <c r="R158" s="40" t="str">
        <f t="shared" ca="1" si="48"/>
        <v>體育</v>
      </c>
      <c r="S158" s="11" t="str">
        <f t="shared" ca="1" si="49"/>
        <v>二</v>
      </c>
      <c r="T158" s="11" t="str">
        <f t="shared" ca="1" si="50"/>
        <v>育達</v>
      </c>
      <c r="U158" s="11">
        <f t="shared" ca="1" si="5"/>
        <v>130</v>
      </c>
      <c r="V158" s="41"/>
    </row>
    <row r="159" spans="1:22" ht="16.5" customHeight="1">
      <c r="A159" s="65"/>
      <c r="B159" s="63" t="s">
        <v>461</v>
      </c>
      <c r="C159" s="66"/>
      <c r="D159" s="66"/>
      <c r="E159" s="66"/>
      <c r="F159" s="64">
        <v>2165</v>
      </c>
      <c r="G159" s="36"/>
      <c r="H159" s="94"/>
      <c r="I159" s="91" t="s">
        <v>461</v>
      </c>
      <c r="J159" s="95"/>
      <c r="K159" s="95"/>
      <c r="L159" s="95"/>
      <c r="M159" s="92">
        <v>2165</v>
      </c>
      <c r="N159" s="93"/>
      <c r="O159" s="87"/>
      <c r="P159" s="11">
        <f t="shared" ca="1" si="0"/>
        <v>0</v>
      </c>
      <c r="Q159" s="11" t="str">
        <f t="shared" ca="1" si="1"/>
        <v>貿一3 合計</v>
      </c>
      <c r="R159" s="40">
        <f t="shared" ca="1" si="48"/>
        <v>0</v>
      </c>
      <c r="S159" s="11">
        <f t="shared" ca="1" si="49"/>
        <v>0</v>
      </c>
      <c r="T159" s="11">
        <f t="shared" ca="1" si="50"/>
        <v>0</v>
      </c>
      <c r="U159" s="11">
        <f t="shared" ca="1" si="5"/>
        <v>2165</v>
      </c>
      <c r="V159" s="41"/>
    </row>
    <row r="160" spans="1:22" ht="16.5" customHeight="1">
      <c r="A160" s="65"/>
      <c r="B160" s="63" t="s">
        <v>212</v>
      </c>
      <c r="C160" s="63" t="s">
        <v>207</v>
      </c>
      <c r="D160" s="63" t="s">
        <v>26</v>
      </c>
      <c r="E160" s="63" t="s">
        <v>278</v>
      </c>
      <c r="F160" s="64">
        <v>193</v>
      </c>
      <c r="G160" s="36"/>
      <c r="H160" s="94"/>
      <c r="I160" s="91" t="s">
        <v>212</v>
      </c>
      <c r="J160" s="91" t="s">
        <v>207</v>
      </c>
      <c r="K160" s="91" t="s">
        <v>26</v>
      </c>
      <c r="L160" s="91" t="s">
        <v>278</v>
      </c>
      <c r="M160" s="92">
        <v>193</v>
      </c>
      <c r="N160" s="93"/>
      <c r="O160" s="87"/>
      <c r="P160" s="11">
        <f t="shared" ca="1" si="0"/>
        <v>0</v>
      </c>
      <c r="Q160" s="11" t="str">
        <f t="shared" ca="1" si="1"/>
        <v>貿一4</v>
      </c>
      <c r="R160" s="40" t="str">
        <f t="shared" ca="1" si="48"/>
        <v>高職國文</v>
      </c>
      <c r="S160" s="11" t="str">
        <f t="shared" ca="1" si="49"/>
        <v>二</v>
      </c>
      <c r="T160" s="11" t="str">
        <f t="shared" ca="1" si="50"/>
        <v>翰林</v>
      </c>
      <c r="U160" s="11">
        <f t="shared" ca="1" si="5"/>
        <v>193</v>
      </c>
      <c r="V160" s="41"/>
    </row>
    <row r="161" spans="1:22" ht="16.5" customHeight="1">
      <c r="A161" s="65"/>
      <c r="B161" s="65"/>
      <c r="C161" s="63" t="s">
        <v>231</v>
      </c>
      <c r="D161" s="63" t="s">
        <v>26</v>
      </c>
      <c r="E161" s="63" t="s">
        <v>160</v>
      </c>
      <c r="F161" s="64">
        <v>164</v>
      </c>
      <c r="G161" s="36"/>
      <c r="H161" s="94"/>
      <c r="I161" s="94"/>
      <c r="J161" s="91" t="s">
        <v>231</v>
      </c>
      <c r="K161" s="91" t="s">
        <v>26</v>
      </c>
      <c r="L161" s="91" t="s">
        <v>160</v>
      </c>
      <c r="M161" s="92">
        <v>164</v>
      </c>
      <c r="N161" s="93"/>
      <c r="O161" s="87"/>
      <c r="P161" s="11">
        <f t="shared" ca="1" si="0"/>
        <v>0</v>
      </c>
      <c r="Q161" s="100">
        <f t="shared" ca="1" si="1"/>
        <v>0</v>
      </c>
      <c r="R161" s="101"/>
      <c r="S161" s="101"/>
      <c r="T161" s="102"/>
      <c r="U161" s="11">
        <f t="shared" ca="1" si="5"/>
        <v>164</v>
      </c>
      <c r="V161" s="41"/>
    </row>
    <row r="162" spans="1:22" ht="16.5" customHeight="1">
      <c r="A162" s="65"/>
      <c r="B162" s="65"/>
      <c r="C162" s="63" t="s">
        <v>175</v>
      </c>
      <c r="D162" s="63" t="s">
        <v>26</v>
      </c>
      <c r="E162" s="63" t="s">
        <v>141</v>
      </c>
      <c r="F162" s="64">
        <v>203</v>
      </c>
      <c r="G162" s="36"/>
      <c r="H162" s="94"/>
      <c r="I162" s="94"/>
      <c r="J162" s="91" t="s">
        <v>175</v>
      </c>
      <c r="K162" s="91" t="s">
        <v>26</v>
      </c>
      <c r="L162" s="91" t="s">
        <v>141</v>
      </c>
      <c r="M162" s="92">
        <v>203</v>
      </c>
      <c r="N162" s="93"/>
      <c r="O162" s="87"/>
      <c r="P162" s="11">
        <f t="shared" ca="1" si="0"/>
        <v>0</v>
      </c>
      <c r="Q162" s="11">
        <f t="shared" ca="1" si="1"/>
        <v>0</v>
      </c>
      <c r="R162" s="40" t="str">
        <f t="shared" ref="R162:R168" ca="1" si="51">INDIRECT("C"&amp;ROW())</f>
        <v>高職英文</v>
      </c>
      <c r="S162" s="11" t="str">
        <f t="shared" ref="S162:S168" ca="1" si="52">INDIRECT("D"&amp;ROW())</f>
        <v>二</v>
      </c>
      <c r="T162" s="11" t="str">
        <f t="shared" ref="T162:T168" ca="1" si="53">INDIRECT("E"&amp;ROW())</f>
        <v>東大</v>
      </c>
      <c r="U162" s="11">
        <f t="shared" ca="1" si="5"/>
        <v>203</v>
      </c>
      <c r="V162" s="41"/>
    </row>
    <row r="163" spans="1:22" ht="16.5" customHeight="1">
      <c r="A163" s="65"/>
      <c r="B163" s="65"/>
      <c r="C163" s="63" t="s">
        <v>309</v>
      </c>
      <c r="D163" s="63" t="s">
        <v>26</v>
      </c>
      <c r="E163" s="63" t="s">
        <v>189</v>
      </c>
      <c r="F163" s="64">
        <v>222</v>
      </c>
      <c r="G163" s="36"/>
      <c r="H163" s="94"/>
      <c r="I163" s="94"/>
      <c r="J163" s="91" t="s">
        <v>309</v>
      </c>
      <c r="K163" s="91" t="s">
        <v>26</v>
      </c>
      <c r="L163" s="91" t="s">
        <v>189</v>
      </c>
      <c r="M163" s="92">
        <v>222</v>
      </c>
      <c r="N163" s="93"/>
      <c r="O163" s="87"/>
      <c r="P163" s="11">
        <f t="shared" ca="1" si="0"/>
        <v>0</v>
      </c>
      <c r="Q163" s="11">
        <f t="shared" ca="1" si="1"/>
        <v>0</v>
      </c>
      <c r="R163" s="40" t="str">
        <f t="shared" ca="1" si="51"/>
        <v>會計學</v>
      </c>
      <c r="S163" s="11" t="str">
        <f t="shared" ca="1" si="52"/>
        <v>二</v>
      </c>
      <c r="T163" s="11" t="str">
        <f t="shared" ca="1" si="53"/>
        <v>啟芳</v>
      </c>
      <c r="U163" s="11">
        <f t="shared" ca="1" si="5"/>
        <v>222</v>
      </c>
      <c r="V163" s="41"/>
    </row>
    <row r="164" spans="1:22" ht="16.5" customHeight="1">
      <c r="A164" s="65"/>
      <c r="B164" s="65"/>
      <c r="C164" s="65"/>
      <c r="D164" s="63" t="s">
        <v>34</v>
      </c>
      <c r="E164" s="63" t="s">
        <v>189</v>
      </c>
      <c r="F164" s="64">
        <v>222</v>
      </c>
      <c r="G164" s="36"/>
      <c r="H164" s="94"/>
      <c r="I164" s="94"/>
      <c r="J164" s="94"/>
      <c r="K164" s="91" t="s">
        <v>34</v>
      </c>
      <c r="L164" s="91" t="s">
        <v>189</v>
      </c>
      <c r="M164" s="92">
        <v>222</v>
      </c>
      <c r="N164" s="93"/>
      <c r="O164" s="87"/>
      <c r="P164" s="11">
        <f t="shared" ca="1" si="0"/>
        <v>0</v>
      </c>
      <c r="Q164" s="11">
        <f t="shared" ca="1" si="1"/>
        <v>0</v>
      </c>
      <c r="R164" s="40">
        <f t="shared" ca="1" si="51"/>
        <v>0</v>
      </c>
      <c r="S164" s="11" t="str">
        <f t="shared" ca="1" si="52"/>
        <v>三</v>
      </c>
      <c r="T164" s="11" t="str">
        <f t="shared" ca="1" si="53"/>
        <v>啟芳</v>
      </c>
      <c r="U164" s="11">
        <f t="shared" ca="1" si="5"/>
        <v>222</v>
      </c>
      <c r="V164" s="41"/>
    </row>
    <row r="165" spans="1:22" ht="16.5" customHeight="1">
      <c r="A165" s="65"/>
      <c r="B165" s="65"/>
      <c r="C165" s="63" t="s">
        <v>221</v>
      </c>
      <c r="D165" s="63" t="s">
        <v>26</v>
      </c>
      <c r="E165" s="63" t="s">
        <v>160</v>
      </c>
      <c r="F165" s="64">
        <v>193</v>
      </c>
      <c r="G165" s="36"/>
      <c r="H165" s="94"/>
      <c r="I165" s="94"/>
      <c r="J165" s="91" t="s">
        <v>221</v>
      </c>
      <c r="K165" s="91" t="s">
        <v>26</v>
      </c>
      <c r="L165" s="91" t="s">
        <v>160</v>
      </c>
      <c r="M165" s="92">
        <v>193</v>
      </c>
      <c r="N165" s="93"/>
      <c r="O165" s="87"/>
      <c r="P165" s="11">
        <f t="shared" ca="1" si="0"/>
        <v>0</v>
      </c>
      <c r="Q165" s="11">
        <f t="shared" ca="1" si="1"/>
        <v>0</v>
      </c>
      <c r="R165" s="40" t="str">
        <f t="shared" ca="1" si="51"/>
        <v>商業概論</v>
      </c>
      <c r="S165" s="11" t="str">
        <f t="shared" ca="1" si="52"/>
        <v>二</v>
      </c>
      <c r="T165" s="11" t="str">
        <f t="shared" ca="1" si="53"/>
        <v>信樺</v>
      </c>
      <c r="U165" s="11">
        <f t="shared" ca="1" si="5"/>
        <v>193</v>
      </c>
      <c r="V165" s="41"/>
    </row>
    <row r="166" spans="1:22" ht="16.5" customHeight="1">
      <c r="A166" s="65"/>
      <c r="B166" s="65"/>
      <c r="C166" s="63" t="s">
        <v>328</v>
      </c>
      <c r="D166" s="63" t="s">
        <v>84</v>
      </c>
      <c r="E166" s="63" t="s">
        <v>248</v>
      </c>
      <c r="F166" s="64">
        <v>268</v>
      </c>
      <c r="G166" s="36"/>
      <c r="H166" s="94"/>
      <c r="I166" s="94"/>
      <c r="J166" s="91" t="s">
        <v>328</v>
      </c>
      <c r="K166" s="91" t="s">
        <v>84</v>
      </c>
      <c r="L166" s="91" t="s">
        <v>248</v>
      </c>
      <c r="M166" s="92">
        <v>268</v>
      </c>
      <c r="N166" s="93"/>
      <c r="O166" s="87"/>
      <c r="P166" s="11">
        <f t="shared" ca="1" si="0"/>
        <v>0</v>
      </c>
      <c r="Q166" s="11">
        <f t="shared" ca="1" si="1"/>
        <v>0</v>
      </c>
      <c r="R166" s="40" t="str">
        <f t="shared" ca="1" si="51"/>
        <v>計算機概論</v>
      </c>
      <c r="S166" s="11" t="str">
        <f t="shared" ca="1" si="52"/>
        <v>Ⅱ</v>
      </c>
      <c r="T166" s="11" t="str">
        <f t="shared" ca="1" si="53"/>
        <v>旗立</v>
      </c>
      <c r="U166" s="11">
        <f t="shared" ca="1" si="5"/>
        <v>268</v>
      </c>
      <c r="V166" s="41"/>
    </row>
    <row r="167" spans="1:22" ht="16.5" customHeight="1">
      <c r="A167" s="65"/>
      <c r="B167" s="65"/>
      <c r="C167" s="63" t="s">
        <v>368</v>
      </c>
      <c r="D167" s="63" t="s">
        <v>34</v>
      </c>
      <c r="E167" s="63" t="s">
        <v>287</v>
      </c>
      <c r="F167" s="64">
        <v>275</v>
      </c>
      <c r="G167" s="36"/>
      <c r="H167" s="94"/>
      <c r="I167" s="94"/>
      <c r="J167" s="91" t="s">
        <v>368</v>
      </c>
      <c r="K167" s="91" t="s">
        <v>34</v>
      </c>
      <c r="L167" s="91" t="s">
        <v>287</v>
      </c>
      <c r="M167" s="92">
        <v>275</v>
      </c>
      <c r="N167" s="93"/>
      <c r="O167" s="87"/>
      <c r="P167" s="11">
        <f t="shared" ca="1" si="0"/>
        <v>0</v>
      </c>
      <c r="Q167" s="11">
        <f t="shared" ca="1" si="1"/>
        <v>0</v>
      </c>
      <c r="R167" s="40" t="str">
        <f t="shared" ca="1" si="51"/>
        <v>國際貿易實務</v>
      </c>
      <c r="S167" s="11" t="str">
        <f t="shared" ca="1" si="52"/>
        <v>三</v>
      </c>
      <c r="T167" s="11" t="str">
        <f t="shared" ca="1" si="53"/>
        <v>龍騰</v>
      </c>
      <c r="U167" s="11">
        <f t="shared" ca="1" si="5"/>
        <v>275</v>
      </c>
      <c r="V167" s="41"/>
    </row>
    <row r="168" spans="1:22" ht="16.5" customHeight="1">
      <c r="A168" s="65"/>
      <c r="B168" s="65"/>
      <c r="C168" s="63" t="s">
        <v>140</v>
      </c>
      <c r="D168" s="63" t="s">
        <v>84</v>
      </c>
      <c r="E168" s="63" t="s">
        <v>132</v>
      </c>
      <c r="F168" s="64">
        <v>150</v>
      </c>
      <c r="G168" s="36"/>
      <c r="H168" s="94"/>
      <c r="I168" s="94"/>
      <c r="J168" s="91" t="s">
        <v>140</v>
      </c>
      <c r="K168" s="91" t="s">
        <v>84</v>
      </c>
      <c r="L168" s="91" t="s">
        <v>132</v>
      </c>
      <c r="M168" s="92">
        <v>150</v>
      </c>
      <c r="N168" s="93"/>
      <c r="O168" s="87"/>
      <c r="P168" s="11">
        <f t="shared" ca="1" si="0"/>
        <v>0</v>
      </c>
      <c r="Q168" s="11">
        <f t="shared" ca="1" si="1"/>
        <v>0</v>
      </c>
      <c r="R168" s="40" t="str">
        <f t="shared" ca="1" si="51"/>
        <v>全民國防教育</v>
      </c>
      <c r="S168" s="11" t="str">
        <f t="shared" ca="1" si="52"/>
        <v>Ⅱ</v>
      </c>
      <c r="T168" s="11" t="str">
        <f t="shared" ca="1" si="53"/>
        <v>育達</v>
      </c>
      <c r="U168" s="11">
        <f t="shared" ca="1" si="5"/>
        <v>150</v>
      </c>
      <c r="V168" s="41"/>
    </row>
    <row r="169" spans="1:22" ht="16.5" customHeight="1">
      <c r="A169" s="65"/>
      <c r="B169" s="65"/>
      <c r="C169" s="63" t="s">
        <v>146</v>
      </c>
      <c r="D169" s="63" t="s">
        <v>26</v>
      </c>
      <c r="E169" s="63" t="s">
        <v>132</v>
      </c>
      <c r="F169" s="64">
        <v>145</v>
      </c>
      <c r="G169" s="36"/>
      <c r="H169" s="94"/>
      <c r="I169" s="94"/>
      <c r="J169" s="91" t="s">
        <v>146</v>
      </c>
      <c r="K169" s="91" t="s">
        <v>26</v>
      </c>
      <c r="L169" s="91" t="s">
        <v>132</v>
      </c>
      <c r="M169" s="92">
        <v>145</v>
      </c>
      <c r="N169" s="93"/>
      <c r="O169" s="87"/>
      <c r="P169" s="11">
        <f t="shared" ca="1" si="0"/>
        <v>0</v>
      </c>
      <c r="Q169" s="100">
        <f t="shared" ca="1" si="1"/>
        <v>0</v>
      </c>
      <c r="R169" s="101"/>
      <c r="S169" s="101"/>
      <c r="T169" s="102"/>
      <c r="U169" s="11">
        <f t="shared" ca="1" si="5"/>
        <v>145</v>
      </c>
      <c r="V169" s="41"/>
    </row>
    <row r="170" spans="1:22" ht="16.5" customHeight="1">
      <c r="A170" s="65"/>
      <c r="B170" s="65"/>
      <c r="C170" s="63" t="s">
        <v>158</v>
      </c>
      <c r="D170" s="63" t="s">
        <v>26</v>
      </c>
      <c r="E170" s="63" t="s">
        <v>132</v>
      </c>
      <c r="F170" s="64">
        <v>130</v>
      </c>
      <c r="G170" s="36"/>
      <c r="H170" s="94"/>
      <c r="I170" s="94"/>
      <c r="J170" s="91" t="s">
        <v>158</v>
      </c>
      <c r="K170" s="91" t="s">
        <v>26</v>
      </c>
      <c r="L170" s="91" t="s">
        <v>132</v>
      </c>
      <c r="M170" s="92">
        <v>130</v>
      </c>
      <c r="N170" s="93"/>
      <c r="O170" s="87"/>
      <c r="P170" s="11">
        <f t="shared" ca="1" si="0"/>
        <v>0</v>
      </c>
      <c r="Q170" s="11">
        <f t="shared" ca="1" si="1"/>
        <v>0</v>
      </c>
      <c r="R170" s="40" t="str">
        <f t="shared" ref="R170:R176" ca="1" si="54">INDIRECT("C"&amp;ROW())</f>
        <v>體育</v>
      </c>
      <c r="S170" s="11" t="str">
        <f t="shared" ref="S170:S176" ca="1" si="55">INDIRECT("D"&amp;ROW())</f>
        <v>二</v>
      </c>
      <c r="T170" s="11" t="str">
        <f t="shared" ref="T170:T176" ca="1" si="56">INDIRECT("E"&amp;ROW())</f>
        <v>育達</v>
      </c>
      <c r="U170" s="11">
        <f t="shared" ca="1" si="5"/>
        <v>130</v>
      </c>
      <c r="V170" s="41"/>
    </row>
    <row r="171" spans="1:22" ht="16.5" customHeight="1">
      <c r="A171" s="65"/>
      <c r="B171" s="63" t="s">
        <v>462</v>
      </c>
      <c r="C171" s="66"/>
      <c r="D171" s="66"/>
      <c r="E171" s="66"/>
      <c r="F171" s="64">
        <v>2165</v>
      </c>
      <c r="G171" s="36"/>
      <c r="H171" s="94"/>
      <c r="I171" s="91" t="s">
        <v>462</v>
      </c>
      <c r="J171" s="95"/>
      <c r="K171" s="95"/>
      <c r="L171" s="95"/>
      <c r="M171" s="92">
        <v>2165</v>
      </c>
      <c r="N171" s="93"/>
      <c r="O171" s="87"/>
      <c r="P171" s="11">
        <f t="shared" ca="1" si="0"/>
        <v>0</v>
      </c>
      <c r="Q171" s="11" t="str">
        <f t="shared" ca="1" si="1"/>
        <v>貿一4 合計</v>
      </c>
      <c r="R171" s="40">
        <f t="shared" ca="1" si="54"/>
        <v>0</v>
      </c>
      <c r="S171" s="11">
        <f t="shared" ca="1" si="55"/>
        <v>0</v>
      </c>
      <c r="T171" s="11">
        <f t="shared" ca="1" si="56"/>
        <v>0</v>
      </c>
      <c r="U171" s="11">
        <f t="shared" ca="1" si="5"/>
        <v>2165</v>
      </c>
      <c r="V171" s="41"/>
    </row>
    <row r="172" spans="1:22" ht="16.5" customHeight="1">
      <c r="A172" s="65"/>
      <c r="B172" s="63" t="s">
        <v>289</v>
      </c>
      <c r="C172" s="63" t="s">
        <v>207</v>
      </c>
      <c r="D172" s="63" t="s">
        <v>26</v>
      </c>
      <c r="E172" s="63" t="s">
        <v>278</v>
      </c>
      <c r="F172" s="64">
        <v>193</v>
      </c>
      <c r="G172" s="36"/>
      <c r="H172" s="94"/>
      <c r="I172" s="91" t="s">
        <v>289</v>
      </c>
      <c r="J172" s="91" t="s">
        <v>207</v>
      </c>
      <c r="K172" s="91" t="s">
        <v>26</v>
      </c>
      <c r="L172" s="91" t="s">
        <v>278</v>
      </c>
      <c r="M172" s="92">
        <v>193</v>
      </c>
      <c r="N172" s="93"/>
      <c r="O172" s="87"/>
      <c r="P172" s="11">
        <f t="shared" ca="1" si="0"/>
        <v>0</v>
      </c>
      <c r="Q172" s="11" t="str">
        <f t="shared" ca="1" si="1"/>
        <v>資一1</v>
      </c>
      <c r="R172" s="40" t="str">
        <f t="shared" ca="1" si="54"/>
        <v>高職國文</v>
      </c>
      <c r="S172" s="11" t="str">
        <f t="shared" ca="1" si="55"/>
        <v>二</v>
      </c>
      <c r="T172" s="11" t="str">
        <f t="shared" ca="1" si="56"/>
        <v>翰林</v>
      </c>
      <c r="U172" s="11">
        <f t="shared" ca="1" si="5"/>
        <v>193</v>
      </c>
      <c r="V172" s="41"/>
    </row>
    <row r="173" spans="1:22" ht="16.5" customHeight="1">
      <c r="A173" s="65"/>
      <c r="B173" s="65"/>
      <c r="C173" s="63" t="s">
        <v>231</v>
      </c>
      <c r="D173" s="63" t="s">
        <v>26</v>
      </c>
      <c r="E173" s="63" t="s">
        <v>160</v>
      </c>
      <c r="F173" s="64">
        <v>164</v>
      </c>
      <c r="G173" s="36"/>
      <c r="H173" s="94"/>
      <c r="I173" s="94"/>
      <c r="J173" s="91" t="s">
        <v>231</v>
      </c>
      <c r="K173" s="91" t="s">
        <v>26</v>
      </c>
      <c r="L173" s="91" t="s">
        <v>160</v>
      </c>
      <c r="M173" s="92">
        <v>164</v>
      </c>
      <c r="N173" s="93"/>
      <c r="O173" s="87"/>
      <c r="P173" s="11">
        <f t="shared" ca="1" si="0"/>
        <v>0</v>
      </c>
      <c r="Q173" s="11">
        <f t="shared" ca="1" si="1"/>
        <v>0</v>
      </c>
      <c r="R173" s="40" t="str">
        <f t="shared" ca="1" si="54"/>
        <v>數學B</v>
      </c>
      <c r="S173" s="11" t="str">
        <f t="shared" ca="1" si="55"/>
        <v>二</v>
      </c>
      <c r="T173" s="11" t="str">
        <f t="shared" ca="1" si="56"/>
        <v>信樺</v>
      </c>
      <c r="U173" s="11">
        <f t="shared" ca="1" si="5"/>
        <v>164</v>
      </c>
      <c r="V173" s="41"/>
    </row>
    <row r="174" spans="1:22" ht="16.5" customHeight="1">
      <c r="A174" s="65"/>
      <c r="B174" s="65"/>
      <c r="C174" s="63" t="s">
        <v>175</v>
      </c>
      <c r="D174" s="63" t="s">
        <v>26</v>
      </c>
      <c r="E174" s="63" t="s">
        <v>141</v>
      </c>
      <c r="F174" s="64">
        <v>203</v>
      </c>
      <c r="G174" s="36"/>
      <c r="H174" s="94"/>
      <c r="I174" s="94"/>
      <c r="J174" s="91" t="s">
        <v>175</v>
      </c>
      <c r="K174" s="91" t="s">
        <v>26</v>
      </c>
      <c r="L174" s="91" t="s">
        <v>141</v>
      </c>
      <c r="M174" s="92">
        <v>203</v>
      </c>
      <c r="N174" s="93"/>
      <c r="O174" s="87"/>
      <c r="P174" s="11">
        <f t="shared" ca="1" si="0"/>
        <v>0</v>
      </c>
      <c r="Q174" s="11">
        <f t="shared" ca="1" si="1"/>
        <v>0</v>
      </c>
      <c r="R174" s="40" t="str">
        <f t="shared" ca="1" si="54"/>
        <v>高職英文</v>
      </c>
      <c r="S174" s="11" t="str">
        <f t="shared" ca="1" si="55"/>
        <v>二</v>
      </c>
      <c r="T174" s="11" t="str">
        <f t="shared" ca="1" si="56"/>
        <v>東大</v>
      </c>
      <c r="U174" s="11">
        <f t="shared" ca="1" si="5"/>
        <v>203</v>
      </c>
      <c r="V174" s="41"/>
    </row>
    <row r="175" spans="1:22" ht="16.5" customHeight="1">
      <c r="A175" s="65"/>
      <c r="B175" s="65"/>
      <c r="C175" s="63" t="s">
        <v>309</v>
      </c>
      <c r="D175" s="63" t="s">
        <v>26</v>
      </c>
      <c r="E175" s="63" t="s">
        <v>189</v>
      </c>
      <c r="F175" s="64">
        <v>222</v>
      </c>
      <c r="G175" s="36"/>
      <c r="H175" s="94"/>
      <c r="I175" s="94"/>
      <c r="J175" s="91" t="s">
        <v>309</v>
      </c>
      <c r="K175" s="91" t="s">
        <v>26</v>
      </c>
      <c r="L175" s="91" t="s">
        <v>189</v>
      </c>
      <c r="M175" s="92">
        <v>222</v>
      </c>
      <c r="N175" s="93"/>
      <c r="O175" s="87"/>
      <c r="P175" s="11">
        <f t="shared" ca="1" si="0"/>
        <v>0</v>
      </c>
      <c r="Q175" s="11">
        <f t="shared" ca="1" si="1"/>
        <v>0</v>
      </c>
      <c r="R175" s="40" t="str">
        <f t="shared" ca="1" si="54"/>
        <v>會計學</v>
      </c>
      <c r="S175" s="11" t="str">
        <f t="shared" ca="1" si="55"/>
        <v>二</v>
      </c>
      <c r="T175" s="11" t="str">
        <f t="shared" ca="1" si="56"/>
        <v>啟芳</v>
      </c>
      <c r="U175" s="11">
        <f t="shared" ca="1" si="5"/>
        <v>222</v>
      </c>
      <c r="V175" s="41"/>
    </row>
    <row r="176" spans="1:22" ht="16.5" customHeight="1">
      <c r="A176" s="65"/>
      <c r="B176" s="65"/>
      <c r="C176" s="65"/>
      <c r="D176" s="63" t="s">
        <v>34</v>
      </c>
      <c r="E176" s="63" t="s">
        <v>189</v>
      </c>
      <c r="F176" s="64">
        <v>222</v>
      </c>
      <c r="G176" s="36"/>
      <c r="H176" s="94"/>
      <c r="I176" s="94"/>
      <c r="J176" s="94"/>
      <c r="K176" s="91" t="s">
        <v>34</v>
      </c>
      <c r="L176" s="91" t="s">
        <v>189</v>
      </c>
      <c r="M176" s="92">
        <v>222</v>
      </c>
      <c r="N176" s="93"/>
      <c r="O176" s="87"/>
      <c r="P176" s="11">
        <f t="shared" ca="1" si="0"/>
        <v>0</v>
      </c>
      <c r="Q176" s="11">
        <f t="shared" ca="1" si="1"/>
        <v>0</v>
      </c>
      <c r="R176" s="40">
        <f t="shared" ca="1" si="54"/>
        <v>0</v>
      </c>
      <c r="S176" s="11" t="str">
        <f t="shared" ca="1" si="55"/>
        <v>三</v>
      </c>
      <c r="T176" s="11" t="str">
        <f t="shared" ca="1" si="56"/>
        <v>啟芳</v>
      </c>
      <c r="U176" s="11">
        <f t="shared" ca="1" si="5"/>
        <v>222</v>
      </c>
      <c r="V176" s="41"/>
    </row>
    <row r="177" spans="1:22" ht="16.5" customHeight="1">
      <c r="A177" s="65"/>
      <c r="B177" s="65"/>
      <c r="C177" s="63" t="s">
        <v>221</v>
      </c>
      <c r="D177" s="63" t="s">
        <v>26</v>
      </c>
      <c r="E177" s="63" t="s">
        <v>160</v>
      </c>
      <c r="F177" s="64">
        <v>193</v>
      </c>
      <c r="G177" s="36"/>
      <c r="H177" s="94"/>
      <c r="I177" s="94"/>
      <c r="J177" s="91" t="s">
        <v>221</v>
      </c>
      <c r="K177" s="91" t="s">
        <v>26</v>
      </c>
      <c r="L177" s="91" t="s">
        <v>160</v>
      </c>
      <c r="M177" s="92">
        <v>193</v>
      </c>
      <c r="N177" s="93"/>
      <c r="O177" s="87"/>
      <c r="P177" s="11">
        <f t="shared" ca="1" si="0"/>
        <v>0</v>
      </c>
      <c r="Q177" s="100">
        <f t="shared" ca="1" si="1"/>
        <v>0</v>
      </c>
      <c r="R177" s="101"/>
      <c r="S177" s="101"/>
      <c r="T177" s="102"/>
      <c r="U177" s="11">
        <f t="shared" ca="1" si="5"/>
        <v>193</v>
      </c>
      <c r="V177" s="41"/>
    </row>
    <row r="178" spans="1:22" ht="16.5" customHeight="1">
      <c r="A178" s="65"/>
      <c r="B178" s="65"/>
      <c r="C178" s="63" t="s">
        <v>328</v>
      </c>
      <c r="D178" s="63" t="s">
        <v>84</v>
      </c>
      <c r="E178" s="63" t="s">
        <v>248</v>
      </c>
      <c r="F178" s="64">
        <v>268</v>
      </c>
      <c r="G178" s="36"/>
      <c r="H178" s="94"/>
      <c r="I178" s="94"/>
      <c r="J178" s="91" t="s">
        <v>328</v>
      </c>
      <c r="K178" s="91" t="s">
        <v>84</v>
      </c>
      <c r="L178" s="91" t="s">
        <v>248</v>
      </c>
      <c r="M178" s="92">
        <v>268</v>
      </c>
      <c r="N178" s="93"/>
      <c r="O178" s="87"/>
      <c r="P178" s="11">
        <f t="shared" ca="1" si="0"/>
        <v>0</v>
      </c>
      <c r="Q178" s="11">
        <f t="shared" ca="1" si="1"/>
        <v>0</v>
      </c>
      <c r="R178" s="40" t="str">
        <f t="shared" ref="R178:R188" ca="1" si="57">INDIRECT("C"&amp;ROW())</f>
        <v>計算機概論</v>
      </c>
      <c r="S178" s="11" t="str">
        <f t="shared" ref="S178:S188" ca="1" si="58">INDIRECT("D"&amp;ROW())</f>
        <v>Ⅱ</v>
      </c>
      <c r="T178" s="11" t="str">
        <f t="shared" ref="T178:T188" ca="1" si="59">INDIRECT("E"&amp;ROW())</f>
        <v>旗立</v>
      </c>
      <c r="U178" s="11">
        <f t="shared" ca="1" si="5"/>
        <v>268</v>
      </c>
      <c r="V178" s="41"/>
    </row>
    <row r="179" spans="1:22" ht="16.5" customHeight="1">
      <c r="A179" s="65"/>
      <c r="B179" s="65"/>
      <c r="C179" s="63" t="s">
        <v>140</v>
      </c>
      <c r="D179" s="63" t="s">
        <v>84</v>
      </c>
      <c r="E179" s="63" t="s">
        <v>132</v>
      </c>
      <c r="F179" s="64">
        <v>150</v>
      </c>
      <c r="G179" s="36"/>
      <c r="H179" s="94"/>
      <c r="I179" s="94"/>
      <c r="J179" s="91" t="s">
        <v>140</v>
      </c>
      <c r="K179" s="91" t="s">
        <v>84</v>
      </c>
      <c r="L179" s="91" t="s">
        <v>132</v>
      </c>
      <c r="M179" s="92">
        <v>150</v>
      </c>
      <c r="N179" s="93"/>
      <c r="O179" s="87"/>
      <c r="P179" s="11">
        <f t="shared" ca="1" si="0"/>
        <v>0</v>
      </c>
      <c r="Q179" s="11">
        <f t="shared" ca="1" si="1"/>
        <v>0</v>
      </c>
      <c r="R179" s="40" t="str">
        <f t="shared" ca="1" si="57"/>
        <v>全民國防教育</v>
      </c>
      <c r="S179" s="11" t="str">
        <f t="shared" ca="1" si="58"/>
        <v>Ⅱ</v>
      </c>
      <c r="T179" s="11" t="str">
        <f t="shared" ca="1" si="59"/>
        <v>育達</v>
      </c>
      <c r="U179" s="11">
        <f t="shared" ca="1" si="5"/>
        <v>150</v>
      </c>
      <c r="V179" s="41"/>
    </row>
    <row r="180" spans="1:22" ht="16.5" customHeight="1">
      <c r="A180" s="65"/>
      <c r="B180" s="65"/>
      <c r="C180" s="63" t="s">
        <v>146</v>
      </c>
      <c r="D180" s="63" t="s">
        <v>26</v>
      </c>
      <c r="E180" s="63" t="s">
        <v>132</v>
      </c>
      <c r="F180" s="64">
        <v>145</v>
      </c>
      <c r="G180" s="36"/>
      <c r="H180" s="94"/>
      <c r="I180" s="94"/>
      <c r="J180" s="91" t="s">
        <v>146</v>
      </c>
      <c r="K180" s="91" t="s">
        <v>26</v>
      </c>
      <c r="L180" s="91" t="s">
        <v>132</v>
      </c>
      <c r="M180" s="92">
        <v>145</v>
      </c>
      <c r="N180" s="93"/>
      <c r="O180" s="87"/>
      <c r="P180" s="11">
        <f t="shared" ca="1" si="0"/>
        <v>0</v>
      </c>
      <c r="Q180" s="11">
        <f t="shared" ca="1" si="1"/>
        <v>0</v>
      </c>
      <c r="R180" s="40" t="str">
        <f t="shared" ca="1" si="57"/>
        <v>健康與護理</v>
      </c>
      <c r="S180" s="11" t="str">
        <f t="shared" ca="1" si="58"/>
        <v>二</v>
      </c>
      <c r="T180" s="11" t="str">
        <f t="shared" ca="1" si="59"/>
        <v>育達</v>
      </c>
      <c r="U180" s="11">
        <f t="shared" ca="1" si="5"/>
        <v>145</v>
      </c>
      <c r="V180" s="41"/>
    </row>
    <row r="181" spans="1:22" ht="16.5" customHeight="1">
      <c r="A181" s="65"/>
      <c r="B181" s="65"/>
      <c r="C181" s="63" t="s">
        <v>158</v>
      </c>
      <c r="D181" s="63" t="s">
        <v>26</v>
      </c>
      <c r="E181" s="63" t="s">
        <v>132</v>
      </c>
      <c r="F181" s="64">
        <v>130</v>
      </c>
      <c r="G181" s="36"/>
      <c r="H181" s="94"/>
      <c r="I181" s="94"/>
      <c r="J181" s="91" t="s">
        <v>158</v>
      </c>
      <c r="K181" s="91" t="s">
        <v>26</v>
      </c>
      <c r="L181" s="91" t="s">
        <v>132</v>
      </c>
      <c r="M181" s="92">
        <v>130</v>
      </c>
      <c r="N181" s="93"/>
      <c r="O181" s="87"/>
      <c r="P181" s="11">
        <f t="shared" ca="1" si="0"/>
        <v>0</v>
      </c>
      <c r="Q181" s="11">
        <f t="shared" ca="1" si="1"/>
        <v>0</v>
      </c>
      <c r="R181" s="40" t="str">
        <f t="shared" ca="1" si="57"/>
        <v>體育</v>
      </c>
      <c r="S181" s="11" t="str">
        <f t="shared" ca="1" si="58"/>
        <v>二</v>
      </c>
      <c r="T181" s="11" t="str">
        <f t="shared" ca="1" si="59"/>
        <v>育達</v>
      </c>
      <c r="U181" s="11">
        <f t="shared" ca="1" si="5"/>
        <v>130</v>
      </c>
      <c r="V181" s="41"/>
    </row>
    <row r="182" spans="1:22" ht="16.5" customHeight="1">
      <c r="A182" s="65"/>
      <c r="B182" s="63" t="s">
        <v>463</v>
      </c>
      <c r="C182" s="66"/>
      <c r="D182" s="66"/>
      <c r="E182" s="66"/>
      <c r="F182" s="64">
        <v>1890</v>
      </c>
      <c r="G182" s="36"/>
      <c r="H182" s="94"/>
      <c r="I182" s="91" t="s">
        <v>463</v>
      </c>
      <c r="J182" s="95"/>
      <c r="K182" s="95"/>
      <c r="L182" s="95"/>
      <c r="M182" s="92">
        <v>1890</v>
      </c>
      <c r="N182" s="93"/>
      <c r="O182" s="87"/>
      <c r="P182" s="11">
        <f t="shared" ca="1" si="0"/>
        <v>0</v>
      </c>
      <c r="Q182" s="11" t="str">
        <f t="shared" ca="1" si="1"/>
        <v>資一1 合計</v>
      </c>
      <c r="R182" s="40">
        <f t="shared" ca="1" si="57"/>
        <v>0</v>
      </c>
      <c r="S182" s="11">
        <f t="shared" ca="1" si="58"/>
        <v>0</v>
      </c>
      <c r="T182" s="11">
        <f t="shared" ca="1" si="59"/>
        <v>0</v>
      </c>
      <c r="U182" s="11">
        <f t="shared" ca="1" si="5"/>
        <v>1890</v>
      </c>
      <c r="V182" s="41"/>
    </row>
    <row r="183" spans="1:22" ht="16.5" customHeight="1">
      <c r="A183" s="65"/>
      <c r="B183" s="63" t="s">
        <v>303</v>
      </c>
      <c r="C183" s="63" t="s">
        <v>207</v>
      </c>
      <c r="D183" s="63" t="s">
        <v>26</v>
      </c>
      <c r="E183" s="63" t="s">
        <v>278</v>
      </c>
      <c r="F183" s="64">
        <v>193</v>
      </c>
      <c r="G183" s="36"/>
      <c r="H183" s="94"/>
      <c r="I183" s="91" t="s">
        <v>303</v>
      </c>
      <c r="J183" s="91" t="s">
        <v>207</v>
      </c>
      <c r="K183" s="91" t="s">
        <v>26</v>
      </c>
      <c r="L183" s="91" t="s">
        <v>278</v>
      </c>
      <c r="M183" s="92">
        <v>193</v>
      </c>
      <c r="N183" s="93"/>
      <c r="O183" s="87"/>
      <c r="P183" s="11">
        <f t="shared" ca="1" si="0"/>
        <v>0</v>
      </c>
      <c r="Q183" s="11" t="str">
        <f t="shared" ca="1" si="1"/>
        <v>資一2</v>
      </c>
      <c r="R183" s="40" t="str">
        <f t="shared" ca="1" si="57"/>
        <v>高職國文</v>
      </c>
      <c r="S183" s="11" t="str">
        <f t="shared" ca="1" si="58"/>
        <v>二</v>
      </c>
      <c r="T183" s="11" t="str">
        <f t="shared" ca="1" si="59"/>
        <v>翰林</v>
      </c>
      <c r="U183" s="11">
        <f t="shared" ca="1" si="5"/>
        <v>193</v>
      </c>
      <c r="V183" s="41"/>
    </row>
    <row r="184" spans="1:22" ht="16.5" customHeight="1">
      <c r="A184" s="65"/>
      <c r="B184" s="65"/>
      <c r="C184" s="63" t="s">
        <v>231</v>
      </c>
      <c r="D184" s="63" t="s">
        <v>26</v>
      </c>
      <c r="E184" s="63" t="s">
        <v>160</v>
      </c>
      <c r="F184" s="64">
        <v>164</v>
      </c>
      <c r="G184" s="36"/>
      <c r="H184" s="94"/>
      <c r="I184" s="94"/>
      <c r="J184" s="91" t="s">
        <v>231</v>
      </c>
      <c r="K184" s="91" t="s">
        <v>26</v>
      </c>
      <c r="L184" s="91" t="s">
        <v>160</v>
      </c>
      <c r="M184" s="92">
        <v>164</v>
      </c>
      <c r="N184" s="93"/>
      <c r="O184" s="87"/>
      <c r="P184" s="11">
        <f t="shared" ca="1" si="0"/>
        <v>0</v>
      </c>
      <c r="Q184" s="11">
        <f t="shared" ca="1" si="1"/>
        <v>0</v>
      </c>
      <c r="R184" s="40" t="str">
        <f t="shared" ca="1" si="57"/>
        <v>數學B</v>
      </c>
      <c r="S184" s="11" t="str">
        <f t="shared" ca="1" si="58"/>
        <v>二</v>
      </c>
      <c r="T184" s="11" t="str">
        <f t="shared" ca="1" si="59"/>
        <v>信樺</v>
      </c>
      <c r="U184" s="11">
        <f t="shared" ca="1" si="5"/>
        <v>164</v>
      </c>
      <c r="V184" s="41"/>
    </row>
    <row r="185" spans="1:22" ht="16.5" customHeight="1">
      <c r="A185" s="65"/>
      <c r="B185" s="65"/>
      <c r="C185" s="63" t="s">
        <v>175</v>
      </c>
      <c r="D185" s="63" t="s">
        <v>26</v>
      </c>
      <c r="E185" s="63" t="s">
        <v>141</v>
      </c>
      <c r="F185" s="64">
        <v>203</v>
      </c>
      <c r="G185" s="36"/>
      <c r="H185" s="94"/>
      <c r="I185" s="94"/>
      <c r="J185" s="91" t="s">
        <v>175</v>
      </c>
      <c r="K185" s="91" t="s">
        <v>26</v>
      </c>
      <c r="L185" s="91" t="s">
        <v>141</v>
      </c>
      <c r="M185" s="92">
        <v>203</v>
      </c>
      <c r="N185" s="93"/>
      <c r="O185" s="87"/>
      <c r="P185" s="11">
        <f t="shared" ca="1" si="0"/>
        <v>0</v>
      </c>
      <c r="Q185" s="11">
        <f t="shared" ca="1" si="1"/>
        <v>0</v>
      </c>
      <c r="R185" s="40" t="str">
        <f t="shared" ca="1" si="57"/>
        <v>高職英文</v>
      </c>
      <c r="S185" s="11" t="str">
        <f t="shared" ca="1" si="58"/>
        <v>二</v>
      </c>
      <c r="T185" s="11" t="str">
        <f t="shared" ca="1" si="59"/>
        <v>東大</v>
      </c>
      <c r="U185" s="11">
        <f t="shared" ca="1" si="5"/>
        <v>203</v>
      </c>
      <c r="V185" s="41"/>
    </row>
    <row r="186" spans="1:22" ht="16.5" customHeight="1">
      <c r="A186" s="65"/>
      <c r="B186" s="65"/>
      <c r="C186" s="63" t="s">
        <v>309</v>
      </c>
      <c r="D186" s="63" t="s">
        <v>26</v>
      </c>
      <c r="E186" s="63" t="s">
        <v>189</v>
      </c>
      <c r="F186" s="64">
        <v>222</v>
      </c>
      <c r="G186" s="36"/>
      <c r="H186" s="94"/>
      <c r="I186" s="94"/>
      <c r="J186" s="91" t="s">
        <v>309</v>
      </c>
      <c r="K186" s="91" t="s">
        <v>26</v>
      </c>
      <c r="L186" s="91" t="s">
        <v>189</v>
      </c>
      <c r="M186" s="92">
        <v>222</v>
      </c>
      <c r="N186" s="93"/>
      <c r="O186" s="87"/>
      <c r="P186" s="11">
        <f t="shared" ca="1" si="0"/>
        <v>0</v>
      </c>
      <c r="Q186" s="11">
        <f t="shared" ca="1" si="1"/>
        <v>0</v>
      </c>
      <c r="R186" s="40" t="str">
        <f t="shared" ca="1" si="57"/>
        <v>會計學</v>
      </c>
      <c r="S186" s="11" t="str">
        <f t="shared" ca="1" si="58"/>
        <v>二</v>
      </c>
      <c r="T186" s="11" t="str">
        <f t="shared" ca="1" si="59"/>
        <v>啟芳</v>
      </c>
      <c r="U186" s="11">
        <f t="shared" ca="1" si="5"/>
        <v>222</v>
      </c>
      <c r="V186" s="41"/>
    </row>
    <row r="187" spans="1:22" ht="16.5" customHeight="1">
      <c r="A187" s="65"/>
      <c r="B187" s="65"/>
      <c r="C187" s="65"/>
      <c r="D187" s="63" t="s">
        <v>34</v>
      </c>
      <c r="E187" s="63" t="s">
        <v>189</v>
      </c>
      <c r="F187" s="64">
        <v>222</v>
      </c>
      <c r="G187" s="36"/>
      <c r="H187" s="94"/>
      <c r="I187" s="94"/>
      <c r="J187" s="94"/>
      <c r="K187" s="91" t="s">
        <v>34</v>
      </c>
      <c r="L187" s="91" t="s">
        <v>189</v>
      </c>
      <c r="M187" s="92">
        <v>222</v>
      </c>
      <c r="N187" s="93"/>
      <c r="O187" s="87"/>
      <c r="P187" s="11">
        <f t="shared" ca="1" si="0"/>
        <v>0</v>
      </c>
      <c r="Q187" s="11">
        <f t="shared" ca="1" si="1"/>
        <v>0</v>
      </c>
      <c r="R187" s="40">
        <f t="shared" ca="1" si="57"/>
        <v>0</v>
      </c>
      <c r="S187" s="11" t="str">
        <f t="shared" ca="1" si="58"/>
        <v>三</v>
      </c>
      <c r="T187" s="11" t="str">
        <f t="shared" ca="1" si="59"/>
        <v>啟芳</v>
      </c>
      <c r="U187" s="11">
        <f t="shared" ca="1" si="5"/>
        <v>222</v>
      </c>
      <c r="V187" s="41"/>
    </row>
    <row r="188" spans="1:22" ht="16.5" customHeight="1">
      <c r="A188" s="65"/>
      <c r="B188" s="65"/>
      <c r="C188" s="63" t="s">
        <v>221</v>
      </c>
      <c r="D188" s="63" t="s">
        <v>26</v>
      </c>
      <c r="E188" s="63" t="s">
        <v>160</v>
      </c>
      <c r="F188" s="64">
        <v>193</v>
      </c>
      <c r="G188" s="36"/>
      <c r="H188" s="94"/>
      <c r="I188" s="94"/>
      <c r="J188" s="91" t="s">
        <v>221</v>
      </c>
      <c r="K188" s="91" t="s">
        <v>26</v>
      </c>
      <c r="L188" s="91" t="s">
        <v>160</v>
      </c>
      <c r="M188" s="92">
        <v>193</v>
      </c>
      <c r="N188" s="93"/>
      <c r="O188" s="87"/>
      <c r="P188" s="11">
        <f t="shared" ca="1" si="0"/>
        <v>0</v>
      </c>
      <c r="Q188" s="11">
        <f t="shared" ca="1" si="1"/>
        <v>0</v>
      </c>
      <c r="R188" s="40" t="str">
        <f t="shared" ca="1" si="57"/>
        <v>商業概論</v>
      </c>
      <c r="S188" s="11" t="str">
        <f t="shared" ca="1" si="58"/>
        <v>二</v>
      </c>
      <c r="T188" s="11" t="str">
        <f t="shared" ca="1" si="59"/>
        <v>信樺</v>
      </c>
      <c r="U188" s="11">
        <f t="shared" ca="1" si="5"/>
        <v>193</v>
      </c>
      <c r="V188" s="41"/>
    </row>
    <row r="189" spans="1:22" ht="16.5" customHeight="1">
      <c r="A189" s="65"/>
      <c r="B189" s="65"/>
      <c r="C189" s="63" t="s">
        <v>328</v>
      </c>
      <c r="D189" s="63" t="s">
        <v>84</v>
      </c>
      <c r="E189" s="63" t="s">
        <v>248</v>
      </c>
      <c r="F189" s="64">
        <v>268</v>
      </c>
      <c r="G189" s="36"/>
      <c r="H189" s="94"/>
      <c r="I189" s="94"/>
      <c r="J189" s="91" t="s">
        <v>328</v>
      </c>
      <c r="K189" s="91" t="s">
        <v>84</v>
      </c>
      <c r="L189" s="91" t="s">
        <v>248</v>
      </c>
      <c r="M189" s="92">
        <v>268</v>
      </c>
      <c r="N189" s="93"/>
      <c r="O189" s="87"/>
      <c r="P189" s="11">
        <f t="shared" ca="1" si="0"/>
        <v>0</v>
      </c>
      <c r="Q189" s="100">
        <f t="shared" ca="1" si="1"/>
        <v>0</v>
      </c>
      <c r="R189" s="101"/>
      <c r="S189" s="101"/>
      <c r="T189" s="102"/>
      <c r="U189" s="11">
        <f t="shared" ca="1" si="5"/>
        <v>268</v>
      </c>
      <c r="V189" s="41"/>
    </row>
    <row r="190" spans="1:22" ht="16.5" customHeight="1">
      <c r="A190" s="65"/>
      <c r="B190" s="65"/>
      <c r="C190" s="63" t="s">
        <v>140</v>
      </c>
      <c r="D190" s="63" t="s">
        <v>84</v>
      </c>
      <c r="E190" s="63" t="s">
        <v>132</v>
      </c>
      <c r="F190" s="64">
        <v>150</v>
      </c>
      <c r="G190" s="36"/>
      <c r="H190" s="94"/>
      <c r="I190" s="94"/>
      <c r="J190" s="91" t="s">
        <v>140</v>
      </c>
      <c r="K190" s="91" t="s">
        <v>84</v>
      </c>
      <c r="L190" s="91" t="s">
        <v>132</v>
      </c>
      <c r="M190" s="92">
        <v>150</v>
      </c>
      <c r="N190" s="93"/>
      <c r="O190" s="87"/>
      <c r="P190" s="11">
        <f t="shared" ca="1" si="0"/>
        <v>0</v>
      </c>
      <c r="Q190" s="11">
        <f t="shared" ca="1" si="1"/>
        <v>0</v>
      </c>
      <c r="R190" s="40" t="str">
        <f t="shared" ref="R190:R200" ca="1" si="60">INDIRECT("C"&amp;ROW())</f>
        <v>全民國防教育</v>
      </c>
      <c r="S190" s="11" t="str">
        <f t="shared" ref="S190:S200" ca="1" si="61">INDIRECT("D"&amp;ROW())</f>
        <v>Ⅱ</v>
      </c>
      <c r="T190" s="11" t="str">
        <f t="shared" ref="T190:T200" ca="1" si="62">INDIRECT("E"&amp;ROW())</f>
        <v>育達</v>
      </c>
      <c r="U190" s="11">
        <f t="shared" ca="1" si="5"/>
        <v>150</v>
      </c>
      <c r="V190" s="41"/>
    </row>
    <row r="191" spans="1:22" ht="16.5" customHeight="1">
      <c r="A191" s="65"/>
      <c r="B191" s="65"/>
      <c r="C191" s="63" t="s">
        <v>146</v>
      </c>
      <c r="D191" s="63" t="s">
        <v>26</v>
      </c>
      <c r="E191" s="63" t="s">
        <v>132</v>
      </c>
      <c r="F191" s="64">
        <v>145</v>
      </c>
      <c r="G191" s="36"/>
      <c r="H191" s="94"/>
      <c r="I191" s="94"/>
      <c r="J191" s="91" t="s">
        <v>146</v>
      </c>
      <c r="K191" s="91" t="s">
        <v>26</v>
      </c>
      <c r="L191" s="91" t="s">
        <v>132</v>
      </c>
      <c r="M191" s="92">
        <v>145</v>
      </c>
      <c r="N191" s="93"/>
      <c r="O191" s="87"/>
      <c r="P191" s="11">
        <f t="shared" ca="1" si="0"/>
        <v>0</v>
      </c>
      <c r="Q191" s="11">
        <f t="shared" ca="1" si="1"/>
        <v>0</v>
      </c>
      <c r="R191" s="40" t="str">
        <f t="shared" ca="1" si="60"/>
        <v>健康與護理</v>
      </c>
      <c r="S191" s="11" t="str">
        <f t="shared" ca="1" si="61"/>
        <v>二</v>
      </c>
      <c r="T191" s="11" t="str">
        <f t="shared" ca="1" si="62"/>
        <v>育達</v>
      </c>
      <c r="U191" s="11">
        <f t="shared" ca="1" si="5"/>
        <v>145</v>
      </c>
      <c r="V191" s="41"/>
    </row>
    <row r="192" spans="1:22" ht="16.5" customHeight="1">
      <c r="A192" s="65"/>
      <c r="B192" s="65"/>
      <c r="C192" s="63" t="s">
        <v>158</v>
      </c>
      <c r="D192" s="63" t="s">
        <v>26</v>
      </c>
      <c r="E192" s="63" t="s">
        <v>132</v>
      </c>
      <c r="F192" s="64">
        <v>130</v>
      </c>
      <c r="G192" s="36"/>
      <c r="H192" s="94"/>
      <c r="I192" s="94"/>
      <c r="J192" s="91" t="s">
        <v>158</v>
      </c>
      <c r="K192" s="91" t="s">
        <v>26</v>
      </c>
      <c r="L192" s="91" t="s">
        <v>132</v>
      </c>
      <c r="M192" s="92">
        <v>130</v>
      </c>
      <c r="N192" s="93"/>
      <c r="O192" s="87"/>
      <c r="P192" s="11">
        <f t="shared" ca="1" si="0"/>
        <v>0</v>
      </c>
      <c r="Q192" s="11">
        <f t="shared" ca="1" si="1"/>
        <v>0</v>
      </c>
      <c r="R192" s="40" t="str">
        <f t="shared" ca="1" si="60"/>
        <v>體育</v>
      </c>
      <c r="S192" s="11" t="str">
        <f t="shared" ca="1" si="61"/>
        <v>二</v>
      </c>
      <c r="T192" s="11" t="str">
        <f t="shared" ca="1" si="62"/>
        <v>育達</v>
      </c>
      <c r="U192" s="11">
        <f t="shared" ca="1" si="5"/>
        <v>130</v>
      </c>
      <c r="V192" s="41"/>
    </row>
    <row r="193" spans="1:22" ht="16.5" customHeight="1">
      <c r="A193" s="65"/>
      <c r="B193" s="63" t="s">
        <v>464</v>
      </c>
      <c r="C193" s="66"/>
      <c r="D193" s="66"/>
      <c r="E193" s="66"/>
      <c r="F193" s="64">
        <v>1890</v>
      </c>
      <c r="G193" s="36"/>
      <c r="H193" s="94"/>
      <c r="I193" s="91" t="s">
        <v>464</v>
      </c>
      <c r="J193" s="95"/>
      <c r="K193" s="95"/>
      <c r="L193" s="95"/>
      <c r="M193" s="92">
        <v>1890</v>
      </c>
      <c r="N193" s="93"/>
      <c r="O193" s="87"/>
      <c r="P193" s="11">
        <f t="shared" ca="1" si="0"/>
        <v>0</v>
      </c>
      <c r="Q193" s="11" t="str">
        <f t="shared" ca="1" si="1"/>
        <v>資一2 合計</v>
      </c>
      <c r="R193" s="40">
        <f t="shared" ca="1" si="60"/>
        <v>0</v>
      </c>
      <c r="S193" s="11">
        <f t="shared" ca="1" si="61"/>
        <v>0</v>
      </c>
      <c r="T193" s="11">
        <f t="shared" ca="1" si="62"/>
        <v>0</v>
      </c>
      <c r="U193" s="11">
        <f t="shared" ca="1" si="5"/>
        <v>1890</v>
      </c>
      <c r="V193" s="41"/>
    </row>
    <row r="194" spans="1:22" ht="16.5" customHeight="1">
      <c r="A194" s="65"/>
      <c r="B194" s="63" t="s">
        <v>331</v>
      </c>
      <c r="C194" s="63" t="s">
        <v>207</v>
      </c>
      <c r="D194" s="63" t="s">
        <v>26</v>
      </c>
      <c r="E194" s="63" t="s">
        <v>278</v>
      </c>
      <c r="F194" s="64">
        <v>193</v>
      </c>
      <c r="G194" s="36"/>
      <c r="H194" s="94"/>
      <c r="I194" s="91" t="s">
        <v>331</v>
      </c>
      <c r="J194" s="91" t="s">
        <v>207</v>
      </c>
      <c r="K194" s="91" t="s">
        <v>26</v>
      </c>
      <c r="L194" s="91" t="s">
        <v>278</v>
      </c>
      <c r="M194" s="92">
        <v>193</v>
      </c>
      <c r="N194" s="93"/>
      <c r="O194" s="87"/>
      <c r="P194" s="11">
        <f t="shared" ca="1" si="0"/>
        <v>0</v>
      </c>
      <c r="Q194" s="11" t="str">
        <f t="shared" ca="1" si="1"/>
        <v>廣一1</v>
      </c>
      <c r="R194" s="40" t="str">
        <f t="shared" ca="1" si="60"/>
        <v>高職國文</v>
      </c>
      <c r="S194" s="11" t="str">
        <f t="shared" ca="1" si="61"/>
        <v>二</v>
      </c>
      <c r="T194" s="11" t="str">
        <f t="shared" ca="1" si="62"/>
        <v>翰林</v>
      </c>
      <c r="U194" s="11">
        <f t="shared" ca="1" si="5"/>
        <v>193</v>
      </c>
      <c r="V194" s="41"/>
    </row>
    <row r="195" spans="1:22" ht="16.5" customHeight="1">
      <c r="A195" s="65"/>
      <c r="B195" s="65"/>
      <c r="C195" s="63" t="s">
        <v>231</v>
      </c>
      <c r="D195" s="63" t="s">
        <v>26</v>
      </c>
      <c r="E195" s="63" t="s">
        <v>160</v>
      </c>
      <c r="F195" s="64">
        <v>164</v>
      </c>
      <c r="G195" s="36"/>
      <c r="H195" s="94"/>
      <c r="I195" s="94"/>
      <c r="J195" s="91" t="s">
        <v>231</v>
      </c>
      <c r="K195" s="91" t="s">
        <v>26</v>
      </c>
      <c r="L195" s="91" t="s">
        <v>160</v>
      </c>
      <c r="M195" s="92">
        <v>164</v>
      </c>
      <c r="N195" s="93"/>
      <c r="O195" s="87"/>
      <c r="P195" s="11">
        <f t="shared" ca="1" si="0"/>
        <v>0</v>
      </c>
      <c r="Q195" s="11">
        <f t="shared" ca="1" si="1"/>
        <v>0</v>
      </c>
      <c r="R195" s="40" t="str">
        <f t="shared" ca="1" si="60"/>
        <v>數學B</v>
      </c>
      <c r="S195" s="11" t="str">
        <f t="shared" ca="1" si="61"/>
        <v>二</v>
      </c>
      <c r="T195" s="11" t="str">
        <f t="shared" ca="1" si="62"/>
        <v>信樺</v>
      </c>
      <c r="U195" s="11">
        <f t="shared" ca="1" si="5"/>
        <v>164</v>
      </c>
      <c r="V195" s="41"/>
    </row>
    <row r="196" spans="1:22" ht="16.5" customHeight="1">
      <c r="A196" s="65"/>
      <c r="B196" s="65"/>
      <c r="C196" s="63" t="s">
        <v>175</v>
      </c>
      <c r="D196" s="63" t="s">
        <v>26</v>
      </c>
      <c r="E196" s="63" t="s">
        <v>141</v>
      </c>
      <c r="F196" s="64">
        <v>203</v>
      </c>
      <c r="G196" s="36"/>
      <c r="H196" s="94"/>
      <c r="I196" s="94"/>
      <c r="J196" s="91" t="s">
        <v>175</v>
      </c>
      <c r="K196" s="91" t="s">
        <v>26</v>
      </c>
      <c r="L196" s="91" t="s">
        <v>141</v>
      </c>
      <c r="M196" s="92">
        <v>203</v>
      </c>
      <c r="N196" s="93"/>
      <c r="O196" s="87"/>
      <c r="P196" s="11">
        <f t="shared" ca="1" si="0"/>
        <v>0</v>
      </c>
      <c r="Q196" s="11">
        <f t="shared" ca="1" si="1"/>
        <v>0</v>
      </c>
      <c r="R196" s="40" t="str">
        <f t="shared" ca="1" si="60"/>
        <v>高職英文</v>
      </c>
      <c r="S196" s="11" t="str">
        <f t="shared" ca="1" si="61"/>
        <v>二</v>
      </c>
      <c r="T196" s="11" t="str">
        <f t="shared" ca="1" si="62"/>
        <v>東大</v>
      </c>
      <c r="U196" s="11">
        <f t="shared" ca="1" si="5"/>
        <v>203</v>
      </c>
      <c r="V196" s="41"/>
    </row>
    <row r="197" spans="1:22" ht="16.5" customHeight="1">
      <c r="A197" s="65"/>
      <c r="B197" s="65"/>
      <c r="C197" s="63" t="s">
        <v>82</v>
      </c>
      <c r="D197" s="63" t="s">
        <v>84</v>
      </c>
      <c r="E197" s="63" t="s">
        <v>85</v>
      </c>
      <c r="F197" s="64">
        <v>324</v>
      </c>
      <c r="G197" s="36"/>
      <c r="H197" s="94"/>
      <c r="I197" s="94"/>
      <c r="J197" s="91" t="s">
        <v>82</v>
      </c>
      <c r="K197" s="91" t="s">
        <v>84</v>
      </c>
      <c r="L197" s="91" t="s">
        <v>85</v>
      </c>
      <c r="M197" s="92">
        <v>324</v>
      </c>
      <c r="N197" s="93"/>
      <c r="O197" s="87"/>
      <c r="P197" s="11">
        <f t="shared" ca="1" si="0"/>
        <v>0</v>
      </c>
      <c r="Q197" s="11">
        <f t="shared" ca="1" si="1"/>
        <v>0</v>
      </c>
      <c r="R197" s="40" t="str">
        <f t="shared" ca="1" si="60"/>
        <v>基本設計</v>
      </c>
      <c r="S197" s="11" t="str">
        <f t="shared" ca="1" si="61"/>
        <v>Ⅱ</v>
      </c>
      <c r="T197" s="11" t="str">
        <f t="shared" ca="1" si="62"/>
        <v>台科大</v>
      </c>
      <c r="U197" s="11">
        <f t="shared" ca="1" si="5"/>
        <v>324</v>
      </c>
      <c r="V197" s="41"/>
    </row>
    <row r="198" spans="1:22" ht="16.5" customHeight="1">
      <c r="A198" s="65"/>
      <c r="B198" s="65"/>
      <c r="C198" s="63" t="s">
        <v>383</v>
      </c>
      <c r="D198" s="63" t="s">
        <v>84</v>
      </c>
      <c r="E198" s="63" t="s">
        <v>287</v>
      </c>
      <c r="F198" s="64">
        <v>320</v>
      </c>
      <c r="G198" s="36"/>
      <c r="H198" s="94"/>
      <c r="I198" s="94"/>
      <c r="J198" s="91" t="s">
        <v>383</v>
      </c>
      <c r="K198" s="91" t="s">
        <v>84</v>
      </c>
      <c r="L198" s="91" t="s">
        <v>287</v>
      </c>
      <c r="M198" s="92">
        <v>320</v>
      </c>
      <c r="N198" s="93"/>
      <c r="O198" s="87"/>
      <c r="P198" s="11">
        <f t="shared" ca="1" si="0"/>
        <v>0</v>
      </c>
      <c r="Q198" s="11">
        <f t="shared" ca="1" si="1"/>
        <v>0</v>
      </c>
      <c r="R198" s="40" t="str">
        <f t="shared" ca="1" si="60"/>
        <v>基礎圖學</v>
      </c>
      <c r="S198" s="11" t="str">
        <f t="shared" ca="1" si="61"/>
        <v>Ⅱ</v>
      </c>
      <c r="T198" s="11" t="str">
        <f t="shared" ca="1" si="62"/>
        <v>龍騰</v>
      </c>
      <c r="U198" s="11">
        <f t="shared" ca="1" si="5"/>
        <v>320</v>
      </c>
      <c r="V198" s="41"/>
    </row>
    <row r="199" spans="1:22" ht="16.5" customHeight="1">
      <c r="A199" s="65"/>
      <c r="B199" s="65"/>
      <c r="C199" s="63" t="s">
        <v>140</v>
      </c>
      <c r="D199" s="63" t="s">
        <v>84</v>
      </c>
      <c r="E199" s="63" t="s">
        <v>132</v>
      </c>
      <c r="F199" s="64">
        <v>150</v>
      </c>
      <c r="G199" s="36"/>
      <c r="H199" s="94"/>
      <c r="I199" s="94"/>
      <c r="J199" s="91" t="s">
        <v>140</v>
      </c>
      <c r="K199" s="91" t="s">
        <v>84</v>
      </c>
      <c r="L199" s="91" t="s">
        <v>132</v>
      </c>
      <c r="M199" s="92">
        <v>150</v>
      </c>
      <c r="N199" s="93"/>
      <c r="O199" s="87"/>
      <c r="P199" s="11">
        <f t="shared" ca="1" si="0"/>
        <v>0</v>
      </c>
      <c r="Q199" s="11">
        <f t="shared" ca="1" si="1"/>
        <v>0</v>
      </c>
      <c r="R199" s="40" t="str">
        <f t="shared" ca="1" si="60"/>
        <v>全民國防教育</v>
      </c>
      <c r="S199" s="11" t="str">
        <f t="shared" ca="1" si="61"/>
        <v>Ⅱ</v>
      </c>
      <c r="T199" s="11" t="str">
        <f t="shared" ca="1" si="62"/>
        <v>育達</v>
      </c>
      <c r="U199" s="11">
        <f t="shared" ca="1" si="5"/>
        <v>150</v>
      </c>
      <c r="V199" s="41"/>
    </row>
    <row r="200" spans="1:22" ht="16.5" customHeight="1">
      <c r="A200" s="65"/>
      <c r="B200" s="65"/>
      <c r="C200" s="63" t="s">
        <v>146</v>
      </c>
      <c r="D200" s="63" t="s">
        <v>26</v>
      </c>
      <c r="E200" s="63" t="s">
        <v>132</v>
      </c>
      <c r="F200" s="64">
        <v>145</v>
      </c>
      <c r="G200" s="36"/>
      <c r="H200" s="94"/>
      <c r="I200" s="94"/>
      <c r="J200" s="91" t="s">
        <v>146</v>
      </c>
      <c r="K200" s="91" t="s">
        <v>26</v>
      </c>
      <c r="L200" s="91" t="s">
        <v>132</v>
      </c>
      <c r="M200" s="92">
        <v>145</v>
      </c>
      <c r="N200" s="93"/>
      <c r="O200" s="87"/>
      <c r="P200" s="11">
        <f t="shared" ca="1" si="0"/>
        <v>0</v>
      </c>
      <c r="Q200" s="11">
        <f t="shared" ca="1" si="1"/>
        <v>0</v>
      </c>
      <c r="R200" s="40" t="str">
        <f t="shared" ca="1" si="60"/>
        <v>健康與護理</v>
      </c>
      <c r="S200" s="11" t="str">
        <f t="shared" ca="1" si="61"/>
        <v>二</v>
      </c>
      <c r="T200" s="11" t="str">
        <f t="shared" ca="1" si="62"/>
        <v>育達</v>
      </c>
      <c r="U200" s="11">
        <f t="shared" ca="1" si="5"/>
        <v>145</v>
      </c>
      <c r="V200" s="41"/>
    </row>
    <row r="201" spans="1:22" ht="16.5" customHeight="1">
      <c r="A201" s="65"/>
      <c r="B201" s="65"/>
      <c r="C201" s="63" t="s">
        <v>158</v>
      </c>
      <c r="D201" s="63" t="s">
        <v>26</v>
      </c>
      <c r="E201" s="63" t="s">
        <v>132</v>
      </c>
      <c r="F201" s="64">
        <v>130</v>
      </c>
      <c r="G201" s="36"/>
      <c r="H201" s="94"/>
      <c r="I201" s="94"/>
      <c r="J201" s="91" t="s">
        <v>158</v>
      </c>
      <c r="K201" s="91" t="s">
        <v>26</v>
      </c>
      <c r="L201" s="91" t="s">
        <v>132</v>
      </c>
      <c r="M201" s="92">
        <v>130</v>
      </c>
      <c r="N201" s="93"/>
      <c r="O201" s="87"/>
      <c r="P201" s="11">
        <f t="shared" ca="1" si="0"/>
        <v>0</v>
      </c>
      <c r="Q201" s="100">
        <f t="shared" ca="1" si="1"/>
        <v>0</v>
      </c>
      <c r="R201" s="101"/>
      <c r="S201" s="101"/>
      <c r="T201" s="102"/>
      <c r="U201" s="11">
        <f t="shared" ca="1" si="5"/>
        <v>130</v>
      </c>
      <c r="V201" s="41"/>
    </row>
    <row r="202" spans="1:22" ht="16.5" customHeight="1">
      <c r="A202" s="65"/>
      <c r="B202" s="63" t="s">
        <v>465</v>
      </c>
      <c r="C202" s="66"/>
      <c r="D202" s="66"/>
      <c r="E202" s="66"/>
      <c r="F202" s="64">
        <v>1629</v>
      </c>
      <c r="G202" s="36"/>
      <c r="H202" s="94"/>
      <c r="I202" s="91" t="s">
        <v>465</v>
      </c>
      <c r="J202" s="95"/>
      <c r="K202" s="95"/>
      <c r="L202" s="95"/>
      <c r="M202" s="92">
        <v>1629</v>
      </c>
      <c r="N202" s="93"/>
      <c r="O202" s="87"/>
      <c r="P202" s="11">
        <f t="shared" ca="1" si="0"/>
        <v>0</v>
      </c>
      <c r="Q202" s="11" t="str">
        <f t="shared" ca="1" si="1"/>
        <v>廣一1 合計</v>
      </c>
      <c r="R202" s="40">
        <f t="shared" ref="R202:R212" ca="1" si="63">INDIRECT("C"&amp;ROW())</f>
        <v>0</v>
      </c>
      <c r="S202" s="11">
        <f t="shared" ref="S202:S212" ca="1" si="64">INDIRECT("D"&amp;ROW())</f>
        <v>0</v>
      </c>
      <c r="T202" s="11">
        <f t="shared" ref="T202:T212" ca="1" si="65">INDIRECT("E"&amp;ROW())</f>
        <v>0</v>
      </c>
      <c r="U202" s="11">
        <f t="shared" ca="1" si="5"/>
        <v>1629</v>
      </c>
      <c r="V202" s="41"/>
    </row>
    <row r="203" spans="1:22" ht="16.5" customHeight="1">
      <c r="A203" s="65"/>
      <c r="B203" s="63" t="s">
        <v>334</v>
      </c>
      <c r="C203" s="63" t="s">
        <v>207</v>
      </c>
      <c r="D203" s="63" t="s">
        <v>26</v>
      </c>
      <c r="E203" s="63" t="s">
        <v>278</v>
      </c>
      <c r="F203" s="64">
        <v>193</v>
      </c>
      <c r="G203" s="36"/>
      <c r="H203" s="94"/>
      <c r="I203" s="91" t="s">
        <v>334</v>
      </c>
      <c r="J203" s="91" t="s">
        <v>207</v>
      </c>
      <c r="K203" s="91" t="s">
        <v>26</v>
      </c>
      <c r="L203" s="91" t="s">
        <v>278</v>
      </c>
      <c r="M203" s="92">
        <v>193</v>
      </c>
      <c r="N203" s="93"/>
      <c r="O203" s="87"/>
      <c r="P203" s="11">
        <f t="shared" ca="1" si="0"/>
        <v>0</v>
      </c>
      <c r="Q203" s="11" t="str">
        <f t="shared" ca="1" si="1"/>
        <v>廣一2</v>
      </c>
      <c r="R203" s="40" t="str">
        <f t="shared" ca="1" si="63"/>
        <v>高職國文</v>
      </c>
      <c r="S203" s="11" t="str">
        <f t="shared" ca="1" si="64"/>
        <v>二</v>
      </c>
      <c r="T203" s="11" t="str">
        <f t="shared" ca="1" si="65"/>
        <v>翰林</v>
      </c>
      <c r="U203" s="11">
        <f t="shared" ca="1" si="5"/>
        <v>193</v>
      </c>
      <c r="V203" s="41"/>
    </row>
    <row r="204" spans="1:22" ht="16.5" customHeight="1">
      <c r="A204" s="65"/>
      <c r="B204" s="65"/>
      <c r="C204" s="63" t="s">
        <v>231</v>
      </c>
      <c r="D204" s="63" t="s">
        <v>26</v>
      </c>
      <c r="E204" s="63" t="s">
        <v>160</v>
      </c>
      <c r="F204" s="64">
        <v>164</v>
      </c>
      <c r="G204" s="36"/>
      <c r="H204" s="94"/>
      <c r="I204" s="94"/>
      <c r="J204" s="91" t="s">
        <v>231</v>
      </c>
      <c r="K204" s="91" t="s">
        <v>26</v>
      </c>
      <c r="L204" s="91" t="s">
        <v>160</v>
      </c>
      <c r="M204" s="92">
        <v>164</v>
      </c>
      <c r="N204" s="93"/>
      <c r="O204" s="87"/>
      <c r="P204" s="11">
        <f t="shared" ca="1" si="0"/>
        <v>0</v>
      </c>
      <c r="Q204" s="11">
        <f t="shared" ca="1" si="1"/>
        <v>0</v>
      </c>
      <c r="R204" s="40" t="str">
        <f t="shared" ca="1" si="63"/>
        <v>數學B</v>
      </c>
      <c r="S204" s="11" t="str">
        <f t="shared" ca="1" si="64"/>
        <v>二</v>
      </c>
      <c r="T204" s="11" t="str">
        <f t="shared" ca="1" si="65"/>
        <v>信樺</v>
      </c>
      <c r="U204" s="11">
        <f t="shared" ca="1" si="5"/>
        <v>164</v>
      </c>
      <c r="V204" s="41"/>
    </row>
    <row r="205" spans="1:22" ht="16.5" customHeight="1">
      <c r="A205" s="65"/>
      <c r="B205" s="65"/>
      <c r="C205" s="63" t="s">
        <v>175</v>
      </c>
      <c r="D205" s="63" t="s">
        <v>26</v>
      </c>
      <c r="E205" s="63" t="s">
        <v>141</v>
      </c>
      <c r="F205" s="64">
        <v>203</v>
      </c>
      <c r="G205" s="36"/>
      <c r="H205" s="94"/>
      <c r="I205" s="94"/>
      <c r="J205" s="91" t="s">
        <v>175</v>
      </c>
      <c r="K205" s="91" t="s">
        <v>26</v>
      </c>
      <c r="L205" s="91" t="s">
        <v>141</v>
      </c>
      <c r="M205" s="92">
        <v>203</v>
      </c>
      <c r="N205" s="93"/>
      <c r="O205" s="87"/>
      <c r="P205" s="11">
        <f t="shared" ca="1" si="0"/>
        <v>0</v>
      </c>
      <c r="Q205" s="11">
        <f t="shared" ca="1" si="1"/>
        <v>0</v>
      </c>
      <c r="R205" s="40" t="str">
        <f t="shared" ca="1" si="63"/>
        <v>高職英文</v>
      </c>
      <c r="S205" s="11" t="str">
        <f t="shared" ca="1" si="64"/>
        <v>二</v>
      </c>
      <c r="T205" s="11" t="str">
        <f t="shared" ca="1" si="65"/>
        <v>東大</v>
      </c>
      <c r="U205" s="11">
        <f t="shared" ca="1" si="5"/>
        <v>203</v>
      </c>
      <c r="V205" s="41"/>
    </row>
    <row r="206" spans="1:22" ht="16.5" customHeight="1">
      <c r="A206" s="65"/>
      <c r="B206" s="65"/>
      <c r="C206" s="63" t="s">
        <v>82</v>
      </c>
      <c r="D206" s="63" t="s">
        <v>84</v>
      </c>
      <c r="E206" s="63" t="s">
        <v>85</v>
      </c>
      <c r="F206" s="64">
        <v>324</v>
      </c>
      <c r="G206" s="36"/>
      <c r="H206" s="94"/>
      <c r="I206" s="94"/>
      <c r="J206" s="91" t="s">
        <v>82</v>
      </c>
      <c r="K206" s="91" t="s">
        <v>84</v>
      </c>
      <c r="L206" s="91" t="s">
        <v>85</v>
      </c>
      <c r="M206" s="92">
        <v>324</v>
      </c>
      <c r="N206" s="93"/>
      <c r="O206" s="87"/>
      <c r="P206" s="11">
        <f t="shared" ca="1" si="0"/>
        <v>0</v>
      </c>
      <c r="Q206" s="11">
        <f t="shared" ca="1" si="1"/>
        <v>0</v>
      </c>
      <c r="R206" s="40" t="str">
        <f t="shared" ca="1" si="63"/>
        <v>基本設計</v>
      </c>
      <c r="S206" s="11" t="str">
        <f t="shared" ca="1" si="64"/>
        <v>Ⅱ</v>
      </c>
      <c r="T206" s="11" t="str">
        <f t="shared" ca="1" si="65"/>
        <v>台科大</v>
      </c>
      <c r="U206" s="11">
        <f t="shared" ca="1" si="5"/>
        <v>324</v>
      </c>
      <c r="V206" s="41"/>
    </row>
    <row r="207" spans="1:22" ht="16.5" customHeight="1">
      <c r="A207" s="65"/>
      <c r="B207" s="65"/>
      <c r="C207" s="63" t="s">
        <v>383</v>
      </c>
      <c r="D207" s="63" t="s">
        <v>84</v>
      </c>
      <c r="E207" s="63" t="s">
        <v>287</v>
      </c>
      <c r="F207" s="64">
        <v>320</v>
      </c>
      <c r="G207" s="36"/>
      <c r="H207" s="94"/>
      <c r="I207" s="94"/>
      <c r="J207" s="91" t="s">
        <v>383</v>
      </c>
      <c r="K207" s="91" t="s">
        <v>84</v>
      </c>
      <c r="L207" s="91" t="s">
        <v>287</v>
      </c>
      <c r="M207" s="92">
        <v>320</v>
      </c>
      <c r="N207" s="93"/>
      <c r="O207" s="87"/>
      <c r="P207" s="11">
        <f t="shared" ca="1" si="0"/>
        <v>0</v>
      </c>
      <c r="Q207" s="11">
        <f t="shared" ca="1" si="1"/>
        <v>0</v>
      </c>
      <c r="R207" s="40" t="str">
        <f t="shared" ca="1" si="63"/>
        <v>基礎圖學</v>
      </c>
      <c r="S207" s="11" t="str">
        <f t="shared" ca="1" si="64"/>
        <v>Ⅱ</v>
      </c>
      <c r="T207" s="11" t="str">
        <f t="shared" ca="1" si="65"/>
        <v>龍騰</v>
      </c>
      <c r="U207" s="11">
        <f t="shared" ca="1" si="5"/>
        <v>320</v>
      </c>
      <c r="V207" s="41"/>
    </row>
    <row r="208" spans="1:22" ht="16.5" customHeight="1">
      <c r="A208" s="65"/>
      <c r="B208" s="65"/>
      <c r="C208" s="63" t="s">
        <v>140</v>
      </c>
      <c r="D208" s="63" t="s">
        <v>84</v>
      </c>
      <c r="E208" s="63" t="s">
        <v>132</v>
      </c>
      <c r="F208" s="64">
        <v>150</v>
      </c>
      <c r="G208" s="36"/>
      <c r="H208" s="94"/>
      <c r="I208" s="94"/>
      <c r="J208" s="91" t="s">
        <v>140</v>
      </c>
      <c r="K208" s="91" t="s">
        <v>84</v>
      </c>
      <c r="L208" s="91" t="s">
        <v>132</v>
      </c>
      <c r="M208" s="92">
        <v>150</v>
      </c>
      <c r="N208" s="93"/>
      <c r="O208" s="87"/>
      <c r="P208" s="11">
        <f t="shared" ca="1" si="0"/>
        <v>0</v>
      </c>
      <c r="Q208" s="11">
        <f t="shared" ca="1" si="1"/>
        <v>0</v>
      </c>
      <c r="R208" s="40" t="str">
        <f t="shared" ca="1" si="63"/>
        <v>全民國防教育</v>
      </c>
      <c r="S208" s="11" t="str">
        <f t="shared" ca="1" si="64"/>
        <v>Ⅱ</v>
      </c>
      <c r="T208" s="11" t="str">
        <f t="shared" ca="1" si="65"/>
        <v>育達</v>
      </c>
      <c r="U208" s="11">
        <f t="shared" ca="1" si="5"/>
        <v>150</v>
      </c>
      <c r="V208" s="41"/>
    </row>
    <row r="209" spans="1:22" ht="16.5" customHeight="1">
      <c r="A209" s="65"/>
      <c r="B209" s="65"/>
      <c r="C209" s="63" t="s">
        <v>146</v>
      </c>
      <c r="D209" s="63" t="s">
        <v>26</v>
      </c>
      <c r="E209" s="63" t="s">
        <v>132</v>
      </c>
      <c r="F209" s="64">
        <v>145</v>
      </c>
      <c r="G209" s="36"/>
      <c r="H209" s="94"/>
      <c r="I209" s="94"/>
      <c r="J209" s="91" t="s">
        <v>146</v>
      </c>
      <c r="K209" s="91" t="s">
        <v>26</v>
      </c>
      <c r="L209" s="91" t="s">
        <v>132</v>
      </c>
      <c r="M209" s="92">
        <v>145</v>
      </c>
      <c r="N209" s="93"/>
      <c r="O209" s="87"/>
      <c r="P209" s="11">
        <f t="shared" ca="1" si="0"/>
        <v>0</v>
      </c>
      <c r="Q209" s="11">
        <f t="shared" ca="1" si="1"/>
        <v>0</v>
      </c>
      <c r="R209" s="40" t="str">
        <f t="shared" ca="1" si="63"/>
        <v>健康與護理</v>
      </c>
      <c r="S209" s="11" t="str">
        <f t="shared" ca="1" si="64"/>
        <v>二</v>
      </c>
      <c r="T209" s="11" t="str">
        <f t="shared" ca="1" si="65"/>
        <v>育達</v>
      </c>
      <c r="U209" s="11">
        <f t="shared" ca="1" si="5"/>
        <v>145</v>
      </c>
      <c r="V209" s="41"/>
    </row>
    <row r="210" spans="1:22" ht="16.5" customHeight="1">
      <c r="A210" s="65"/>
      <c r="B210" s="65"/>
      <c r="C210" s="63" t="s">
        <v>158</v>
      </c>
      <c r="D210" s="63" t="s">
        <v>26</v>
      </c>
      <c r="E210" s="63" t="s">
        <v>132</v>
      </c>
      <c r="F210" s="64">
        <v>130</v>
      </c>
      <c r="G210" s="36"/>
      <c r="H210" s="94"/>
      <c r="I210" s="94"/>
      <c r="J210" s="91" t="s">
        <v>158</v>
      </c>
      <c r="K210" s="91" t="s">
        <v>26</v>
      </c>
      <c r="L210" s="91" t="s">
        <v>132</v>
      </c>
      <c r="M210" s="92">
        <v>130</v>
      </c>
      <c r="N210" s="93"/>
      <c r="O210" s="87"/>
      <c r="P210" s="11">
        <f t="shared" ca="1" si="0"/>
        <v>0</v>
      </c>
      <c r="Q210" s="11">
        <f t="shared" ca="1" si="1"/>
        <v>0</v>
      </c>
      <c r="R210" s="40" t="str">
        <f t="shared" ca="1" si="63"/>
        <v>體育</v>
      </c>
      <c r="S210" s="11" t="str">
        <f t="shared" ca="1" si="64"/>
        <v>二</v>
      </c>
      <c r="T210" s="11" t="str">
        <f t="shared" ca="1" si="65"/>
        <v>育達</v>
      </c>
      <c r="U210" s="11">
        <f t="shared" ca="1" si="5"/>
        <v>130</v>
      </c>
      <c r="V210" s="41"/>
    </row>
    <row r="211" spans="1:22" ht="16.5" customHeight="1">
      <c r="A211" s="65"/>
      <c r="B211" s="63" t="s">
        <v>466</v>
      </c>
      <c r="C211" s="66"/>
      <c r="D211" s="66"/>
      <c r="E211" s="66"/>
      <c r="F211" s="64">
        <v>1629</v>
      </c>
      <c r="G211" s="36"/>
      <c r="H211" s="94"/>
      <c r="I211" s="91" t="s">
        <v>466</v>
      </c>
      <c r="J211" s="95"/>
      <c r="K211" s="95"/>
      <c r="L211" s="95"/>
      <c r="M211" s="92">
        <v>1629</v>
      </c>
      <c r="N211" s="93"/>
      <c r="O211" s="87"/>
      <c r="P211" s="11">
        <f t="shared" ca="1" si="0"/>
        <v>0</v>
      </c>
      <c r="Q211" s="11" t="str">
        <f t="shared" ca="1" si="1"/>
        <v>廣一2 合計</v>
      </c>
      <c r="R211" s="40">
        <f t="shared" ca="1" si="63"/>
        <v>0</v>
      </c>
      <c r="S211" s="11">
        <f t="shared" ca="1" si="64"/>
        <v>0</v>
      </c>
      <c r="T211" s="11">
        <f t="shared" ca="1" si="65"/>
        <v>0</v>
      </c>
      <c r="U211" s="11">
        <f t="shared" ca="1" si="5"/>
        <v>1629</v>
      </c>
      <c r="V211" s="41"/>
    </row>
    <row r="212" spans="1:22" ht="16.5" customHeight="1">
      <c r="A212" s="65"/>
      <c r="B212" s="63" t="s">
        <v>275</v>
      </c>
      <c r="C212" s="63" t="s">
        <v>207</v>
      </c>
      <c r="D212" s="63" t="s">
        <v>50</v>
      </c>
      <c r="E212" s="63" t="s">
        <v>141</v>
      </c>
      <c r="F212" s="64">
        <v>222</v>
      </c>
      <c r="G212" s="36"/>
      <c r="H212" s="94"/>
      <c r="I212" s="91" t="s">
        <v>275</v>
      </c>
      <c r="J212" s="91" t="s">
        <v>207</v>
      </c>
      <c r="K212" s="91" t="s">
        <v>50</v>
      </c>
      <c r="L212" s="91" t="s">
        <v>141</v>
      </c>
      <c r="M212" s="92">
        <v>222</v>
      </c>
      <c r="N212" s="93"/>
      <c r="O212" s="87"/>
      <c r="P212" s="11">
        <f t="shared" ca="1" si="0"/>
        <v>0</v>
      </c>
      <c r="Q212" s="11" t="str">
        <f t="shared" ca="1" si="1"/>
        <v>貿三3</v>
      </c>
      <c r="R212" s="40" t="str">
        <f t="shared" ca="1" si="63"/>
        <v>高職國文</v>
      </c>
      <c r="S212" s="11" t="str">
        <f t="shared" ca="1" si="64"/>
        <v>六</v>
      </c>
      <c r="T212" s="11" t="str">
        <f t="shared" ca="1" si="65"/>
        <v>東大</v>
      </c>
      <c r="U212" s="11">
        <f t="shared" ca="1" si="5"/>
        <v>222</v>
      </c>
      <c r="V212" s="41"/>
    </row>
    <row r="213" spans="1:22" ht="16.5" customHeight="1">
      <c r="A213" s="65"/>
      <c r="B213" s="65"/>
      <c r="C213" s="63" t="s">
        <v>175</v>
      </c>
      <c r="D213" s="63" t="s">
        <v>50</v>
      </c>
      <c r="E213" s="63" t="s">
        <v>141</v>
      </c>
      <c r="F213" s="64">
        <v>232</v>
      </c>
      <c r="G213" s="36"/>
      <c r="H213" s="94"/>
      <c r="I213" s="94"/>
      <c r="J213" s="91" t="s">
        <v>175</v>
      </c>
      <c r="K213" s="91" t="s">
        <v>50</v>
      </c>
      <c r="L213" s="91" t="s">
        <v>141</v>
      </c>
      <c r="M213" s="92">
        <v>232</v>
      </c>
      <c r="N213" s="93"/>
      <c r="O213" s="87"/>
      <c r="P213" s="11">
        <f t="shared" ca="1" si="0"/>
        <v>0</v>
      </c>
      <c r="Q213" s="100">
        <f t="shared" ca="1" si="1"/>
        <v>0</v>
      </c>
      <c r="R213" s="101"/>
      <c r="S213" s="101"/>
      <c r="T213" s="102"/>
      <c r="U213" s="11">
        <f t="shared" ca="1" si="5"/>
        <v>232</v>
      </c>
      <c r="V213" s="41"/>
    </row>
    <row r="214" spans="1:22" ht="16.5" customHeight="1">
      <c r="A214" s="65"/>
      <c r="B214" s="65"/>
      <c r="C214" s="63" t="s">
        <v>158</v>
      </c>
      <c r="D214" s="63" t="s">
        <v>50</v>
      </c>
      <c r="E214" s="63" t="s">
        <v>224</v>
      </c>
      <c r="F214" s="64">
        <v>96</v>
      </c>
      <c r="G214" s="36"/>
      <c r="H214" s="94"/>
      <c r="I214" s="94"/>
      <c r="J214" s="91" t="s">
        <v>158</v>
      </c>
      <c r="K214" s="91" t="s">
        <v>50</v>
      </c>
      <c r="L214" s="91" t="s">
        <v>224</v>
      </c>
      <c r="M214" s="92">
        <v>96</v>
      </c>
      <c r="N214" s="93"/>
      <c r="O214" s="87"/>
      <c r="P214" s="11">
        <f t="shared" ca="1" si="0"/>
        <v>0</v>
      </c>
      <c r="Q214" s="11">
        <f t="shared" ca="1" si="1"/>
        <v>0</v>
      </c>
      <c r="R214" s="40" t="str">
        <f t="shared" ref="R214:R224" ca="1" si="66">INDIRECT("C"&amp;ROW())</f>
        <v>體育</v>
      </c>
      <c r="S214" s="11" t="str">
        <f t="shared" ref="S214:S224" ca="1" si="67">INDIRECT("D"&amp;ROW())</f>
        <v>六</v>
      </c>
      <c r="T214" s="11" t="str">
        <f t="shared" ref="T214:T224" ca="1" si="68">INDIRECT("E"&amp;ROW())</f>
        <v>華興</v>
      </c>
      <c r="U214" s="11">
        <f t="shared" ca="1" si="5"/>
        <v>96</v>
      </c>
      <c r="V214" s="41"/>
    </row>
    <row r="215" spans="1:22" ht="16.5" customHeight="1">
      <c r="A215" s="65"/>
      <c r="B215" s="65"/>
      <c r="C215" s="63" t="s">
        <v>322</v>
      </c>
      <c r="D215" s="63" t="s">
        <v>124</v>
      </c>
      <c r="E215" s="63" t="s">
        <v>307</v>
      </c>
      <c r="F215" s="64">
        <v>140</v>
      </c>
      <c r="G215" s="36"/>
      <c r="H215" s="94"/>
      <c r="I215" s="94"/>
      <c r="J215" s="91" t="s">
        <v>322</v>
      </c>
      <c r="K215" s="91" t="s">
        <v>124</v>
      </c>
      <c r="L215" s="91" t="s">
        <v>307</v>
      </c>
      <c r="M215" s="92">
        <v>140</v>
      </c>
      <c r="N215" s="93"/>
      <c r="O215" s="87"/>
      <c r="P215" s="11">
        <f t="shared" ca="1" si="0"/>
        <v>0</v>
      </c>
      <c r="Q215" s="11">
        <f t="shared" ca="1" si="1"/>
        <v>0</v>
      </c>
      <c r="R215" s="40" t="str">
        <f t="shared" ca="1" si="66"/>
        <v>戰爭與危機的啟示</v>
      </c>
      <c r="S215" s="11" t="str">
        <f t="shared" ca="1" si="67"/>
        <v>全</v>
      </c>
      <c r="T215" s="11" t="str">
        <f t="shared" ca="1" si="68"/>
        <v>翔宇</v>
      </c>
      <c r="U215" s="11">
        <f t="shared" ca="1" si="5"/>
        <v>140</v>
      </c>
      <c r="V215" s="41"/>
    </row>
    <row r="216" spans="1:22" ht="16.5" customHeight="1">
      <c r="A216" s="65"/>
      <c r="B216" s="63" t="s">
        <v>467</v>
      </c>
      <c r="C216" s="66"/>
      <c r="D216" s="66"/>
      <c r="E216" s="66"/>
      <c r="F216" s="64">
        <v>690</v>
      </c>
      <c r="G216" s="36"/>
      <c r="H216" s="94"/>
      <c r="I216" s="91" t="s">
        <v>467</v>
      </c>
      <c r="J216" s="95"/>
      <c r="K216" s="95"/>
      <c r="L216" s="95"/>
      <c r="M216" s="92">
        <v>690</v>
      </c>
      <c r="N216" s="93"/>
      <c r="O216" s="87"/>
      <c r="P216" s="11">
        <f t="shared" ca="1" si="0"/>
        <v>0</v>
      </c>
      <c r="Q216" s="11" t="str">
        <f t="shared" ca="1" si="1"/>
        <v>貿三3 合計</v>
      </c>
      <c r="R216" s="40">
        <f t="shared" ca="1" si="66"/>
        <v>0</v>
      </c>
      <c r="S216" s="11">
        <f t="shared" ca="1" si="67"/>
        <v>0</v>
      </c>
      <c r="T216" s="11">
        <f t="shared" ca="1" si="68"/>
        <v>0</v>
      </c>
      <c r="U216" s="11">
        <f t="shared" ca="1" si="5"/>
        <v>690</v>
      </c>
      <c r="V216" s="41"/>
    </row>
    <row r="217" spans="1:22" ht="16.5" customHeight="1">
      <c r="A217" s="65"/>
      <c r="B217" s="63" t="s">
        <v>282</v>
      </c>
      <c r="C217" s="63" t="s">
        <v>207</v>
      </c>
      <c r="D217" s="63" t="s">
        <v>50</v>
      </c>
      <c r="E217" s="63" t="s">
        <v>141</v>
      </c>
      <c r="F217" s="64">
        <v>222</v>
      </c>
      <c r="G217" s="36"/>
      <c r="H217" s="94"/>
      <c r="I217" s="91" t="s">
        <v>282</v>
      </c>
      <c r="J217" s="91" t="s">
        <v>207</v>
      </c>
      <c r="K217" s="91" t="s">
        <v>50</v>
      </c>
      <c r="L217" s="91" t="s">
        <v>141</v>
      </c>
      <c r="M217" s="92">
        <v>222</v>
      </c>
      <c r="N217" s="93"/>
      <c r="O217" s="87"/>
      <c r="P217" s="11">
        <f t="shared" ca="1" si="0"/>
        <v>0</v>
      </c>
      <c r="Q217" s="11" t="str">
        <f t="shared" ca="1" si="1"/>
        <v>貿三4</v>
      </c>
      <c r="R217" s="40" t="str">
        <f t="shared" ca="1" si="66"/>
        <v>高職國文</v>
      </c>
      <c r="S217" s="11" t="str">
        <f t="shared" ca="1" si="67"/>
        <v>六</v>
      </c>
      <c r="T217" s="11" t="str">
        <f t="shared" ca="1" si="68"/>
        <v>東大</v>
      </c>
      <c r="U217" s="11">
        <f t="shared" ca="1" si="5"/>
        <v>222</v>
      </c>
      <c r="V217" s="41"/>
    </row>
    <row r="218" spans="1:22" ht="16.5" customHeight="1">
      <c r="A218" s="65"/>
      <c r="B218" s="65"/>
      <c r="C218" s="63" t="s">
        <v>175</v>
      </c>
      <c r="D218" s="63" t="s">
        <v>50</v>
      </c>
      <c r="E218" s="63" t="s">
        <v>141</v>
      </c>
      <c r="F218" s="64">
        <v>232</v>
      </c>
      <c r="G218" s="36"/>
      <c r="H218" s="94"/>
      <c r="I218" s="94"/>
      <c r="J218" s="91" t="s">
        <v>175</v>
      </c>
      <c r="K218" s="91" t="s">
        <v>50</v>
      </c>
      <c r="L218" s="91" t="s">
        <v>141</v>
      </c>
      <c r="M218" s="92">
        <v>232</v>
      </c>
      <c r="N218" s="93"/>
      <c r="O218" s="87"/>
      <c r="P218" s="11">
        <f t="shared" ca="1" si="0"/>
        <v>0</v>
      </c>
      <c r="Q218" s="11">
        <f t="shared" ca="1" si="1"/>
        <v>0</v>
      </c>
      <c r="R218" s="40" t="str">
        <f t="shared" ca="1" si="66"/>
        <v>高職英文</v>
      </c>
      <c r="S218" s="11" t="str">
        <f t="shared" ca="1" si="67"/>
        <v>六</v>
      </c>
      <c r="T218" s="11" t="str">
        <f t="shared" ca="1" si="68"/>
        <v>東大</v>
      </c>
      <c r="U218" s="11">
        <f t="shared" ca="1" si="5"/>
        <v>232</v>
      </c>
      <c r="V218" s="41"/>
    </row>
    <row r="219" spans="1:22" ht="16.5" customHeight="1">
      <c r="A219" s="65"/>
      <c r="B219" s="65"/>
      <c r="C219" s="63" t="s">
        <v>158</v>
      </c>
      <c r="D219" s="63" t="s">
        <v>50</v>
      </c>
      <c r="E219" s="63" t="s">
        <v>224</v>
      </c>
      <c r="F219" s="64">
        <v>96</v>
      </c>
      <c r="G219" s="36"/>
      <c r="H219" s="94"/>
      <c r="I219" s="94"/>
      <c r="J219" s="91" t="s">
        <v>158</v>
      </c>
      <c r="K219" s="91" t="s">
        <v>50</v>
      </c>
      <c r="L219" s="91" t="s">
        <v>224</v>
      </c>
      <c r="M219" s="92">
        <v>96</v>
      </c>
      <c r="N219" s="93"/>
      <c r="O219" s="87"/>
      <c r="P219" s="11">
        <f t="shared" ca="1" si="0"/>
        <v>0</v>
      </c>
      <c r="Q219" s="11">
        <f t="shared" ca="1" si="1"/>
        <v>0</v>
      </c>
      <c r="R219" s="40" t="str">
        <f t="shared" ca="1" si="66"/>
        <v>體育</v>
      </c>
      <c r="S219" s="11" t="str">
        <f t="shared" ca="1" si="67"/>
        <v>六</v>
      </c>
      <c r="T219" s="11" t="str">
        <f t="shared" ca="1" si="68"/>
        <v>華興</v>
      </c>
      <c r="U219" s="11">
        <f t="shared" ca="1" si="5"/>
        <v>96</v>
      </c>
      <c r="V219" s="41"/>
    </row>
    <row r="220" spans="1:22" ht="16.5" customHeight="1">
      <c r="A220" s="65"/>
      <c r="B220" s="65"/>
      <c r="C220" s="63" t="s">
        <v>322</v>
      </c>
      <c r="D220" s="63" t="s">
        <v>124</v>
      </c>
      <c r="E220" s="63" t="s">
        <v>307</v>
      </c>
      <c r="F220" s="64">
        <v>140</v>
      </c>
      <c r="G220" s="36"/>
      <c r="H220" s="94"/>
      <c r="I220" s="94"/>
      <c r="J220" s="91" t="s">
        <v>322</v>
      </c>
      <c r="K220" s="91" t="s">
        <v>124</v>
      </c>
      <c r="L220" s="91" t="s">
        <v>307</v>
      </c>
      <c r="M220" s="92">
        <v>140</v>
      </c>
      <c r="N220" s="93"/>
      <c r="O220" s="87"/>
      <c r="P220" s="11">
        <f t="shared" ca="1" si="0"/>
        <v>0</v>
      </c>
      <c r="Q220" s="11">
        <f t="shared" ca="1" si="1"/>
        <v>0</v>
      </c>
      <c r="R220" s="40" t="str">
        <f t="shared" ca="1" si="66"/>
        <v>戰爭與危機的啟示</v>
      </c>
      <c r="S220" s="11" t="str">
        <f t="shared" ca="1" si="67"/>
        <v>全</v>
      </c>
      <c r="T220" s="11" t="str">
        <f t="shared" ca="1" si="68"/>
        <v>翔宇</v>
      </c>
      <c r="U220" s="11">
        <f t="shared" ca="1" si="5"/>
        <v>140</v>
      </c>
      <c r="V220" s="41"/>
    </row>
    <row r="221" spans="1:22" ht="16.5" customHeight="1">
      <c r="A221" s="65"/>
      <c r="B221" s="63" t="s">
        <v>468</v>
      </c>
      <c r="C221" s="66"/>
      <c r="D221" s="66"/>
      <c r="E221" s="66"/>
      <c r="F221" s="64">
        <v>690</v>
      </c>
      <c r="G221" s="36"/>
      <c r="H221" s="94"/>
      <c r="I221" s="91" t="s">
        <v>468</v>
      </c>
      <c r="J221" s="95"/>
      <c r="K221" s="95"/>
      <c r="L221" s="95"/>
      <c r="M221" s="92">
        <v>690</v>
      </c>
      <c r="N221" s="93"/>
      <c r="O221" s="87"/>
      <c r="P221" s="11">
        <f t="shared" ca="1" si="0"/>
        <v>0</v>
      </c>
      <c r="Q221" s="11" t="str">
        <f t="shared" ca="1" si="1"/>
        <v>貿三4 合計</v>
      </c>
      <c r="R221" s="40">
        <f t="shared" ca="1" si="66"/>
        <v>0</v>
      </c>
      <c r="S221" s="11">
        <f t="shared" ca="1" si="67"/>
        <v>0</v>
      </c>
      <c r="T221" s="11">
        <f t="shared" ca="1" si="68"/>
        <v>0</v>
      </c>
      <c r="U221" s="11">
        <f t="shared" ca="1" si="5"/>
        <v>690</v>
      </c>
      <c r="V221" s="41"/>
    </row>
    <row r="222" spans="1:22" ht="16.5" customHeight="1">
      <c r="A222" s="65"/>
      <c r="B222" s="63" t="s">
        <v>314</v>
      </c>
      <c r="C222" s="63" t="s">
        <v>207</v>
      </c>
      <c r="D222" s="63" t="s">
        <v>50</v>
      </c>
      <c r="E222" s="63" t="s">
        <v>141</v>
      </c>
      <c r="F222" s="64">
        <v>222</v>
      </c>
      <c r="G222" s="36"/>
      <c r="H222" s="94"/>
      <c r="I222" s="91" t="s">
        <v>314</v>
      </c>
      <c r="J222" s="91" t="s">
        <v>207</v>
      </c>
      <c r="K222" s="91" t="s">
        <v>50</v>
      </c>
      <c r="L222" s="91" t="s">
        <v>141</v>
      </c>
      <c r="M222" s="92">
        <v>222</v>
      </c>
      <c r="N222" s="93"/>
      <c r="O222" s="87"/>
      <c r="P222" s="11">
        <f t="shared" ca="1" si="0"/>
        <v>0</v>
      </c>
      <c r="Q222" s="11" t="str">
        <f t="shared" ca="1" si="1"/>
        <v>資三1</v>
      </c>
      <c r="R222" s="40" t="str">
        <f t="shared" ca="1" si="66"/>
        <v>高職國文</v>
      </c>
      <c r="S222" s="11" t="str">
        <f t="shared" ca="1" si="67"/>
        <v>六</v>
      </c>
      <c r="T222" s="11" t="str">
        <f t="shared" ca="1" si="68"/>
        <v>東大</v>
      </c>
      <c r="U222" s="11">
        <f t="shared" ca="1" si="5"/>
        <v>222</v>
      </c>
      <c r="V222" s="41"/>
    </row>
    <row r="223" spans="1:22" ht="16.5" customHeight="1">
      <c r="A223" s="65"/>
      <c r="B223" s="65"/>
      <c r="C223" s="63" t="s">
        <v>175</v>
      </c>
      <c r="D223" s="63" t="s">
        <v>50</v>
      </c>
      <c r="E223" s="63" t="s">
        <v>141</v>
      </c>
      <c r="F223" s="64">
        <v>232</v>
      </c>
      <c r="G223" s="36"/>
      <c r="H223" s="94"/>
      <c r="I223" s="94"/>
      <c r="J223" s="91" t="s">
        <v>175</v>
      </c>
      <c r="K223" s="91" t="s">
        <v>50</v>
      </c>
      <c r="L223" s="91" t="s">
        <v>141</v>
      </c>
      <c r="M223" s="92">
        <v>232</v>
      </c>
      <c r="N223" s="93"/>
      <c r="O223" s="87"/>
      <c r="P223" s="11">
        <f t="shared" ca="1" si="0"/>
        <v>0</v>
      </c>
      <c r="Q223" s="11">
        <f t="shared" ca="1" si="1"/>
        <v>0</v>
      </c>
      <c r="R223" s="40" t="str">
        <f t="shared" ca="1" si="66"/>
        <v>高職英文</v>
      </c>
      <c r="S223" s="11" t="str">
        <f t="shared" ca="1" si="67"/>
        <v>六</v>
      </c>
      <c r="T223" s="11" t="str">
        <f t="shared" ca="1" si="68"/>
        <v>東大</v>
      </c>
      <c r="U223" s="11">
        <f t="shared" ca="1" si="5"/>
        <v>232</v>
      </c>
      <c r="V223" s="41"/>
    </row>
    <row r="224" spans="1:22" ht="16.5" customHeight="1">
      <c r="A224" s="65"/>
      <c r="B224" s="65"/>
      <c r="C224" s="63" t="s">
        <v>158</v>
      </c>
      <c r="D224" s="63" t="s">
        <v>50</v>
      </c>
      <c r="E224" s="63" t="s">
        <v>224</v>
      </c>
      <c r="F224" s="64">
        <v>96</v>
      </c>
      <c r="G224" s="36"/>
      <c r="H224" s="94"/>
      <c r="I224" s="94"/>
      <c r="J224" s="91" t="s">
        <v>158</v>
      </c>
      <c r="K224" s="91" t="s">
        <v>50</v>
      </c>
      <c r="L224" s="91" t="s">
        <v>224</v>
      </c>
      <c r="M224" s="92">
        <v>96</v>
      </c>
      <c r="N224" s="93"/>
      <c r="O224" s="87"/>
      <c r="P224" s="11">
        <f t="shared" ca="1" si="0"/>
        <v>0</v>
      </c>
      <c r="Q224" s="11">
        <f t="shared" ca="1" si="1"/>
        <v>0</v>
      </c>
      <c r="R224" s="40" t="str">
        <f t="shared" ca="1" si="66"/>
        <v>體育</v>
      </c>
      <c r="S224" s="11" t="str">
        <f t="shared" ca="1" si="67"/>
        <v>六</v>
      </c>
      <c r="T224" s="11" t="str">
        <f t="shared" ca="1" si="68"/>
        <v>華興</v>
      </c>
      <c r="U224" s="11">
        <f t="shared" ca="1" si="5"/>
        <v>96</v>
      </c>
      <c r="V224" s="41"/>
    </row>
    <row r="225" spans="1:22" ht="16.5" customHeight="1">
      <c r="A225" s="65"/>
      <c r="B225" s="65"/>
      <c r="C225" s="63" t="s">
        <v>322</v>
      </c>
      <c r="D225" s="63" t="s">
        <v>124</v>
      </c>
      <c r="E225" s="63" t="s">
        <v>307</v>
      </c>
      <c r="F225" s="64">
        <v>140</v>
      </c>
      <c r="G225" s="36"/>
      <c r="H225" s="94"/>
      <c r="I225" s="94"/>
      <c r="J225" s="91" t="s">
        <v>322</v>
      </c>
      <c r="K225" s="91" t="s">
        <v>124</v>
      </c>
      <c r="L225" s="91" t="s">
        <v>307</v>
      </c>
      <c r="M225" s="92">
        <v>140</v>
      </c>
      <c r="N225" s="93"/>
      <c r="O225" s="87"/>
      <c r="P225" s="11">
        <f t="shared" ca="1" si="0"/>
        <v>0</v>
      </c>
      <c r="Q225" s="100">
        <f t="shared" ca="1" si="1"/>
        <v>0</v>
      </c>
      <c r="R225" s="101"/>
      <c r="S225" s="101"/>
      <c r="T225" s="102"/>
      <c r="U225" s="11">
        <f t="shared" ca="1" si="5"/>
        <v>140</v>
      </c>
      <c r="V225" s="41"/>
    </row>
    <row r="226" spans="1:22" ht="16.5" customHeight="1">
      <c r="A226" s="65"/>
      <c r="B226" s="63" t="s">
        <v>469</v>
      </c>
      <c r="C226" s="66"/>
      <c r="D226" s="66"/>
      <c r="E226" s="66"/>
      <c r="F226" s="64">
        <v>690</v>
      </c>
      <c r="G226" s="36"/>
      <c r="H226" s="94"/>
      <c r="I226" s="91" t="s">
        <v>469</v>
      </c>
      <c r="J226" s="95"/>
      <c r="K226" s="95"/>
      <c r="L226" s="95"/>
      <c r="M226" s="92">
        <v>690</v>
      </c>
      <c r="N226" s="93"/>
      <c r="O226" s="87"/>
      <c r="P226" s="11">
        <f t="shared" ca="1" si="0"/>
        <v>0</v>
      </c>
      <c r="Q226" s="11" t="str">
        <f t="shared" ca="1" si="1"/>
        <v>資三1 合計</v>
      </c>
      <c r="R226" s="40">
        <f t="shared" ref="R226:R235" ca="1" si="69">INDIRECT("C"&amp;ROW())</f>
        <v>0</v>
      </c>
      <c r="S226" s="11">
        <f t="shared" ref="S226:S235" ca="1" si="70">INDIRECT("D"&amp;ROW())</f>
        <v>0</v>
      </c>
      <c r="T226" s="11">
        <f t="shared" ref="T226:T235" ca="1" si="71">INDIRECT("E"&amp;ROW())</f>
        <v>0</v>
      </c>
      <c r="U226" s="11">
        <f t="shared" ca="1" si="5"/>
        <v>690</v>
      </c>
      <c r="V226" s="41"/>
    </row>
    <row r="227" spans="1:22" ht="16.5" customHeight="1">
      <c r="A227" s="65"/>
      <c r="B227" s="63" t="s">
        <v>317</v>
      </c>
      <c r="C227" s="63" t="s">
        <v>207</v>
      </c>
      <c r="D227" s="63" t="s">
        <v>50</v>
      </c>
      <c r="E227" s="63" t="s">
        <v>141</v>
      </c>
      <c r="F227" s="64">
        <v>222</v>
      </c>
      <c r="G227" s="36"/>
      <c r="H227" s="94"/>
      <c r="I227" s="91" t="s">
        <v>317</v>
      </c>
      <c r="J227" s="91" t="s">
        <v>207</v>
      </c>
      <c r="K227" s="91" t="s">
        <v>50</v>
      </c>
      <c r="L227" s="91" t="s">
        <v>141</v>
      </c>
      <c r="M227" s="92">
        <v>222</v>
      </c>
      <c r="N227" s="93"/>
      <c r="O227" s="87"/>
      <c r="P227" s="11">
        <f t="shared" ca="1" si="0"/>
        <v>0</v>
      </c>
      <c r="Q227" s="11" t="str">
        <f t="shared" ca="1" si="1"/>
        <v>資三2</v>
      </c>
      <c r="R227" s="40" t="str">
        <f t="shared" ca="1" si="69"/>
        <v>高職國文</v>
      </c>
      <c r="S227" s="11" t="str">
        <f t="shared" ca="1" si="70"/>
        <v>六</v>
      </c>
      <c r="T227" s="11" t="str">
        <f t="shared" ca="1" si="71"/>
        <v>東大</v>
      </c>
      <c r="U227" s="11">
        <f t="shared" ca="1" si="5"/>
        <v>222</v>
      </c>
      <c r="V227" s="41"/>
    </row>
    <row r="228" spans="1:22" ht="16.5" customHeight="1">
      <c r="A228" s="65"/>
      <c r="B228" s="65"/>
      <c r="C228" s="63" t="s">
        <v>175</v>
      </c>
      <c r="D228" s="63" t="s">
        <v>50</v>
      </c>
      <c r="E228" s="63" t="s">
        <v>141</v>
      </c>
      <c r="F228" s="64">
        <v>232</v>
      </c>
      <c r="G228" s="36"/>
      <c r="H228" s="94"/>
      <c r="I228" s="94"/>
      <c r="J228" s="91" t="s">
        <v>175</v>
      </c>
      <c r="K228" s="91" t="s">
        <v>50</v>
      </c>
      <c r="L228" s="91" t="s">
        <v>141</v>
      </c>
      <c r="M228" s="92">
        <v>232</v>
      </c>
      <c r="N228" s="93"/>
      <c r="O228" s="87"/>
      <c r="P228" s="11">
        <f t="shared" ca="1" si="0"/>
        <v>0</v>
      </c>
      <c r="Q228" s="11">
        <f t="shared" ca="1" si="1"/>
        <v>0</v>
      </c>
      <c r="R228" s="40" t="str">
        <f t="shared" ca="1" si="69"/>
        <v>高職英文</v>
      </c>
      <c r="S228" s="11" t="str">
        <f t="shared" ca="1" si="70"/>
        <v>六</v>
      </c>
      <c r="T228" s="11" t="str">
        <f t="shared" ca="1" si="71"/>
        <v>東大</v>
      </c>
      <c r="U228" s="11">
        <f t="shared" ca="1" si="5"/>
        <v>232</v>
      </c>
      <c r="V228" s="41"/>
    </row>
    <row r="229" spans="1:22" ht="16.5" customHeight="1">
      <c r="A229" s="65"/>
      <c r="B229" s="65"/>
      <c r="C229" s="63" t="s">
        <v>158</v>
      </c>
      <c r="D229" s="63" t="s">
        <v>50</v>
      </c>
      <c r="E229" s="63" t="s">
        <v>224</v>
      </c>
      <c r="F229" s="64">
        <v>96</v>
      </c>
      <c r="G229" s="36"/>
      <c r="H229" s="94"/>
      <c r="I229" s="94"/>
      <c r="J229" s="91" t="s">
        <v>158</v>
      </c>
      <c r="K229" s="91" t="s">
        <v>50</v>
      </c>
      <c r="L229" s="91" t="s">
        <v>224</v>
      </c>
      <c r="M229" s="92">
        <v>96</v>
      </c>
      <c r="N229" s="93"/>
      <c r="O229" s="87"/>
      <c r="P229" s="11">
        <f t="shared" ca="1" si="0"/>
        <v>0</v>
      </c>
      <c r="Q229" s="11">
        <f t="shared" ca="1" si="1"/>
        <v>0</v>
      </c>
      <c r="R229" s="40" t="str">
        <f t="shared" ca="1" si="69"/>
        <v>體育</v>
      </c>
      <c r="S229" s="11" t="str">
        <f t="shared" ca="1" si="70"/>
        <v>六</v>
      </c>
      <c r="T229" s="11" t="str">
        <f t="shared" ca="1" si="71"/>
        <v>華興</v>
      </c>
      <c r="U229" s="11">
        <f t="shared" ca="1" si="5"/>
        <v>96</v>
      </c>
      <c r="V229" s="41"/>
    </row>
    <row r="230" spans="1:22" ht="16.5" customHeight="1">
      <c r="A230" s="65"/>
      <c r="B230" s="65"/>
      <c r="C230" s="63" t="s">
        <v>322</v>
      </c>
      <c r="D230" s="63" t="s">
        <v>124</v>
      </c>
      <c r="E230" s="63" t="s">
        <v>307</v>
      </c>
      <c r="F230" s="64">
        <v>140</v>
      </c>
      <c r="G230" s="36"/>
      <c r="H230" s="94"/>
      <c r="I230" s="94"/>
      <c r="J230" s="91" t="s">
        <v>322</v>
      </c>
      <c r="K230" s="91" t="s">
        <v>124</v>
      </c>
      <c r="L230" s="91" t="s">
        <v>307</v>
      </c>
      <c r="M230" s="92">
        <v>140</v>
      </c>
      <c r="N230" s="93"/>
      <c r="O230" s="87"/>
      <c r="P230" s="11">
        <f t="shared" ca="1" si="0"/>
        <v>0</v>
      </c>
      <c r="Q230" s="11">
        <f t="shared" ca="1" si="1"/>
        <v>0</v>
      </c>
      <c r="R230" s="40" t="str">
        <f t="shared" ca="1" si="69"/>
        <v>戰爭與危機的啟示</v>
      </c>
      <c r="S230" s="11" t="str">
        <f t="shared" ca="1" si="70"/>
        <v>全</v>
      </c>
      <c r="T230" s="11" t="str">
        <f t="shared" ca="1" si="71"/>
        <v>翔宇</v>
      </c>
      <c r="U230" s="11">
        <f t="shared" ca="1" si="5"/>
        <v>140</v>
      </c>
      <c r="V230" s="41"/>
    </row>
    <row r="231" spans="1:22" ht="16.5" customHeight="1">
      <c r="A231" s="65"/>
      <c r="B231" s="63" t="s">
        <v>470</v>
      </c>
      <c r="C231" s="66"/>
      <c r="D231" s="66"/>
      <c r="E231" s="66"/>
      <c r="F231" s="64">
        <v>690</v>
      </c>
      <c r="G231" s="36"/>
      <c r="H231" s="94"/>
      <c r="I231" s="91" t="s">
        <v>470</v>
      </c>
      <c r="J231" s="95"/>
      <c r="K231" s="95"/>
      <c r="L231" s="95"/>
      <c r="M231" s="92">
        <v>690</v>
      </c>
      <c r="N231" s="93"/>
      <c r="O231" s="87"/>
      <c r="P231" s="11">
        <f t="shared" ca="1" si="0"/>
        <v>0</v>
      </c>
      <c r="Q231" s="11" t="str">
        <f t="shared" ca="1" si="1"/>
        <v>資三2 合計</v>
      </c>
      <c r="R231" s="40">
        <f t="shared" ca="1" si="69"/>
        <v>0</v>
      </c>
      <c r="S231" s="11">
        <f t="shared" ca="1" si="70"/>
        <v>0</v>
      </c>
      <c r="T231" s="11">
        <f t="shared" ca="1" si="71"/>
        <v>0</v>
      </c>
      <c r="U231" s="11">
        <f t="shared" ca="1" si="5"/>
        <v>690</v>
      </c>
      <c r="V231" s="41"/>
    </row>
    <row r="232" spans="1:22" ht="16.5" customHeight="1">
      <c r="A232" s="65"/>
      <c r="B232" s="63" t="s">
        <v>344</v>
      </c>
      <c r="C232" s="63" t="s">
        <v>207</v>
      </c>
      <c r="D232" s="63" t="s">
        <v>50</v>
      </c>
      <c r="E232" s="63" t="s">
        <v>141</v>
      </c>
      <c r="F232" s="64">
        <v>222</v>
      </c>
      <c r="G232" s="36"/>
      <c r="H232" s="94"/>
      <c r="I232" s="91" t="s">
        <v>344</v>
      </c>
      <c r="J232" s="91" t="s">
        <v>207</v>
      </c>
      <c r="K232" s="91" t="s">
        <v>50</v>
      </c>
      <c r="L232" s="91" t="s">
        <v>141</v>
      </c>
      <c r="M232" s="92">
        <v>222</v>
      </c>
      <c r="N232" s="93"/>
      <c r="O232" s="87"/>
      <c r="P232" s="11">
        <f t="shared" ca="1" si="0"/>
        <v>0</v>
      </c>
      <c r="Q232" s="11" t="str">
        <f t="shared" ca="1" si="1"/>
        <v>廣三1</v>
      </c>
      <c r="R232" s="40" t="str">
        <f t="shared" ca="1" si="69"/>
        <v>高職國文</v>
      </c>
      <c r="S232" s="11" t="str">
        <f t="shared" ca="1" si="70"/>
        <v>六</v>
      </c>
      <c r="T232" s="11" t="str">
        <f t="shared" ca="1" si="71"/>
        <v>東大</v>
      </c>
      <c r="U232" s="11">
        <f t="shared" ca="1" si="5"/>
        <v>222</v>
      </c>
      <c r="V232" s="41"/>
    </row>
    <row r="233" spans="1:22" ht="16.5" customHeight="1">
      <c r="A233" s="65"/>
      <c r="B233" s="65"/>
      <c r="C233" s="63" t="s">
        <v>175</v>
      </c>
      <c r="D233" s="63" t="s">
        <v>50</v>
      </c>
      <c r="E233" s="63" t="s">
        <v>141</v>
      </c>
      <c r="F233" s="64">
        <v>232</v>
      </c>
      <c r="G233" s="36"/>
      <c r="H233" s="94"/>
      <c r="I233" s="94"/>
      <c r="J233" s="91" t="s">
        <v>175</v>
      </c>
      <c r="K233" s="91" t="s">
        <v>50</v>
      </c>
      <c r="L233" s="91" t="s">
        <v>141</v>
      </c>
      <c r="M233" s="92">
        <v>232</v>
      </c>
      <c r="N233" s="93"/>
      <c r="O233" s="87"/>
      <c r="P233" s="11">
        <f t="shared" ca="1" si="0"/>
        <v>0</v>
      </c>
      <c r="Q233" s="11">
        <f t="shared" ca="1" si="1"/>
        <v>0</v>
      </c>
      <c r="R233" s="40" t="str">
        <f t="shared" ca="1" si="69"/>
        <v>高職英文</v>
      </c>
      <c r="S233" s="11" t="str">
        <f t="shared" ca="1" si="70"/>
        <v>六</v>
      </c>
      <c r="T233" s="11" t="str">
        <f t="shared" ca="1" si="71"/>
        <v>東大</v>
      </c>
      <c r="U233" s="11">
        <f t="shared" ca="1" si="5"/>
        <v>232</v>
      </c>
      <c r="V233" s="41"/>
    </row>
    <row r="234" spans="1:22" ht="16.5" customHeight="1">
      <c r="A234" s="65"/>
      <c r="B234" s="65"/>
      <c r="C234" s="63" t="s">
        <v>158</v>
      </c>
      <c r="D234" s="63" t="s">
        <v>50</v>
      </c>
      <c r="E234" s="63" t="s">
        <v>224</v>
      </c>
      <c r="F234" s="64">
        <v>96</v>
      </c>
      <c r="G234" s="36"/>
      <c r="H234" s="94"/>
      <c r="I234" s="94"/>
      <c r="J234" s="91" t="s">
        <v>158</v>
      </c>
      <c r="K234" s="91" t="s">
        <v>50</v>
      </c>
      <c r="L234" s="91" t="s">
        <v>224</v>
      </c>
      <c r="M234" s="92">
        <v>96</v>
      </c>
      <c r="N234" s="93"/>
      <c r="O234" s="87"/>
      <c r="P234" s="11">
        <f t="shared" ca="1" si="0"/>
        <v>0</v>
      </c>
      <c r="Q234" s="11">
        <f t="shared" ca="1" si="1"/>
        <v>0</v>
      </c>
      <c r="R234" s="40" t="str">
        <f t="shared" ca="1" si="69"/>
        <v>體育</v>
      </c>
      <c r="S234" s="11" t="str">
        <f t="shared" ca="1" si="70"/>
        <v>六</v>
      </c>
      <c r="T234" s="11" t="str">
        <f t="shared" ca="1" si="71"/>
        <v>華興</v>
      </c>
      <c r="U234" s="11">
        <f t="shared" ca="1" si="5"/>
        <v>96</v>
      </c>
      <c r="V234" s="41"/>
    </row>
    <row r="235" spans="1:22" ht="16.5" customHeight="1">
      <c r="A235" s="65"/>
      <c r="B235" s="65"/>
      <c r="C235" s="63" t="s">
        <v>322</v>
      </c>
      <c r="D235" s="63" t="s">
        <v>124</v>
      </c>
      <c r="E235" s="63" t="s">
        <v>307</v>
      </c>
      <c r="F235" s="64">
        <v>140</v>
      </c>
      <c r="G235" s="36"/>
      <c r="H235" s="94"/>
      <c r="I235" s="94"/>
      <c r="J235" s="91" t="s">
        <v>322</v>
      </c>
      <c r="K235" s="91" t="s">
        <v>124</v>
      </c>
      <c r="L235" s="91" t="s">
        <v>307</v>
      </c>
      <c r="M235" s="92">
        <v>140</v>
      </c>
      <c r="N235" s="93"/>
      <c r="O235" s="87"/>
      <c r="P235" s="11">
        <f t="shared" ca="1" si="0"/>
        <v>0</v>
      </c>
      <c r="Q235" s="11">
        <f t="shared" ca="1" si="1"/>
        <v>0</v>
      </c>
      <c r="R235" s="40" t="str">
        <f t="shared" ca="1" si="69"/>
        <v>戰爭與危機的啟示</v>
      </c>
      <c r="S235" s="11" t="str">
        <f t="shared" ca="1" si="70"/>
        <v>全</v>
      </c>
      <c r="T235" s="11" t="str">
        <f t="shared" ca="1" si="71"/>
        <v>翔宇</v>
      </c>
      <c r="U235" s="11">
        <f t="shared" ca="1" si="5"/>
        <v>140</v>
      </c>
      <c r="V235" s="41"/>
    </row>
    <row r="236" spans="1:22" ht="16.5" customHeight="1">
      <c r="A236" s="65"/>
      <c r="B236" s="63" t="s">
        <v>471</v>
      </c>
      <c r="C236" s="66"/>
      <c r="D236" s="66"/>
      <c r="E236" s="66"/>
      <c r="F236" s="64">
        <v>690</v>
      </c>
      <c r="G236" s="36"/>
      <c r="H236" s="94"/>
      <c r="I236" s="91" t="s">
        <v>471</v>
      </c>
      <c r="J236" s="95"/>
      <c r="K236" s="95"/>
      <c r="L236" s="95"/>
      <c r="M236" s="92">
        <v>690</v>
      </c>
      <c r="N236" s="93"/>
      <c r="O236" s="87"/>
      <c r="P236" s="11">
        <f t="shared" ca="1" si="0"/>
        <v>0</v>
      </c>
      <c r="Q236" s="100" t="str">
        <f t="shared" ca="1" si="1"/>
        <v>廣三1 合計</v>
      </c>
      <c r="R236" s="101"/>
      <c r="S236" s="101"/>
      <c r="T236" s="102"/>
      <c r="U236" s="11">
        <f t="shared" ca="1" si="5"/>
        <v>690</v>
      </c>
      <c r="V236" s="41"/>
    </row>
    <row r="237" spans="1:22" ht="16.5" customHeight="1">
      <c r="A237" s="65"/>
      <c r="B237" s="63" t="s">
        <v>348</v>
      </c>
      <c r="C237" s="63" t="s">
        <v>207</v>
      </c>
      <c r="D237" s="63" t="s">
        <v>50</v>
      </c>
      <c r="E237" s="63" t="s">
        <v>141</v>
      </c>
      <c r="F237" s="64">
        <v>222</v>
      </c>
      <c r="G237" s="36"/>
      <c r="H237" s="94"/>
      <c r="I237" s="91" t="s">
        <v>348</v>
      </c>
      <c r="J237" s="91" t="s">
        <v>207</v>
      </c>
      <c r="K237" s="91" t="s">
        <v>50</v>
      </c>
      <c r="L237" s="91" t="s">
        <v>141</v>
      </c>
      <c r="M237" s="92">
        <v>222</v>
      </c>
      <c r="N237" s="93"/>
      <c r="O237" s="87"/>
      <c r="P237" s="11">
        <f t="shared" ca="1" si="0"/>
        <v>0</v>
      </c>
      <c r="Q237" s="11" t="str">
        <f t="shared" ca="1" si="1"/>
        <v>廣三2</v>
      </c>
      <c r="R237" s="40" t="str">
        <f t="shared" ref="R237:R246" ca="1" si="72">INDIRECT("C"&amp;ROW())</f>
        <v>高職國文</v>
      </c>
      <c r="S237" s="11" t="str">
        <f t="shared" ref="S237:S246" ca="1" si="73">INDIRECT("D"&amp;ROW())</f>
        <v>六</v>
      </c>
      <c r="T237" s="11" t="str">
        <f t="shared" ref="T237:T246" ca="1" si="74">INDIRECT("E"&amp;ROW())</f>
        <v>東大</v>
      </c>
      <c r="U237" s="11">
        <f t="shared" ca="1" si="5"/>
        <v>222</v>
      </c>
      <c r="V237" s="41"/>
    </row>
    <row r="238" spans="1:22" ht="16.5" customHeight="1">
      <c r="A238" s="65"/>
      <c r="B238" s="65"/>
      <c r="C238" s="63" t="s">
        <v>175</v>
      </c>
      <c r="D238" s="63" t="s">
        <v>50</v>
      </c>
      <c r="E238" s="63" t="s">
        <v>141</v>
      </c>
      <c r="F238" s="64">
        <v>232</v>
      </c>
      <c r="G238" s="36"/>
      <c r="H238" s="94"/>
      <c r="I238" s="94"/>
      <c r="J238" s="91" t="s">
        <v>175</v>
      </c>
      <c r="K238" s="91" t="s">
        <v>50</v>
      </c>
      <c r="L238" s="91" t="s">
        <v>141</v>
      </c>
      <c r="M238" s="92">
        <v>232</v>
      </c>
      <c r="N238" s="93"/>
      <c r="O238" s="87"/>
      <c r="P238" s="11">
        <f t="shared" ca="1" si="0"/>
        <v>0</v>
      </c>
      <c r="Q238" s="11">
        <f t="shared" ca="1" si="1"/>
        <v>0</v>
      </c>
      <c r="R238" s="40" t="str">
        <f t="shared" ca="1" si="72"/>
        <v>高職英文</v>
      </c>
      <c r="S238" s="11" t="str">
        <f t="shared" ca="1" si="73"/>
        <v>六</v>
      </c>
      <c r="T238" s="11" t="str">
        <f t="shared" ca="1" si="74"/>
        <v>東大</v>
      </c>
      <c r="U238" s="11">
        <f t="shared" ca="1" si="5"/>
        <v>232</v>
      </c>
      <c r="V238" s="41"/>
    </row>
    <row r="239" spans="1:22" ht="16.5" customHeight="1">
      <c r="A239" s="65"/>
      <c r="B239" s="65"/>
      <c r="C239" s="63" t="s">
        <v>158</v>
      </c>
      <c r="D239" s="63" t="s">
        <v>50</v>
      </c>
      <c r="E239" s="63" t="s">
        <v>224</v>
      </c>
      <c r="F239" s="64">
        <v>96</v>
      </c>
      <c r="G239" s="36"/>
      <c r="H239" s="94"/>
      <c r="I239" s="94"/>
      <c r="J239" s="91" t="s">
        <v>158</v>
      </c>
      <c r="K239" s="91" t="s">
        <v>50</v>
      </c>
      <c r="L239" s="91" t="s">
        <v>224</v>
      </c>
      <c r="M239" s="92">
        <v>96</v>
      </c>
      <c r="N239" s="93"/>
      <c r="O239" s="87"/>
      <c r="P239" s="11">
        <f t="shared" ca="1" si="0"/>
        <v>0</v>
      </c>
      <c r="Q239" s="11">
        <f t="shared" ca="1" si="1"/>
        <v>0</v>
      </c>
      <c r="R239" s="40" t="str">
        <f t="shared" ca="1" si="72"/>
        <v>體育</v>
      </c>
      <c r="S239" s="11" t="str">
        <f t="shared" ca="1" si="73"/>
        <v>六</v>
      </c>
      <c r="T239" s="11" t="str">
        <f t="shared" ca="1" si="74"/>
        <v>華興</v>
      </c>
      <c r="U239" s="11">
        <f t="shared" ca="1" si="5"/>
        <v>96</v>
      </c>
      <c r="V239" s="41"/>
    </row>
    <row r="240" spans="1:22" ht="16.5" customHeight="1">
      <c r="A240" s="65"/>
      <c r="B240" s="65"/>
      <c r="C240" s="63" t="s">
        <v>322</v>
      </c>
      <c r="D240" s="63" t="s">
        <v>124</v>
      </c>
      <c r="E240" s="63" t="s">
        <v>307</v>
      </c>
      <c r="F240" s="64">
        <v>140</v>
      </c>
      <c r="G240" s="36"/>
      <c r="H240" s="94"/>
      <c r="I240" s="94"/>
      <c r="J240" s="91" t="s">
        <v>322</v>
      </c>
      <c r="K240" s="91" t="s">
        <v>124</v>
      </c>
      <c r="L240" s="91" t="s">
        <v>307</v>
      </c>
      <c r="M240" s="92">
        <v>140</v>
      </c>
      <c r="N240" s="93"/>
      <c r="O240" s="87"/>
      <c r="P240" s="11">
        <f t="shared" ca="1" si="0"/>
        <v>0</v>
      </c>
      <c r="Q240" s="11">
        <f t="shared" ca="1" si="1"/>
        <v>0</v>
      </c>
      <c r="R240" s="40" t="str">
        <f t="shared" ca="1" si="72"/>
        <v>戰爭與危機的啟示</v>
      </c>
      <c r="S240" s="11" t="str">
        <f t="shared" ca="1" si="73"/>
        <v>全</v>
      </c>
      <c r="T240" s="11" t="str">
        <f t="shared" ca="1" si="74"/>
        <v>翔宇</v>
      </c>
      <c r="U240" s="11">
        <f t="shared" ca="1" si="5"/>
        <v>140</v>
      </c>
      <c r="V240" s="41"/>
    </row>
    <row r="241" spans="1:22" ht="16.5" customHeight="1">
      <c r="A241" s="65"/>
      <c r="B241" s="63" t="s">
        <v>472</v>
      </c>
      <c r="C241" s="66"/>
      <c r="D241" s="66"/>
      <c r="E241" s="66"/>
      <c r="F241" s="64">
        <v>690</v>
      </c>
      <c r="G241" s="36"/>
      <c r="H241" s="94"/>
      <c r="I241" s="91" t="s">
        <v>472</v>
      </c>
      <c r="J241" s="95"/>
      <c r="K241" s="95"/>
      <c r="L241" s="95"/>
      <c r="M241" s="92">
        <v>690</v>
      </c>
      <c r="N241" s="93"/>
      <c r="O241" s="87"/>
      <c r="P241" s="11">
        <f t="shared" ca="1" si="0"/>
        <v>0</v>
      </c>
      <c r="Q241" s="11" t="str">
        <f t="shared" ca="1" si="1"/>
        <v>廣三2 合計</v>
      </c>
      <c r="R241" s="40">
        <f t="shared" ca="1" si="72"/>
        <v>0</v>
      </c>
      <c r="S241" s="11">
        <f t="shared" ca="1" si="73"/>
        <v>0</v>
      </c>
      <c r="T241" s="11">
        <f t="shared" ca="1" si="74"/>
        <v>0</v>
      </c>
      <c r="U241" s="11">
        <f t="shared" ca="1" si="5"/>
        <v>690</v>
      </c>
      <c r="V241" s="41"/>
    </row>
    <row r="242" spans="1:22" ht="16.5" customHeight="1">
      <c r="A242" s="65"/>
      <c r="B242" s="63" t="s">
        <v>83</v>
      </c>
      <c r="C242" s="63" t="s">
        <v>349</v>
      </c>
      <c r="D242" s="63" t="s">
        <v>39</v>
      </c>
      <c r="E242" s="63" t="s">
        <v>278</v>
      </c>
      <c r="F242" s="64">
        <v>207</v>
      </c>
      <c r="G242" s="36"/>
      <c r="H242" s="94"/>
      <c r="I242" s="91" t="s">
        <v>83</v>
      </c>
      <c r="J242" s="91" t="s">
        <v>349</v>
      </c>
      <c r="K242" s="91" t="s">
        <v>39</v>
      </c>
      <c r="L242" s="91" t="s">
        <v>278</v>
      </c>
      <c r="M242" s="92">
        <v>207</v>
      </c>
      <c r="N242" s="93"/>
      <c r="O242" s="87"/>
      <c r="P242" s="11">
        <f t="shared" ca="1" si="0"/>
        <v>0</v>
      </c>
      <c r="Q242" s="11" t="str">
        <f t="shared" ca="1" si="1"/>
        <v>高二1</v>
      </c>
      <c r="R242" s="40" t="str">
        <f t="shared" ca="1" si="72"/>
        <v>高中國文</v>
      </c>
      <c r="S242" s="11" t="str">
        <f t="shared" ca="1" si="73"/>
        <v>四</v>
      </c>
      <c r="T242" s="11" t="str">
        <f t="shared" ca="1" si="74"/>
        <v>翰林</v>
      </c>
      <c r="U242" s="11">
        <f t="shared" ca="1" si="5"/>
        <v>207</v>
      </c>
      <c r="V242" s="41"/>
    </row>
    <row r="243" spans="1:22" ht="16.5" customHeight="1">
      <c r="A243" s="65"/>
      <c r="B243" s="65"/>
      <c r="C243" s="65"/>
      <c r="D243" s="63" t="s">
        <v>45</v>
      </c>
      <c r="E243" s="63" t="s">
        <v>278</v>
      </c>
      <c r="F243" s="64">
        <v>193</v>
      </c>
      <c r="G243" s="36"/>
      <c r="H243" s="94"/>
      <c r="I243" s="94"/>
      <c r="J243" s="94"/>
      <c r="K243" s="91" t="s">
        <v>45</v>
      </c>
      <c r="L243" s="91" t="s">
        <v>278</v>
      </c>
      <c r="M243" s="92">
        <v>193</v>
      </c>
      <c r="N243" s="93"/>
      <c r="O243" s="87"/>
      <c r="P243" s="11">
        <f t="shared" ca="1" si="0"/>
        <v>0</v>
      </c>
      <c r="Q243" s="11">
        <f t="shared" ca="1" si="1"/>
        <v>0</v>
      </c>
      <c r="R243" s="40">
        <f t="shared" ca="1" si="72"/>
        <v>0</v>
      </c>
      <c r="S243" s="11" t="str">
        <f t="shared" ca="1" si="73"/>
        <v>五</v>
      </c>
      <c r="T243" s="11" t="str">
        <f t="shared" ca="1" si="74"/>
        <v>翰林</v>
      </c>
      <c r="U243" s="11">
        <f t="shared" ca="1" si="5"/>
        <v>193</v>
      </c>
      <c r="V243" s="41"/>
    </row>
    <row r="244" spans="1:22" ht="16.5" customHeight="1">
      <c r="A244" s="65"/>
      <c r="B244" s="65"/>
      <c r="C244" s="63" t="s">
        <v>24</v>
      </c>
      <c r="D244" s="63" t="s">
        <v>39</v>
      </c>
      <c r="E244" s="63" t="s">
        <v>17</v>
      </c>
      <c r="F244" s="64">
        <v>239</v>
      </c>
      <c r="G244" s="36"/>
      <c r="H244" s="94"/>
      <c r="I244" s="94"/>
      <c r="J244" s="91" t="s">
        <v>24</v>
      </c>
      <c r="K244" s="91" t="s">
        <v>39</v>
      </c>
      <c r="L244" s="91" t="s">
        <v>17</v>
      </c>
      <c r="M244" s="92">
        <v>239</v>
      </c>
      <c r="N244" s="93"/>
      <c r="O244" s="87"/>
      <c r="P244" s="11">
        <f t="shared" ca="1" si="0"/>
        <v>0</v>
      </c>
      <c r="Q244" s="11">
        <f t="shared" ca="1" si="1"/>
        <v>0</v>
      </c>
      <c r="R244" s="40" t="str">
        <f t="shared" ca="1" si="72"/>
        <v>高中英文</v>
      </c>
      <c r="S244" s="11" t="str">
        <f t="shared" ca="1" si="73"/>
        <v>四</v>
      </c>
      <c r="T244" s="11" t="str">
        <f t="shared" ca="1" si="74"/>
        <v>三民</v>
      </c>
      <c r="U244" s="11">
        <f t="shared" ca="1" si="5"/>
        <v>239</v>
      </c>
      <c r="V244" s="41"/>
    </row>
    <row r="245" spans="1:22" ht="16.5" customHeight="1">
      <c r="A245" s="65"/>
      <c r="B245" s="65"/>
      <c r="C245" s="65"/>
      <c r="D245" s="63" t="s">
        <v>45</v>
      </c>
      <c r="E245" s="63" t="s">
        <v>17</v>
      </c>
      <c r="F245" s="64">
        <v>239</v>
      </c>
      <c r="G245" s="36"/>
      <c r="H245" s="94"/>
      <c r="I245" s="94"/>
      <c r="J245" s="94"/>
      <c r="K245" s="91" t="s">
        <v>45</v>
      </c>
      <c r="L245" s="91" t="s">
        <v>17</v>
      </c>
      <c r="M245" s="92">
        <v>239</v>
      </c>
      <c r="N245" s="93"/>
      <c r="O245" s="87"/>
      <c r="P245" s="11">
        <f t="shared" ca="1" si="0"/>
        <v>0</v>
      </c>
      <c r="Q245" s="11">
        <f t="shared" ca="1" si="1"/>
        <v>0</v>
      </c>
      <c r="R245" s="40">
        <f t="shared" ca="1" si="72"/>
        <v>0</v>
      </c>
      <c r="S245" s="11" t="str">
        <f t="shared" ca="1" si="73"/>
        <v>五</v>
      </c>
      <c r="T245" s="11" t="str">
        <f t="shared" ca="1" si="74"/>
        <v>三民</v>
      </c>
      <c r="U245" s="11">
        <f t="shared" ca="1" si="5"/>
        <v>239</v>
      </c>
      <c r="V245" s="41"/>
    </row>
    <row r="246" spans="1:22" ht="16.5" customHeight="1">
      <c r="A246" s="65"/>
      <c r="B246" s="65"/>
      <c r="C246" s="63" t="s">
        <v>53</v>
      </c>
      <c r="D246" s="63" t="s">
        <v>39</v>
      </c>
      <c r="E246" s="63" t="s">
        <v>17</v>
      </c>
      <c r="F246" s="64">
        <v>212</v>
      </c>
      <c r="G246" s="36"/>
      <c r="H246" s="94"/>
      <c r="I246" s="94"/>
      <c r="J246" s="91" t="s">
        <v>53</v>
      </c>
      <c r="K246" s="91" t="s">
        <v>39</v>
      </c>
      <c r="L246" s="91" t="s">
        <v>17</v>
      </c>
      <c r="M246" s="92">
        <v>212</v>
      </c>
      <c r="N246" s="93"/>
      <c r="O246" s="87"/>
      <c r="P246" s="11">
        <f t="shared" ca="1" si="0"/>
        <v>0</v>
      </c>
      <c r="Q246" s="11">
        <f t="shared" ca="1" si="1"/>
        <v>0</v>
      </c>
      <c r="R246" s="40" t="str">
        <f t="shared" ca="1" si="72"/>
        <v>高中數學</v>
      </c>
      <c r="S246" s="11" t="str">
        <f t="shared" ca="1" si="73"/>
        <v>四</v>
      </c>
      <c r="T246" s="11" t="str">
        <f t="shared" ca="1" si="74"/>
        <v>三民</v>
      </c>
      <c r="U246" s="11">
        <f t="shared" ca="1" si="5"/>
        <v>212</v>
      </c>
      <c r="V246" s="41"/>
    </row>
    <row r="247" spans="1:22" ht="16.5" customHeight="1">
      <c r="A247" s="65"/>
      <c r="B247" s="65"/>
      <c r="C247" s="63" t="s">
        <v>57</v>
      </c>
      <c r="D247" s="63" t="s">
        <v>39</v>
      </c>
      <c r="E247" s="63" t="s">
        <v>17</v>
      </c>
      <c r="F247" s="64">
        <v>212</v>
      </c>
      <c r="G247" s="36"/>
      <c r="H247" s="94"/>
      <c r="I247" s="94"/>
      <c r="J247" s="91" t="s">
        <v>57</v>
      </c>
      <c r="K247" s="91" t="s">
        <v>39</v>
      </c>
      <c r="L247" s="91" t="s">
        <v>17</v>
      </c>
      <c r="M247" s="92">
        <v>212</v>
      </c>
      <c r="N247" s="93"/>
      <c r="O247" s="87"/>
      <c r="P247" s="11">
        <f t="shared" ca="1" si="0"/>
        <v>0</v>
      </c>
      <c r="Q247" s="100">
        <f t="shared" ca="1" si="1"/>
        <v>0</v>
      </c>
      <c r="R247" s="101"/>
      <c r="S247" s="101"/>
      <c r="T247" s="102"/>
      <c r="U247" s="11">
        <f t="shared" ca="1" si="5"/>
        <v>212</v>
      </c>
      <c r="V247" s="41"/>
    </row>
    <row r="248" spans="1:22" ht="16.5" customHeight="1">
      <c r="A248" s="65"/>
      <c r="B248" s="65"/>
      <c r="C248" s="63" t="s">
        <v>345</v>
      </c>
      <c r="D248" s="63" t="s">
        <v>39</v>
      </c>
      <c r="E248" s="63" t="s">
        <v>287</v>
      </c>
      <c r="F248" s="64">
        <v>232</v>
      </c>
      <c r="G248" s="36"/>
      <c r="H248" s="94"/>
      <c r="I248" s="94"/>
      <c r="J248" s="91" t="s">
        <v>345</v>
      </c>
      <c r="K248" s="91" t="s">
        <v>39</v>
      </c>
      <c r="L248" s="91" t="s">
        <v>287</v>
      </c>
      <c r="M248" s="92">
        <v>232</v>
      </c>
      <c r="N248" s="93"/>
      <c r="O248" s="87"/>
      <c r="P248" s="11">
        <f t="shared" ca="1" si="0"/>
        <v>0</v>
      </c>
      <c r="Q248" s="11">
        <f t="shared" ca="1" si="1"/>
        <v>0</v>
      </c>
      <c r="R248" s="40" t="str">
        <f t="shared" ref="R248:R257" ca="1" si="75">INDIRECT("C"&amp;ROW())</f>
        <v>高中地理</v>
      </c>
      <c r="S248" s="11" t="str">
        <f t="shared" ref="S248:S257" ca="1" si="76">INDIRECT("D"&amp;ROW())</f>
        <v>四</v>
      </c>
      <c r="T248" s="11" t="str">
        <f t="shared" ref="T248:T257" ca="1" si="77">INDIRECT("E"&amp;ROW())</f>
        <v>龍騰</v>
      </c>
      <c r="U248" s="11">
        <f t="shared" ca="1" si="5"/>
        <v>232</v>
      </c>
      <c r="V248" s="41"/>
    </row>
    <row r="249" spans="1:22" ht="16.5" customHeight="1">
      <c r="A249" s="65"/>
      <c r="B249" s="65"/>
      <c r="C249" s="63" t="s">
        <v>340</v>
      </c>
      <c r="D249" s="63" t="s">
        <v>39</v>
      </c>
      <c r="E249" s="63" t="s">
        <v>287</v>
      </c>
      <c r="F249" s="64">
        <v>212</v>
      </c>
      <c r="G249" s="36"/>
      <c r="H249" s="94"/>
      <c r="I249" s="94"/>
      <c r="J249" s="91" t="s">
        <v>340</v>
      </c>
      <c r="K249" s="91" t="s">
        <v>39</v>
      </c>
      <c r="L249" s="91" t="s">
        <v>287</v>
      </c>
      <c r="M249" s="92">
        <v>212</v>
      </c>
      <c r="N249" s="93"/>
      <c r="O249" s="87"/>
      <c r="P249" s="11">
        <f t="shared" ca="1" si="0"/>
        <v>0</v>
      </c>
      <c r="Q249" s="11">
        <f t="shared" ca="1" si="1"/>
        <v>0</v>
      </c>
      <c r="R249" s="40" t="str">
        <f t="shared" ca="1" si="75"/>
        <v>公民與社會</v>
      </c>
      <c r="S249" s="11" t="str">
        <f t="shared" ca="1" si="76"/>
        <v>四</v>
      </c>
      <c r="T249" s="11" t="str">
        <f t="shared" ca="1" si="77"/>
        <v>龍騰</v>
      </c>
      <c r="U249" s="11">
        <f t="shared" ca="1" si="5"/>
        <v>212</v>
      </c>
      <c r="V249" s="41"/>
    </row>
    <row r="250" spans="1:22" ht="16.5" customHeight="1">
      <c r="A250" s="65"/>
      <c r="B250" s="65"/>
      <c r="C250" s="63" t="s">
        <v>158</v>
      </c>
      <c r="D250" s="63" t="s">
        <v>39</v>
      </c>
      <c r="E250" s="63" t="s">
        <v>132</v>
      </c>
      <c r="F250" s="64">
        <v>120</v>
      </c>
      <c r="G250" s="36"/>
      <c r="H250" s="94"/>
      <c r="I250" s="94"/>
      <c r="J250" s="91" t="s">
        <v>158</v>
      </c>
      <c r="K250" s="91" t="s">
        <v>39</v>
      </c>
      <c r="L250" s="91" t="s">
        <v>132</v>
      </c>
      <c r="M250" s="92">
        <v>120</v>
      </c>
      <c r="N250" s="93"/>
      <c r="O250" s="87"/>
      <c r="P250" s="11">
        <f t="shared" ca="1" si="0"/>
        <v>0</v>
      </c>
      <c r="Q250" s="11">
        <f t="shared" ca="1" si="1"/>
        <v>0</v>
      </c>
      <c r="R250" s="40" t="str">
        <f t="shared" ca="1" si="75"/>
        <v>體育</v>
      </c>
      <c r="S250" s="11" t="str">
        <f t="shared" ca="1" si="76"/>
        <v>四</v>
      </c>
      <c r="T250" s="11" t="str">
        <f t="shared" ca="1" si="77"/>
        <v>育達</v>
      </c>
      <c r="U250" s="11">
        <f t="shared" ca="1" si="5"/>
        <v>120</v>
      </c>
      <c r="V250" s="41"/>
    </row>
    <row r="251" spans="1:22" ht="16.5" customHeight="1">
      <c r="A251" s="65"/>
      <c r="B251" s="65"/>
      <c r="C251" s="63" t="s">
        <v>286</v>
      </c>
      <c r="D251" s="63" t="s">
        <v>34</v>
      </c>
      <c r="E251" s="63" t="s">
        <v>179</v>
      </c>
      <c r="F251" s="64">
        <v>121</v>
      </c>
      <c r="G251" s="36"/>
      <c r="H251" s="94"/>
      <c r="I251" s="94"/>
      <c r="J251" s="91" t="s">
        <v>286</v>
      </c>
      <c r="K251" s="91" t="s">
        <v>34</v>
      </c>
      <c r="L251" s="91" t="s">
        <v>179</v>
      </c>
      <c r="M251" s="92">
        <v>121</v>
      </c>
      <c r="N251" s="93"/>
      <c r="O251" s="87"/>
      <c r="P251" s="11">
        <f t="shared" ca="1" si="0"/>
        <v>0</v>
      </c>
      <c r="Q251" s="11">
        <f t="shared" ca="1" si="1"/>
        <v>0</v>
      </c>
      <c r="R251" s="40" t="str">
        <f t="shared" ca="1" si="75"/>
        <v>基礎化學</v>
      </c>
      <c r="S251" s="11" t="str">
        <f t="shared" ca="1" si="76"/>
        <v>三</v>
      </c>
      <c r="T251" s="11" t="str">
        <f t="shared" ca="1" si="77"/>
        <v>泰宇</v>
      </c>
      <c r="U251" s="11">
        <f t="shared" ca="1" si="5"/>
        <v>121</v>
      </c>
      <c r="V251" s="41"/>
    </row>
    <row r="252" spans="1:22" ht="16.5" customHeight="1">
      <c r="A252" s="65"/>
      <c r="B252" s="63" t="s">
        <v>473</v>
      </c>
      <c r="C252" s="66"/>
      <c r="D252" s="66"/>
      <c r="E252" s="66"/>
      <c r="F252" s="64">
        <v>1987</v>
      </c>
      <c r="G252" s="36"/>
      <c r="H252" s="94"/>
      <c r="I252" s="91" t="s">
        <v>473</v>
      </c>
      <c r="J252" s="95"/>
      <c r="K252" s="95"/>
      <c r="L252" s="95"/>
      <c r="M252" s="92">
        <v>1987</v>
      </c>
      <c r="N252" s="93"/>
      <c r="O252" s="87"/>
      <c r="P252" s="11">
        <f t="shared" ca="1" si="0"/>
        <v>0</v>
      </c>
      <c r="Q252" s="11" t="str">
        <f t="shared" ca="1" si="1"/>
        <v>高二1 合計</v>
      </c>
      <c r="R252" s="40">
        <f t="shared" ca="1" si="75"/>
        <v>0</v>
      </c>
      <c r="S252" s="11">
        <f t="shared" ca="1" si="76"/>
        <v>0</v>
      </c>
      <c r="T252" s="11">
        <f t="shared" ca="1" si="77"/>
        <v>0</v>
      </c>
      <c r="U252" s="11">
        <f t="shared" ca="1" si="5"/>
        <v>1987</v>
      </c>
      <c r="V252" s="41"/>
    </row>
    <row r="253" spans="1:22" ht="16.5" customHeight="1">
      <c r="A253" s="65"/>
      <c r="B253" s="63" t="s">
        <v>87</v>
      </c>
      <c r="C253" s="63" t="s">
        <v>349</v>
      </c>
      <c r="D253" s="63" t="s">
        <v>39</v>
      </c>
      <c r="E253" s="63" t="s">
        <v>278</v>
      </c>
      <c r="F253" s="64">
        <v>207</v>
      </c>
      <c r="G253" s="36"/>
      <c r="H253" s="94"/>
      <c r="I253" s="91" t="s">
        <v>87</v>
      </c>
      <c r="J253" s="91" t="s">
        <v>349</v>
      </c>
      <c r="K253" s="91" t="s">
        <v>39</v>
      </c>
      <c r="L253" s="91" t="s">
        <v>278</v>
      </c>
      <c r="M253" s="92">
        <v>207</v>
      </c>
      <c r="N253" s="93"/>
      <c r="O253" s="87"/>
      <c r="P253" s="11">
        <f t="shared" ca="1" si="0"/>
        <v>0</v>
      </c>
      <c r="Q253" s="11" t="str">
        <f t="shared" ca="1" si="1"/>
        <v>高二2</v>
      </c>
      <c r="R253" s="40" t="str">
        <f t="shared" ca="1" si="75"/>
        <v>高中國文</v>
      </c>
      <c r="S253" s="11" t="str">
        <f t="shared" ca="1" si="76"/>
        <v>四</v>
      </c>
      <c r="T253" s="11" t="str">
        <f t="shared" ca="1" si="77"/>
        <v>翰林</v>
      </c>
      <c r="U253" s="11">
        <f t="shared" ca="1" si="5"/>
        <v>207</v>
      </c>
      <c r="V253" s="41"/>
    </row>
    <row r="254" spans="1:22" ht="16.5" customHeight="1">
      <c r="A254" s="65"/>
      <c r="B254" s="65"/>
      <c r="C254" s="65"/>
      <c r="D254" s="63" t="s">
        <v>45</v>
      </c>
      <c r="E254" s="63" t="s">
        <v>278</v>
      </c>
      <c r="F254" s="64">
        <v>193</v>
      </c>
      <c r="G254" s="36"/>
      <c r="H254" s="94"/>
      <c r="I254" s="94"/>
      <c r="J254" s="94"/>
      <c r="K254" s="91" t="s">
        <v>45</v>
      </c>
      <c r="L254" s="91" t="s">
        <v>278</v>
      </c>
      <c r="M254" s="92">
        <v>193</v>
      </c>
      <c r="N254" s="93"/>
      <c r="O254" s="87"/>
      <c r="P254" s="11">
        <f t="shared" ca="1" si="0"/>
        <v>0</v>
      </c>
      <c r="Q254" s="11">
        <f t="shared" ca="1" si="1"/>
        <v>0</v>
      </c>
      <c r="R254" s="40">
        <f t="shared" ca="1" si="75"/>
        <v>0</v>
      </c>
      <c r="S254" s="11" t="str">
        <f t="shared" ca="1" si="76"/>
        <v>五</v>
      </c>
      <c r="T254" s="11" t="str">
        <f t="shared" ca="1" si="77"/>
        <v>翰林</v>
      </c>
      <c r="U254" s="11">
        <f t="shared" ca="1" si="5"/>
        <v>193</v>
      </c>
      <c r="V254" s="41"/>
    </row>
    <row r="255" spans="1:22" ht="16.5" customHeight="1">
      <c r="A255" s="65"/>
      <c r="B255" s="65"/>
      <c r="C255" s="63" t="s">
        <v>24</v>
      </c>
      <c r="D255" s="63" t="s">
        <v>39</v>
      </c>
      <c r="E255" s="63" t="s">
        <v>17</v>
      </c>
      <c r="F255" s="64">
        <v>239</v>
      </c>
      <c r="G255" s="36"/>
      <c r="H255" s="94"/>
      <c r="I255" s="94"/>
      <c r="J255" s="91" t="s">
        <v>24</v>
      </c>
      <c r="K255" s="91" t="s">
        <v>39</v>
      </c>
      <c r="L255" s="91" t="s">
        <v>17</v>
      </c>
      <c r="M255" s="92">
        <v>239</v>
      </c>
      <c r="N255" s="93"/>
      <c r="O255" s="87"/>
      <c r="P255" s="11">
        <f t="shared" ca="1" si="0"/>
        <v>0</v>
      </c>
      <c r="Q255" s="11">
        <f t="shared" ca="1" si="1"/>
        <v>0</v>
      </c>
      <c r="R255" s="40" t="str">
        <f t="shared" ca="1" si="75"/>
        <v>高中英文</v>
      </c>
      <c r="S255" s="11" t="str">
        <f t="shared" ca="1" si="76"/>
        <v>四</v>
      </c>
      <c r="T255" s="11" t="str">
        <f t="shared" ca="1" si="77"/>
        <v>三民</v>
      </c>
      <c r="U255" s="11">
        <f t="shared" ca="1" si="5"/>
        <v>239</v>
      </c>
      <c r="V255" s="41"/>
    </row>
    <row r="256" spans="1:22" ht="16.5" customHeight="1">
      <c r="A256" s="65"/>
      <c r="B256" s="65"/>
      <c r="C256" s="65"/>
      <c r="D256" s="63" t="s">
        <v>45</v>
      </c>
      <c r="E256" s="63" t="s">
        <v>17</v>
      </c>
      <c r="F256" s="64">
        <v>239</v>
      </c>
      <c r="G256" s="36"/>
      <c r="H256" s="94"/>
      <c r="I256" s="94"/>
      <c r="J256" s="94"/>
      <c r="K256" s="91" t="s">
        <v>45</v>
      </c>
      <c r="L256" s="91" t="s">
        <v>17</v>
      </c>
      <c r="M256" s="92">
        <v>239</v>
      </c>
      <c r="N256" s="93"/>
      <c r="O256" s="87"/>
      <c r="P256" s="11">
        <f t="shared" ca="1" si="0"/>
        <v>0</v>
      </c>
      <c r="Q256" s="11">
        <f t="shared" ca="1" si="1"/>
        <v>0</v>
      </c>
      <c r="R256" s="40">
        <f t="shared" ca="1" si="75"/>
        <v>0</v>
      </c>
      <c r="S256" s="11" t="str">
        <f t="shared" ca="1" si="76"/>
        <v>五</v>
      </c>
      <c r="T256" s="11" t="str">
        <f t="shared" ca="1" si="77"/>
        <v>三民</v>
      </c>
      <c r="U256" s="11">
        <f t="shared" ca="1" si="5"/>
        <v>239</v>
      </c>
      <c r="V256" s="41"/>
    </row>
    <row r="257" spans="1:22" ht="16.5" customHeight="1">
      <c r="A257" s="65"/>
      <c r="B257" s="65"/>
      <c r="C257" s="63" t="s">
        <v>53</v>
      </c>
      <c r="D257" s="63" t="s">
        <v>39</v>
      </c>
      <c r="E257" s="63" t="s">
        <v>17</v>
      </c>
      <c r="F257" s="64">
        <v>212</v>
      </c>
      <c r="G257" s="36"/>
      <c r="H257" s="94"/>
      <c r="I257" s="94"/>
      <c r="J257" s="91" t="s">
        <v>53</v>
      </c>
      <c r="K257" s="91" t="s">
        <v>39</v>
      </c>
      <c r="L257" s="91" t="s">
        <v>17</v>
      </c>
      <c r="M257" s="92">
        <v>212</v>
      </c>
      <c r="N257" s="93"/>
      <c r="O257" s="87"/>
      <c r="P257" s="11">
        <f t="shared" ca="1" si="0"/>
        <v>0</v>
      </c>
      <c r="Q257" s="11">
        <f t="shared" ca="1" si="1"/>
        <v>0</v>
      </c>
      <c r="R257" s="40" t="str">
        <f t="shared" ca="1" si="75"/>
        <v>高中數學</v>
      </c>
      <c r="S257" s="11" t="str">
        <f t="shared" ca="1" si="76"/>
        <v>四</v>
      </c>
      <c r="T257" s="11" t="str">
        <f t="shared" ca="1" si="77"/>
        <v>三民</v>
      </c>
      <c r="U257" s="11">
        <f t="shared" ca="1" si="5"/>
        <v>212</v>
      </c>
      <c r="V257" s="41"/>
    </row>
    <row r="258" spans="1:22" ht="16.5" customHeight="1">
      <c r="A258" s="65"/>
      <c r="B258" s="65"/>
      <c r="C258" s="63" t="s">
        <v>57</v>
      </c>
      <c r="D258" s="63" t="s">
        <v>39</v>
      </c>
      <c r="E258" s="63" t="s">
        <v>17</v>
      </c>
      <c r="F258" s="64">
        <v>212</v>
      </c>
      <c r="G258" s="36"/>
      <c r="H258" s="94"/>
      <c r="I258" s="94"/>
      <c r="J258" s="91" t="s">
        <v>57</v>
      </c>
      <c r="K258" s="91" t="s">
        <v>39</v>
      </c>
      <c r="L258" s="91" t="s">
        <v>17</v>
      </c>
      <c r="M258" s="92">
        <v>212</v>
      </c>
      <c r="N258" s="93"/>
      <c r="O258" s="87"/>
      <c r="P258" s="11">
        <f t="shared" ca="1" si="0"/>
        <v>0</v>
      </c>
      <c r="Q258" s="100">
        <f t="shared" ca="1" si="1"/>
        <v>0</v>
      </c>
      <c r="R258" s="101"/>
      <c r="S258" s="101"/>
      <c r="T258" s="102"/>
      <c r="U258" s="11">
        <f t="shared" ca="1" si="5"/>
        <v>212</v>
      </c>
      <c r="V258" s="41"/>
    </row>
    <row r="259" spans="1:22" ht="16.5" customHeight="1">
      <c r="A259" s="65"/>
      <c r="B259" s="65"/>
      <c r="C259" s="63" t="s">
        <v>345</v>
      </c>
      <c r="D259" s="63" t="s">
        <v>39</v>
      </c>
      <c r="E259" s="63" t="s">
        <v>287</v>
      </c>
      <c r="F259" s="64">
        <v>232</v>
      </c>
      <c r="G259" s="36"/>
      <c r="H259" s="94"/>
      <c r="I259" s="94"/>
      <c r="J259" s="91" t="s">
        <v>345</v>
      </c>
      <c r="K259" s="91" t="s">
        <v>39</v>
      </c>
      <c r="L259" s="91" t="s">
        <v>287</v>
      </c>
      <c r="M259" s="92">
        <v>232</v>
      </c>
      <c r="N259" s="93"/>
      <c r="O259" s="87"/>
      <c r="P259" s="11">
        <f t="shared" ca="1" si="0"/>
        <v>0</v>
      </c>
      <c r="Q259" s="11">
        <f t="shared" ca="1" si="1"/>
        <v>0</v>
      </c>
      <c r="R259" s="40" t="str">
        <f t="shared" ref="R259:R268" ca="1" si="78">INDIRECT("C"&amp;ROW())</f>
        <v>高中地理</v>
      </c>
      <c r="S259" s="11" t="str">
        <f t="shared" ref="S259:S268" ca="1" si="79">INDIRECT("D"&amp;ROW())</f>
        <v>四</v>
      </c>
      <c r="T259" s="11" t="str">
        <f t="shared" ref="T259:T268" ca="1" si="80">INDIRECT("E"&amp;ROW())</f>
        <v>龍騰</v>
      </c>
      <c r="U259" s="11">
        <f t="shared" ca="1" si="5"/>
        <v>232</v>
      </c>
      <c r="V259" s="41"/>
    </row>
    <row r="260" spans="1:22" ht="16.5" customHeight="1">
      <c r="A260" s="65"/>
      <c r="B260" s="65"/>
      <c r="C260" s="63" t="s">
        <v>340</v>
      </c>
      <c r="D260" s="63" t="s">
        <v>39</v>
      </c>
      <c r="E260" s="63" t="s">
        <v>287</v>
      </c>
      <c r="F260" s="64">
        <v>212</v>
      </c>
      <c r="G260" s="36"/>
      <c r="H260" s="94"/>
      <c r="I260" s="94"/>
      <c r="J260" s="91" t="s">
        <v>340</v>
      </c>
      <c r="K260" s="91" t="s">
        <v>39</v>
      </c>
      <c r="L260" s="91" t="s">
        <v>287</v>
      </c>
      <c r="M260" s="92">
        <v>212</v>
      </c>
      <c r="N260" s="93"/>
      <c r="O260" s="87"/>
      <c r="P260" s="11">
        <f t="shared" ca="1" si="0"/>
        <v>0</v>
      </c>
      <c r="Q260" s="11">
        <f t="shared" ca="1" si="1"/>
        <v>0</v>
      </c>
      <c r="R260" s="40" t="str">
        <f t="shared" ca="1" si="78"/>
        <v>公民與社會</v>
      </c>
      <c r="S260" s="11" t="str">
        <f t="shared" ca="1" si="79"/>
        <v>四</v>
      </c>
      <c r="T260" s="11" t="str">
        <f t="shared" ca="1" si="80"/>
        <v>龍騰</v>
      </c>
      <c r="U260" s="11">
        <f t="shared" ca="1" si="5"/>
        <v>212</v>
      </c>
      <c r="V260" s="41"/>
    </row>
    <row r="261" spans="1:22" ht="16.5" customHeight="1">
      <c r="A261" s="65"/>
      <c r="B261" s="65"/>
      <c r="C261" s="63" t="s">
        <v>158</v>
      </c>
      <c r="D261" s="63" t="s">
        <v>39</v>
      </c>
      <c r="E261" s="63" t="s">
        <v>132</v>
      </c>
      <c r="F261" s="64">
        <v>120</v>
      </c>
      <c r="G261" s="36"/>
      <c r="H261" s="94"/>
      <c r="I261" s="94"/>
      <c r="J261" s="91" t="s">
        <v>158</v>
      </c>
      <c r="K261" s="91" t="s">
        <v>39</v>
      </c>
      <c r="L261" s="91" t="s">
        <v>132</v>
      </c>
      <c r="M261" s="92">
        <v>120</v>
      </c>
      <c r="N261" s="93"/>
      <c r="O261" s="87"/>
      <c r="P261" s="11">
        <f t="shared" ca="1" si="0"/>
        <v>0</v>
      </c>
      <c r="Q261" s="11">
        <f t="shared" ca="1" si="1"/>
        <v>0</v>
      </c>
      <c r="R261" s="40" t="str">
        <f t="shared" ca="1" si="78"/>
        <v>體育</v>
      </c>
      <c r="S261" s="11" t="str">
        <f t="shared" ca="1" si="79"/>
        <v>四</v>
      </c>
      <c r="T261" s="11" t="str">
        <f t="shared" ca="1" si="80"/>
        <v>育達</v>
      </c>
      <c r="U261" s="11">
        <f t="shared" ca="1" si="5"/>
        <v>120</v>
      </c>
      <c r="V261" s="41"/>
    </row>
    <row r="262" spans="1:22" ht="16.5" customHeight="1">
      <c r="A262" s="65"/>
      <c r="B262" s="65"/>
      <c r="C262" s="63" t="s">
        <v>286</v>
      </c>
      <c r="D262" s="63" t="s">
        <v>34</v>
      </c>
      <c r="E262" s="63" t="s">
        <v>179</v>
      </c>
      <c r="F262" s="64">
        <v>121</v>
      </c>
      <c r="G262" s="36"/>
      <c r="H262" s="94"/>
      <c r="I262" s="94"/>
      <c r="J262" s="91" t="s">
        <v>286</v>
      </c>
      <c r="K262" s="91" t="s">
        <v>34</v>
      </c>
      <c r="L262" s="91" t="s">
        <v>179</v>
      </c>
      <c r="M262" s="92">
        <v>121</v>
      </c>
      <c r="N262" s="93"/>
      <c r="O262" s="87"/>
      <c r="P262" s="11">
        <f t="shared" ca="1" si="0"/>
        <v>0</v>
      </c>
      <c r="Q262" s="11">
        <f t="shared" ca="1" si="1"/>
        <v>0</v>
      </c>
      <c r="R262" s="40" t="str">
        <f t="shared" ca="1" si="78"/>
        <v>基礎化學</v>
      </c>
      <c r="S262" s="11" t="str">
        <f t="shared" ca="1" si="79"/>
        <v>三</v>
      </c>
      <c r="T262" s="11" t="str">
        <f t="shared" ca="1" si="80"/>
        <v>泰宇</v>
      </c>
      <c r="U262" s="11">
        <f t="shared" ca="1" si="5"/>
        <v>121</v>
      </c>
      <c r="V262" s="41"/>
    </row>
    <row r="263" spans="1:22" ht="16.5" customHeight="1">
      <c r="A263" s="65"/>
      <c r="B263" s="63" t="s">
        <v>474</v>
      </c>
      <c r="C263" s="66"/>
      <c r="D263" s="66"/>
      <c r="E263" s="66"/>
      <c r="F263" s="64">
        <v>1987</v>
      </c>
      <c r="G263" s="36"/>
      <c r="H263" s="94"/>
      <c r="I263" s="91" t="s">
        <v>474</v>
      </c>
      <c r="J263" s="95"/>
      <c r="K263" s="95"/>
      <c r="L263" s="95"/>
      <c r="M263" s="92">
        <v>1987</v>
      </c>
      <c r="N263" s="93"/>
      <c r="O263" s="87"/>
      <c r="P263" s="11">
        <f t="shared" ca="1" si="0"/>
        <v>0</v>
      </c>
      <c r="Q263" s="11" t="str">
        <f t="shared" ca="1" si="1"/>
        <v>高二2 合計</v>
      </c>
      <c r="R263" s="40">
        <f t="shared" ca="1" si="78"/>
        <v>0</v>
      </c>
      <c r="S263" s="11">
        <f t="shared" ca="1" si="79"/>
        <v>0</v>
      </c>
      <c r="T263" s="11">
        <f t="shared" ca="1" si="80"/>
        <v>0</v>
      </c>
      <c r="U263" s="11">
        <f t="shared" ca="1" si="5"/>
        <v>1987</v>
      </c>
      <c r="V263" s="41"/>
    </row>
    <row r="264" spans="1:22" ht="16.5" customHeight="1">
      <c r="A264" s="65"/>
      <c r="B264" s="63" t="s">
        <v>93</v>
      </c>
      <c r="C264" s="63" t="s">
        <v>349</v>
      </c>
      <c r="D264" s="63" t="s">
        <v>39</v>
      </c>
      <c r="E264" s="63" t="s">
        <v>278</v>
      </c>
      <c r="F264" s="64">
        <v>207</v>
      </c>
      <c r="G264" s="36"/>
      <c r="H264" s="94"/>
      <c r="I264" s="91" t="s">
        <v>93</v>
      </c>
      <c r="J264" s="91" t="s">
        <v>349</v>
      </c>
      <c r="K264" s="91" t="s">
        <v>39</v>
      </c>
      <c r="L264" s="91" t="s">
        <v>278</v>
      </c>
      <c r="M264" s="92">
        <v>207</v>
      </c>
      <c r="N264" s="93"/>
      <c r="O264" s="87"/>
      <c r="P264" s="11">
        <f t="shared" ca="1" si="0"/>
        <v>0</v>
      </c>
      <c r="Q264" s="11" t="str">
        <f t="shared" ca="1" si="1"/>
        <v>高二3</v>
      </c>
      <c r="R264" s="40" t="str">
        <f t="shared" ca="1" si="78"/>
        <v>高中國文</v>
      </c>
      <c r="S264" s="11" t="str">
        <f t="shared" ca="1" si="79"/>
        <v>四</v>
      </c>
      <c r="T264" s="11" t="str">
        <f t="shared" ca="1" si="80"/>
        <v>翰林</v>
      </c>
      <c r="U264" s="11">
        <f t="shared" ca="1" si="5"/>
        <v>207</v>
      </c>
      <c r="V264" s="41"/>
    </row>
    <row r="265" spans="1:22" ht="16.5" customHeight="1">
      <c r="A265" s="65"/>
      <c r="B265" s="65"/>
      <c r="C265" s="65"/>
      <c r="D265" s="63" t="s">
        <v>45</v>
      </c>
      <c r="E265" s="63" t="s">
        <v>278</v>
      </c>
      <c r="F265" s="64">
        <v>193</v>
      </c>
      <c r="G265" s="36"/>
      <c r="H265" s="94"/>
      <c r="I265" s="94"/>
      <c r="J265" s="94"/>
      <c r="K265" s="91" t="s">
        <v>45</v>
      </c>
      <c r="L265" s="91" t="s">
        <v>278</v>
      </c>
      <c r="M265" s="92">
        <v>193</v>
      </c>
      <c r="N265" s="93"/>
      <c r="O265" s="87"/>
      <c r="P265" s="11">
        <f t="shared" ca="1" si="0"/>
        <v>0</v>
      </c>
      <c r="Q265" s="11">
        <f t="shared" ca="1" si="1"/>
        <v>0</v>
      </c>
      <c r="R265" s="40">
        <f t="shared" ca="1" si="78"/>
        <v>0</v>
      </c>
      <c r="S265" s="11" t="str">
        <f t="shared" ca="1" si="79"/>
        <v>五</v>
      </c>
      <c r="T265" s="11" t="str">
        <f t="shared" ca="1" si="80"/>
        <v>翰林</v>
      </c>
      <c r="U265" s="11">
        <f t="shared" ca="1" si="5"/>
        <v>193</v>
      </c>
      <c r="V265" s="41"/>
    </row>
    <row r="266" spans="1:22" ht="16.5" customHeight="1">
      <c r="A266" s="65"/>
      <c r="B266" s="65"/>
      <c r="C266" s="63" t="s">
        <v>24</v>
      </c>
      <c r="D266" s="63" t="s">
        <v>39</v>
      </c>
      <c r="E266" s="63" t="s">
        <v>17</v>
      </c>
      <c r="F266" s="64">
        <v>239</v>
      </c>
      <c r="G266" s="36"/>
      <c r="H266" s="94"/>
      <c r="I266" s="94"/>
      <c r="J266" s="91" t="s">
        <v>24</v>
      </c>
      <c r="K266" s="91" t="s">
        <v>39</v>
      </c>
      <c r="L266" s="91" t="s">
        <v>17</v>
      </c>
      <c r="M266" s="92">
        <v>239</v>
      </c>
      <c r="N266" s="93"/>
      <c r="O266" s="87"/>
      <c r="P266" s="11">
        <f t="shared" ca="1" si="0"/>
        <v>0</v>
      </c>
      <c r="Q266" s="11">
        <f t="shared" ca="1" si="1"/>
        <v>0</v>
      </c>
      <c r="R266" s="40" t="str">
        <f t="shared" ca="1" si="78"/>
        <v>高中英文</v>
      </c>
      <c r="S266" s="11" t="str">
        <f t="shared" ca="1" si="79"/>
        <v>四</v>
      </c>
      <c r="T266" s="11" t="str">
        <f t="shared" ca="1" si="80"/>
        <v>三民</v>
      </c>
      <c r="U266" s="11">
        <f t="shared" ca="1" si="5"/>
        <v>239</v>
      </c>
      <c r="V266" s="41"/>
    </row>
    <row r="267" spans="1:22" ht="16.5" customHeight="1">
      <c r="A267" s="65"/>
      <c r="B267" s="65"/>
      <c r="C267" s="65"/>
      <c r="D267" s="63" t="s">
        <v>45</v>
      </c>
      <c r="E267" s="63" t="s">
        <v>17</v>
      </c>
      <c r="F267" s="64">
        <v>239</v>
      </c>
      <c r="G267" s="36"/>
      <c r="H267" s="94"/>
      <c r="I267" s="94"/>
      <c r="J267" s="94"/>
      <c r="K267" s="91" t="s">
        <v>45</v>
      </c>
      <c r="L267" s="91" t="s">
        <v>17</v>
      </c>
      <c r="M267" s="92">
        <v>239</v>
      </c>
      <c r="N267" s="93"/>
      <c r="O267" s="87"/>
      <c r="P267" s="11">
        <f t="shared" ca="1" si="0"/>
        <v>0</v>
      </c>
      <c r="Q267" s="11">
        <f t="shared" ca="1" si="1"/>
        <v>0</v>
      </c>
      <c r="R267" s="40">
        <f t="shared" ca="1" si="78"/>
        <v>0</v>
      </c>
      <c r="S267" s="11" t="str">
        <f t="shared" ca="1" si="79"/>
        <v>五</v>
      </c>
      <c r="T267" s="11" t="str">
        <f t="shared" ca="1" si="80"/>
        <v>三民</v>
      </c>
      <c r="U267" s="11">
        <f t="shared" ca="1" si="5"/>
        <v>239</v>
      </c>
      <c r="V267" s="41"/>
    </row>
    <row r="268" spans="1:22" ht="16.5" customHeight="1">
      <c r="A268" s="65"/>
      <c r="B268" s="65"/>
      <c r="C268" s="63" t="s">
        <v>53</v>
      </c>
      <c r="D268" s="63" t="s">
        <v>39</v>
      </c>
      <c r="E268" s="63" t="s">
        <v>17</v>
      </c>
      <c r="F268" s="64">
        <v>212</v>
      </c>
      <c r="G268" s="36"/>
      <c r="H268" s="94"/>
      <c r="I268" s="94"/>
      <c r="J268" s="91" t="s">
        <v>53</v>
      </c>
      <c r="K268" s="91" t="s">
        <v>39</v>
      </c>
      <c r="L268" s="91" t="s">
        <v>17</v>
      </c>
      <c r="M268" s="92">
        <v>212</v>
      </c>
      <c r="N268" s="93"/>
      <c r="O268" s="87"/>
      <c r="P268" s="11">
        <f t="shared" ca="1" si="0"/>
        <v>0</v>
      </c>
      <c r="Q268" s="11">
        <f t="shared" ca="1" si="1"/>
        <v>0</v>
      </c>
      <c r="R268" s="40" t="str">
        <f t="shared" ca="1" si="78"/>
        <v>高中數學</v>
      </c>
      <c r="S268" s="11" t="str">
        <f t="shared" ca="1" si="79"/>
        <v>四</v>
      </c>
      <c r="T268" s="11" t="str">
        <f t="shared" ca="1" si="80"/>
        <v>三民</v>
      </c>
      <c r="U268" s="11">
        <f t="shared" ca="1" si="5"/>
        <v>212</v>
      </c>
      <c r="V268" s="41"/>
    </row>
    <row r="269" spans="1:22" ht="16.5" customHeight="1">
      <c r="A269" s="65"/>
      <c r="B269" s="65"/>
      <c r="C269" s="63" t="s">
        <v>158</v>
      </c>
      <c r="D269" s="63" t="s">
        <v>39</v>
      </c>
      <c r="E269" s="63" t="s">
        <v>132</v>
      </c>
      <c r="F269" s="64">
        <v>120</v>
      </c>
      <c r="G269" s="36"/>
      <c r="H269" s="94"/>
      <c r="I269" s="94"/>
      <c r="J269" s="91" t="s">
        <v>158</v>
      </c>
      <c r="K269" s="91" t="s">
        <v>39</v>
      </c>
      <c r="L269" s="91" t="s">
        <v>132</v>
      </c>
      <c r="M269" s="92">
        <v>120</v>
      </c>
      <c r="N269" s="93"/>
      <c r="O269" s="87"/>
      <c r="P269" s="11">
        <f t="shared" ca="1" si="0"/>
        <v>0</v>
      </c>
      <c r="Q269" s="100">
        <f t="shared" ca="1" si="1"/>
        <v>0</v>
      </c>
      <c r="R269" s="101"/>
      <c r="S269" s="101"/>
      <c r="T269" s="102"/>
      <c r="U269" s="11">
        <f t="shared" ca="1" si="5"/>
        <v>120</v>
      </c>
      <c r="V269" s="41"/>
    </row>
    <row r="270" spans="1:22" ht="16.5" customHeight="1">
      <c r="A270" s="65"/>
      <c r="B270" s="65"/>
      <c r="C270" s="63" t="s">
        <v>286</v>
      </c>
      <c r="D270" s="63" t="s">
        <v>34</v>
      </c>
      <c r="E270" s="63" t="s">
        <v>179</v>
      </c>
      <c r="F270" s="64">
        <v>121</v>
      </c>
      <c r="G270" s="36"/>
      <c r="H270" s="94"/>
      <c r="I270" s="94"/>
      <c r="J270" s="91" t="s">
        <v>286</v>
      </c>
      <c r="K270" s="91" t="s">
        <v>34</v>
      </c>
      <c r="L270" s="91" t="s">
        <v>179</v>
      </c>
      <c r="M270" s="92">
        <v>121</v>
      </c>
      <c r="N270" s="93"/>
      <c r="O270" s="87"/>
      <c r="P270" s="11">
        <f t="shared" ca="1" si="0"/>
        <v>0</v>
      </c>
      <c r="Q270" s="11">
        <f t="shared" ca="1" si="1"/>
        <v>0</v>
      </c>
      <c r="R270" s="40" t="str">
        <f t="shared" ref="R270:R273" ca="1" si="81">INDIRECT("C"&amp;ROW())</f>
        <v>基礎化學</v>
      </c>
      <c r="S270" s="11" t="str">
        <f t="shared" ref="S270:S273" ca="1" si="82">INDIRECT("D"&amp;ROW())</f>
        <v>三</v>
      </c>
      <c r="T270" s="11" t="str">
        <f t="shared" ref="T270:T273" ca="1" si="83">INDIRECT("E"&amp;ROW())</f>
        <v>泰宇</v>
      </c>
      <c r="U270" s="11">
        <f t="shared" ca="1" si="5"/>
        <v>121</v>
      </c>
      <c r="V270" s="41"/>
    </row>
    <row r="271" spans="1:22" ht="16.5" customHeight="1">
      <c r="A271" s="65"/>
      <c r="B271" s="65"/>
      <c r="C271" s="63" t="s">
        <v>392</v>
      </c>
      <c r="D271" s="63" t="s">
        <v>373</v>
      </c>
      <c r="E271" s="63" t="s">
        <v>287</v>
      </c>
      <c r="F271" s="64">
        <v>236</v>
      </c>
      <c r="G271" s="36"/>
      <c r="H271" s="94"/>
      <c r="I271" s="94"/>
      <c r="J271" s="91" t="s">
        <v>392</v>
      </c>
      <c r="K271" s="91" t="s">
        <v>373</v>
      </c>
      <c r="L271" s="91" t="s">
        <v>287</v>
      </c>
      <c r="M271" s="92">
        <v>236</v>
      </c>
      <c r="N271" s="93"/>
      <c r="O271" s="87"/>
      <c r="P271" s="11">
        <f t="shared" ca="1" si="0"/>
        <v>0</v>
      </c>
      <c r="Q271" s="11">
        <f t="shared" ca="1" si="1"/>
        <v>0</v>
      </c>
      <c r="R271" s="40" t="str">
        <f t="shared" ca="1" si="81"/>
        <v>選修生物</v>
      </c>
      <c r="S271" s="11" t="str">
        <f t="shared" ca="1" si="82"/>
        <v>上</v>
      </c>
      <c r="T271" s="11" t="str">
        <f t="shared" ca="1" si="83"/>
        <v>龍騰</v>
      </c>
      <c r="U271" s="11">
        <f t="shared" ca="1" si="5"/>
        <v>236</v>
      </c>
      <c r="V271" s="41"/>
    </row>
    <row r="272" spans="1:22" ht="16.5" customHeight="1">
      <c r="A272" s="65"/>
      <c r="B272" s="65"/>
      <c r="C272" s="63" t="s">
        <v>250</v>
      </c>
      <c r="D272" s="63" t="s">
        <v>16</v>
      </c>
      <c r="E272" s="63" t="s">
        <v>169</v>
      </c>
      <c r="F272" s="64">
        <v>202</v>
      </c>
      <c r="G272" s="36"/>
      <c r="H272" s="94"/>
      <c r="I272" s="94"/>
      <c r="J272" s="91" t="s">
        <v>250</v>
      </c>
      <c r="K272" s="91" t="s">
        <v>16</v>
      </c>
      <c r="L272" s="91" t="s">
        <v>169</v>
      </c>
      <c r="M272" s="92">
        <v>202</v>
      </c>
      <c r="N272" s="93"/>
      <c r="O272" s="87"/>
      <c r="P272" s="11">
        <f t="shared" ca="1" si="0"/>
        <v>0</v>
      </c>
      <c r="Q272" s="11">
        <f t="shared" ca="1" si="1"/>
        <v>0</v>
      </c>
      <c r="R272" s="40" t="str">
        <f t="shared" ca="1" si="81"/>
        <v>基礎物理(二)B</v>
      </c>
      <c r="S272" s="11" t="str">
        <f t="shared" ca="1" si="82"/>
        <v>下</v>
      </c>
      <c r="T272" s="11" t="str">
        <f t="shared" ca="1" si="83"/>
        <v>南一</v>
      </c>
      <c r="U272" s="11">
        <f t="shared" ca="1" si="5"/>
        <v>202</v>
      </c>
      <c r="V272" s="41"/>
    </row>
    <row r="273" spans="1:22" ht="16.5" customHeight="1">
      <c r="A273" s="65"/>
      <c r="B273" s="63" t="s">
        <v>475</v>
      </c>
      <c r="C273" s="66"/>
      <c r="D273" s="66"/>
      <c r="E273" s="66"/>
      <c r="F273" s="64">
        <v>1769</v>
      </c>
      <c r="G273" s="36"/>
      <c r="H273" s="94"/>
      <c r="I273" s="91" t="s">
        <v>475</v>
      </c>
      <c r="J273" s="95"/>
      <c r="K273" s="95"/>
      <c r="L273" s="95"/>
      <c r="M273" s="92">
        <v>1769</v>
      </c>
      <c r="N273" s="93"/>
      <c r="O273" s="87"/>
      <c r="P273" s="11">
        <f t="shared" ca="1" si="0"/>
        <v>0</v>
      </c>
      <c r="Q273" s="11" t="str">
        <f t="shared" ca="1" si="1"/>
        <v>高二3 合計</v>
      </c>
      <c r="R273" s="40">
        <f t="shared" ca="1" si="81"/>
        <v>0</v>
      </c>
      <c r="S273" s="11">
        <f t="shared" ca="1" si="82"/>
        <v>0</v>
      </c>
      <c r="T273" s="11">
        <f t="shared" ca="1" si="83"/>
        <v>0</v>
      </c>
      <c r="U273" s="11">
        <f t="shared" ca="1" si="5"/>
        <v>1769</v>
      </c>
      <c r="V273" s="41"/>
    </row>
    <row r="274" spans="1:22" ht="16.5" customHeight="1">
      <c r="A274" s="65"/>
      <c r="B274" s="63" t="s">
        <v>94</v>
      </c>
      <c r="C274" s="63" t="s">
        <v>349</v>
      </c>
      <c r="D274" s="63" t="s">
        <v>39</v>
      </c>
      <c r="E274" s="63" t="s">
        <v>278</v>
      </c>
      <c r="F274" s="64">
        <v>207</v>
      </c>
      <c r="G274" s="36"/>
      <c r="H274" s="94"/>
      <c r="I274" s="91" t="s">
        <v>94</v>
      </c>
      <c r="J274" s="91" t="s">
        <v>349</v>
      </c>
      <c r="K274" s="91" t="s">
        <v>39</v>
      </c>
      <c r="L274" s="91" t="s">
        <v>278</v>
      </c>
      <c r="M274" s="92">
        <v>207</v>
      </c>
      <c r="N274" s="93"/>
      <c r="O274" s="87"/>
      <c r="P274" s="11">
        <f t="shared" ca="1" si="0"/>
        <v>0</v>
      </c>
      <c r="Q274" s="100" t="str">
        <f t="shared" ca="1" si="1"/>
        <v>高二4</v>
      </c>
      <c r="R274" s="101"/>
      <c r="S274" s="101"/>
      <c r="T274" s="102"/>
      <c r="U274" s="11">
        <f t="shared" ca="1" si="5"/>
        <v>207</v>
      </c>
      <c r="V274" s="41"/>
    </row>
    <row r="275" spans="1:22" ht="16.5" customHeight="1">
      <c r="A275" s="65"/>
      <c r="B275" s="65"/>
      <c r="C275" s="65"/>
      <c r="D275" s="63" t="s">
        <v>45</v>
      </c>
      <c r="E275" s="63" t="s">
        <v>278</v>
      </c>
      <c r="F275" s="64">
        <v>193</v>
      </c>
      <c r="G275" s="36"/>
      <c r="H275" s="94"/>
      <c r="I275" s="94"/>
      <c r="J275" s="94"/>
      <c r="K275" s="91" t="s">
        <v>45</v>
      </c>
      <c r="L275" s="91" t="s">
        <v>278</v>
      </c>
      <c r="M275" s="92">
        <v>193</v>
      </c>
      <c r="N275" s="93"/>
      <c r="O275" s="87"/>
      <c r="P275" s="11">
        <f t="shared" ca="1" si="0"/>
        <v>0</v>
      </c>
      <c r="Q275" s="11">
        <f t="shared" ca="1" si="1"/>
        <v>0</v>
      </c>
      <c r="R275" s="40">
        <f t="shared" ref="R275:R278" ca="1" si="84">INDIRECT("C"&amp;ROW())</f>
        <v>0</v>
      </c>
      <c r="S275" s="11" t="str">
        <f t="shared" ref="S275:S278" ca="1" si="85">INDIRECT("D"&amp;ROW())</f>
        <v>五</v>
      </c>
      <c r="T275" s="11" t="str">
        <f t="shared" ref="T275:T278" ca="1" si="86">INDIRECT("E"&amp;ROW())</f>
        <v>翰林</v>
      </c>
      <c r="U275" s="11">
        <f t="shared" ca="1" si="5"/>
        <v>193</v>
      </c>
      <c r="V275" s="41"/>
    </row>
    <row r="276" spans="1:22" ht="16.5" customHeight="1">
      <c r="A276" s="65"/>
      <c r="B276" s="65"/>
      <c r="C276" s="63" t="s">
        <v>24</v>
      </c>
      <c r="D276" s="63" t="s">
        <v>39</v>
      </c>
      <c r="E276" s="63" t="s">
        <v>17</v>
      </c>
      <c r="F276" s="64">
        <v>239</v>
      </c>
      <c r="G276" s="36"/>
      <c r="H276" s="94"/>
      <c r="I276" s="94"/>
      <c r="J276" s="91" t="s">
        <v>24</v>
      </c>
      <c r="K276" s="91" t="s">
        <v>39</v>
      </c>
      <c r="L276" s="91" t="s">
        <v>17</v>
      </c>
      <c r="M276" s="92">
        <v>239</v>
      </c>
      <c r="N276" s="93"/>
      <c r="O276" s="87"/>
      <c r="P276" s="11">
        <f t="shared" ca="1" si="0"/>
        <v>0</v>
      </c>
      <c r="Q276" s="11">
        <f t="shared" ca="1" si="1"/>
        <v>0</v>
      </c>
      <c r="R276" s="40" t="str">
        <f t="shared" ca="1" si="84"/>
        <v>高中英文</v>
      </c>
      <c r="S276" s="11" t="str">
        <f t="shared" ca="1" si="85"/>
        <v>四</v>
      </c>
      <c r="T276" s="11" t="str">
        <f t="shared" ca="1" si="86"/>
        <v>三民</v>
      </c>
      <c r="U276" s="11">
        <f t="shared" ca="1" si="5"/>
        <v>239</v>
      </c>
      <c r="V276" s="41"/>
    </row>
    <row r="277" spans="1:22" ht="16.5" customHeight="1">
      <c r="A277" s="65"/>
      <c r="B277" s="65"/>
      <c r="C277" s="65"/>
      <c r="D277" s="63" t="s">
        <v>45</v>
      </c>
      <c r="E277" s="63" t="s">
        <v>17</v>
      </c>
      <c r="F277" s="64">
        <v>239</v>
      </c>
      <c r="G277" s="36"/>
      <c r="H277" s="94"/>
      <c r="I277" s="94"/>
      <c r="J277" s="94"/>
      <c r="K277" s="91" t="s">
        <v>45</v>
      </c>
      <c r="L277" s="91" t="s">
        <v>17</v>
      </c>
      <c r="M277" s="92">
        <v>239</v>
      </c>
      <c r="N277" s="93"/>
      <c r="O277" s="87"/>
      <c r="P277" s="11">
        <f t="shared" ca="1" si="0"/>
        <v>0</v>
      </c>
      <c r="Q277" s="11">
        <f t="shared" ca="1" si="1"/>
        <v>0</v>
      </c>
      <c r="R277" s="40">
        <f t="shared" ca="1" si="84"/>
        <v>0</v>
      </c>
      <c r="S277" s="11" t="str">
        <f t="shared" ca="1" si="85"/>
        <v>五</v>
      </c>
      <c r="T277" s="11" t="str">
        <f t="shared" ca="1" si="86"/>
        <v>三民</v>
      </c>
      <c r="U277" s="11">
        <f t="shared" ca="1" si="5"/>
        <v>239</v>
      </c>
      <c r="V277" s="41"/>
    </row>
    <row r="278" spans="1:22" ht="16.5" customHeight="1">
      <c r="A278" s="65"/>
      <c r="B278" s="65"/>
      <c r="C278" s="63" t="s">
        <v>53</v>
      </c>
      <c r="D278" s="63" t="s">
        <v>39</v>
      </c>
      <c r="E278" s="63" t="s">
        <v>17</v>
      </c>
      <c r="F278" s="64">
        <v>212</v>
      </c>
      <c r="G278" s="36"/>
      <c r="H278" s="94"/>
      <c r="I278" s="94"/>
      <c r="J278" s="91" t="s">
        <v>53</v>
      </c>
      <c r="K278" s="91" t="s">
        <v>39</v>
      </c>
      <c r="L278" s="91" t="s">
        <v>17</v>
      </c>
      <c r="M278" s="92">
        <v>212</v>
      </c>
      <c r="N278" s="93"/>
      <c r="O278" s="87"/>
      <c r="P278" s="11">
        <f t="shared" ca="1" si="0"/>
        <v>0</v>
      </c>
      <c r="Q278" s="11">
        <f t="shared" ca="1" si="1"/>
        <v>0</v>
      </c>
      <c r="R278" s="40" t="str">
        <f t="shared" ca="1" si="84"/>
        <v>高中數學</v>
      </c>
      <c r="S278" s="11" t="str">
        <f t="shared" ca="1" si="85"/>
        <v>四</v>
      </c>
      <c r="T278" s="11" t="str">
        <f t="shared" ca="1" si="86"/>
        <v>三民</v>
      </c>
      <c r="U278" s="11">
        <f t="shared" ca="1" si="5"/>
        <v>212</v>
      </c>
      <c r="V278" s="41"/>
    </row>
    <row r="279" spans="1:22" ht="16.5" customHeight="1">
      <c r="A279" s="65"/>
      <c r="B279" s="65"/>
      <c r="C279" s="63" t="s">
        <v>158</v>
      </c>
      <c r="D279" s="63" t="s">
        <v>39</v>
      </c>
      <c r="E279" s="63" t="s">
        <v>132</v>
      </c>
      <c r="F279" s="64">
        <v>120</v>
      </c>
      <c r="G279" s="36"/>
      <c r="H279" s="94"/>
      <c r="I279" s="94"/>
      <c r="J279" s="91" t="s">
        <v>158</v>
      </c>
      <c r="K279" s="91" t="s">
        <v>39</v>
      </c>
      <c r="L279" s="91" t="s">
        <v>132</v>
      </c>
      <c r="M279" s="92">
        <v>120</v>
      </c>
      <c r="N279" s="93"/>
      <c r="O279" s="87"/>
      <c r="P279" s="11">
        <f t="shared" ca="1" si="0"/>
        <v>0</v>
      </c>
      <c r="Q279" s="100">
        <f t="shared" ca="1" si="1"/>
        <v>0</v>
      </c>
      <c r="R279" s="101"/>
      <c r="S279" s="101"/>
      <c r="T279" s="102"/>
      <c r="U279" s="11">
        <f t="shared" ca="1" si="5"/>
        <v>120</v>
      </c>
      <c r="V279" s="41"/>
    </row>
    <row r="280" spans="1:22" ht="16.5" customHeight="1">
      <c r="A280" s="65"/>
      <c r="B280" s="65"/>
      <c r="C280" s="63" t="s">
        <v>286</v>
      </c>
      <c r="D280" s="63" t="s">
        <v>34</v>
      </c>
      <c r="E280" s="63" t="s">
        <v>179</v>
      </c>
      <c r="F280" s="64">
        <v>121</v>
      </c>
      <c r="G280" s="36"/>
      <c r="H280" s="94"/>
      <c r="I280" s="94"/>
      <c r="J280" s="91" t="s">
        <v>286</v>
      </c>
      <c r="K280" s="91" t="s">
        <v>34</v>
      </c>
      <c r="L280" s="91" t="s">
        <v>179</v>
      </c>
      <c r="M280" s="92">
        <v>121</v>
      </c>
      <c r="N280" s="93"/>
      <c r="O280" s="87"/>
      <c r="P280" s="11">
        <f t="shared" ca="1" si="0"/>
        <v>0</v>
      </c>
      <c r="Q280" s="11">
        <f t="shared" ca="1" si="1"/>
        <v>0</v>
      </c>
      <c r="R280" s="40" t="str">
        <f t="shared" ref="R280:R283" ca="1" si="87">INDIRECT("C"&amp;ROW())</f>
        <v>基礎化學</v>
      </c>
      <c r="S280" s="11" t="str">
        <f t="shared" ref="S280:S283" ca="1" si="88">INDIRECT("D"&amp;ROW())</f>
        <v>三</v>
      </c>
      <c r="T280" s="11" t="str">
        <f t="shared" ref="T280:T283" ca="1" si="89">INDIRECT("E"&amp;ROW())</f>
        <v>泰宇</v>
      </c>
      <c r="U280" s="11">
        <f t="shared" ca="1" si="5"/>
        <v>121</v>
      </c>
      <c r="V280" s="41"/>
    </row>
    <row r="281" spans="1:22" ht="16.5" customHeight="1">
      <c r="A281" s="65"/>
      <c r="B281" s="65"/>
      <c r="C281" s="63" t="s">
        <v>392</v>
      </c>
      <c r="D281" s="63" t="s">
        <v>373</v>
      </c>
      <c r="E281" s="63" t="s">
        <v>287</v>
      </c>
      <c r="F281" s="64">
        <v>236</v>
      </c>
      <c r="G281" s="36"/>
      <c r="H281" s="94"/>
      <c r="I281" s="94"/>
      <c r="J281" s="91" t="s">
        <v>392</v>
      </c>
      <c r="K281" s="91" t="s">
        <v>373</v>
      </c>
      <c r="L281" s="91" t="s">
        <v>287</v>
      </c>
      <c r="M281" s="92">
        <v>236</v>
      </c>
      <c r="N281" s="93"/>
      <c r="O281" s="87"/>
      <c r="P281" s="11">
        <f t="shared" ca="1" si="0"/>
        <v>0</v>
      </c>
      <c r="Q281" s="11">
        <f t="shared" ca="1" si="1"/>
        <v>0</v>
      </c>
      <c r="R281" s="40" t="str">
        <f t="shared" ca="1" si="87"/>
        <v>選修生物</v>
      </c>
      <c r="S281" s="11" t="str">
        <f t="shared" ca="1" si="88"/>
        <v>上</v>
      </c>
      <c r="T281" s="11" t="str">
        <f t="shared" ca="1" si="89"/>
        <v>龍騰</v>
      </c>
      <c r="U281" s="11">
        <f t="shared" ca="1" si="5"/>
        <v>236</v>
      </c>
      <c r="V281" s="41"/>
    </row>
    <row r="282" spans="1:22" ht="16.5" customHeight="1">
      <c r="A282" s="65"/>
      <c r="B282" s="65"/>
      <c r="C282" s="63" t="s">
        <v>250</v>
      </c>
      <c r="D282" s="63" t="s">
        <v>16</v>
      </c>
      <c r="E282" s="63" t="s">
        <v>169</v>
      </c>
      <c r="F282" s="64">
        <v>202</v>
      </c>
      <c r="G282" s="36"/>
      <c r="H282" s="94"/>
      <c r="I282" s="94"/>
      <c r="J282" s="91" t="s">
        <v>250</v>
      </c>
      <c r="K282" s="91" t="s">
        <v>16</v>
      </c>
      <c r="L282" s="91" t="s">
        <v>169</v>
      </c>
      <c r="M282" s="92">
        <v>202</v>
      </c>
      <c r="N282" s="93"/>
      <c r="O282" s="87"/>
      <c r="P282" s="11">
        <f t="shared" ca="1" si="0"/>
        <v>0</v>
      </c>
      <c r="Q282" s="11">
        <f t="shared" ca="1" si="1"/>
        <v>0</v>
      </c>
      <c r="R282" s="40" t="str">
        <f t="shared" ca="1" si="87"/>
        <v>基礎物理(二)B</v>
      </c>
      <c r="S282" s="11" t="str">
        <f t="shared" ca="1" si="88"/>
        <v>下</v>
      </c>
      <c r="T282" s="11" t="str">
        <f t="shared" ca="1" si="89"/>
        <v>南一</v>
      </c>
      <c r="U282" s="11">
        <f t="shared" ca="1" si="5"/>
        <v>202</v>
      </c>
      <c r="V282" s="41"/>
    </row>
    <row r="283" spans="1:22" ht="16.5" customHeight="1">
      <c r="A283" s="65"/>
      <c r="B283" s="63" t="s">
        <v>476</v>
      </c>
      <c r="C283" s="66"/>
      <c r="D283" s="66"/>
      <c r="E283" s="66"/>
      <c r="F283" s="64">
        <v>1769</v>
      </c>
      <c r="G283" s="36"/>
      <c r="H283" s="94"/>
      <c r="I283" s="91" t="s">
        <v>476</v>
      </c>
      <c r="J283" s="95"/>
      <c r="K283" s="95"/>
      <c r="L283" s="95"/>
      <c r="M283" s="92">
        <v>1769</v>
      </c>
      <c r="N283" s="93"/>
      <c r="O283" s="87"/>
      <c r="P283" s="11">
        <f t="shared" ca="1" si="0"/>
        <v>0</v>
      </c>
      <c r="Q283" s="11" t="str">
        <f t="shared" ca="1" si="1"/>
        <v>高二4 合計</v>
      </c>
      <c r="R283" s="40">
        <f t="shared" ca="1" si="87"/>
        <v>0</v>
      </c>
      <c r="S283" s="11">
        <f t="shared" ca="1" si="88"/>
        <v>0</v>
      </c>
      <c r="T283" s="11">
        <f t="shared" ca="1" si="89"/>
        <v>0</v>
      </c>
      <c r="U283" s="11">
        <f t="shared" ca="1" si="5"/>
        <v>1769</v>
      </c>
      <c r="V283" s="41"/>
    </row>
    <row r="284" spans="1:22" ht="16.5" customHeight="1">
      <c r="A284" s="65"/>
      <c r="B284" s="63" t="s">
        <v>55</v>
      </c>
      <c r="C284" s="63" t="s">
        <v>24</v>
      </c>
      <c r="D284" s="63" t="s">
        <v>39</v>
      </c>
      <c r="E284" s="63" t="s">
        <v>17</v>
      </c>
      <c r="F284" s="64">
        <v>239</v>
      </c>
      <c r="G284" s="36"/>
      <c r="H284" s="94"/>
      <c r="I284" s="91" t="s">
        <v>55</v>
      </c>
      <c r="J284" s="91" t="s">
        <v>24</v>
      </c>
      <c r="K284" s="91" t="s">
        <v>39</v>
      </c>
      <c r="L284" s="91" t="s">
        <v>17</v>
      </c>
      <c r="M284" s="92">
        <v>239</v>
      </c>
      <c r="N284" s="93"/>
      <c r="O284" s="87"/>
      <c r="P284" s="11">
        <f t="shared" ca="1" si="0"/>
        <v>0</v>
      </c>
      <c r="Q284" s="100" t="str">
        <f t="shared" ca="1" si="1"/>
        <v>外二1</v>
      </c>
      <c r="R284" s="101"/>
      <c r="S284" s="101"/>
      <c r="T284" s="102"/>
      <c r="U284" s="11">
        <f t="shared" ca="1" si="5"/>
        <v>239</v>
      </c>
      <c r="V284" s="41"/>
    </row>
    <row r="285" spans="1:22" ht="16.5" customHeight="1">
      <c r="A285" s="65"/>
      <c r="B285" s="65"/>
      <c r="C285" s="65"/>
      <c r="D285" s="63" t="s">
        <v>45</v>
      </c>
      <c r="E285" s="63" t="s">
        <v>17</v>
      </c>
      <c r="F285" s="64">
        <v>239</v>
      </c>
      <c r="G285" s="36"/>
      <c r="H285" s="94"/>
      <c r="I285" s="94"/>
      <c r="J285" s="94"/>
      <c r="K285" s="91" t="s">
        <v>45</v>
      </c>
      <c r="L285" s="91" t="s">
        <v>17</v>
      </c>
      <c r="M285" s="92">
        <v>239</v>
      </c>
      <c r="N285" s="93"/>
      <c r="O285" s="87"/>
      <c r="P285" s="11">
        <f t="shared" ca="1" si="0"/>
        <v>0</v>
      </c>
      <c r="Q285" s="11">
        <f t="shared" ca="1" si="1"/>
        <v>0</v>
      </c>
      <c r="R285" s="40">
        <f t="shared" ref="R285:R288" ca="1" si="90">INDIRECT("C"&amp;ROW())</f>
        <v>0</v>
      </c>
      <c r="S285" s="11" t="str">
        <f t="shared" ref="S285:S288" ca="1" si="91">INDIRECT("D"&amp;ROW())</f>
        <v>五</v>
      </c>
      <c r="T285" s="11" t="str">
        <f t="shared" ref="T285:T288" ca="1" si="92">INDIRECT("E"&amp;ROW())</f>
        <v>三民</v>
      </c>
      <c r="U285" s="11">
        <f t="shared" ca="1" si="5"/>
        <v>239</v>
      </c>
      <c r="V285" s="41"/>
    </row>
    <row r="286" spans="1:22" ht="16.5" customHeight="1">
      <c r="A286" s="65"/>
      <c r="B286" s="65"/>
      <c r="C286" s="63" t="s">
        <v>207</v>
      </c>
      <c r="D286" s="63" t="s">
        <v>39</v>
      </c>
      <c r="E286" s="63" t="s">
        <v>141</v>
      </c>
      <c r="F286" s="64">
        <v>222</v>
      </c>
      <c r="G286" s="36"/>
      <c r="H286" s="94"/>
      <c r="I286" s="94"/>
      <c r="J286" s="91" t="s">
        <v>207</v>
      </c>
      <c r="K286" s="91" t="s">
        <v>39</v>
      </c>
      <c r="L286" s="91" t="s">
        <v>141</v>
      </c>
      <c r="M286" s="92">
        <v>222</v>
      </c>
      <c r="N286" s="93"/>
      <c r="O286" s="87"/>
      <c r="P286" s="11">
        <f t="shared" ca="1" si="0"/>
        <v>0</v>
      </c>
      <c r="Q286" s="11">
        <f t="shared" ca="1" si="1"/>
        <v>0</v>
      </c>
      <c r="R286" s="40" t="str">
        <f t="shared" ca="1" si="90"/>
        <v>高職國文</v>
      </c>
      <c r="S286" s="11" t="str">
        <f t="shared" ca="1" si="91"/>
        <v>四</v>
      </c>
      <c r="T286" s="11" t="str">
        <f t="shared" ca="1" si="92"/>
        <v>東大</v>
      </c>
      <c r="U286" s="11">
        <f t="shared" ca="1" si="5"/>
        <v>222</v>
      </c>
      <c r="V286" s="41"/>
    </row>
    <row r="287" spans="1:22" ht="16.5" customHeight="1">
      <c r="A287" s="65"/>
      <c r="B287" s="65"/>
      <c r="C287" s="63" t="s">
        <v>231</v>
      </c>
      <c r="D287" s="63" t="s">
        <v>39</v>
      </c>
      <c r="E287" s="63" t="s">
        <v>287</v>
      </c>
      <c r="F287" s="64">
        <v>180</v>
      </c>
      <c r="G287" s="36"/>
      <c r="H287" s="94"/>
      <c r="I287" s="94"/>
      <c r="J287" s="91" t="s">
        <v>231</v>
      </c>
      <c r="K287" s="91" t="s">
        <v>39</v>
      </c>
      <c r="L287" s="91" t="s">
        <v>287</v>
      </c>
      <c r="M287" s="92">
        <v>180</v>
      </c>
      <c r="N287" s="93"/>
      <c r="O287" s="87"/>
      <c r="P287" s="11">
        <f t="shared" ca="1" si="0"/>
        <v>0</v>
      </c>
      <c r="Q287" s="11">
        <f t="shared" ca="1" si="1"/>
        <v>0</v>
      </c>
      <c r="R287" s="40" t="str">
        <f t="shared" ca="1" si="90"/>
        <v>數學B</v>
      </c>
      <c r="S287" s="11" t="str">
        <f t="shared" ca="1" si="91"/>
        <v>四</v>
      </c>
      <c r="T287" s="11" t="str">
        <f t="shared" ca="1" si="92"/>
        <v>龍騰</v>
      </c>
      <c r="U287" s="11">
        <f t="shared" ca="1" si="5"/>
        <v>180</v>
      </c>
      <c r="V287" s="41"/>
    </row>
    <row r="288" spans="1:22" ht="16.5" customHeight="1">
      <c r="A288" s="65"/>
      <c r="B288" s="65"/>
      <c r="C288" s="63" t="s">
        <v>328</v>
      </c>
      <c r="D288" s="63" t="s">
        <v>333</v>
      </c>
      <c r="E288" s="63" t="s">
        <v>248</v>
      </c>
      <c r="F288" s="64">
        <v>268</v>
      </c>
      <c r="G288" s="36"/>
      <c r="H288" s="94"/>
      <c r="I288" s="94"/>
      <c r="J288" s="91" t="s">
        <v>328</v>
      </c>
      <c r="K288" s="91" t="s">
        <v>333</v>
      </c>
      <c r="L288" s="91" t="s">
        <v>248</v>
      </c>
      <c r="M288" s="92">
        <v>268</v>
      </c>
      <c r="N288" s="93"/>
      <c r="O288" s="87"/>
      <c r="P288" s="11">
        <f t="shared" ca="1" si="0"/>
        <v>0</v>
      </c>
      <c r="Q288" s="11">
        <f t="shared" ca="1" si="1"/>
        <v>0</v>
      </c>
      <c r="R288" s="40" t="str">
        <f t="shared" ca="1" si="90"/>
        <v>計算機概論</v>
      </c>
      <c r="S288" s="11" t="str">
        <f t="shared" ca="1" si="91"/>
        <v>Ⅳ</v>
      </c>
      <c r="T288" s="11" t="str">
        <f t="shared" ca="1" si="92"/>
        <v>旗立</v>
      </c>
      <c r="U288" s="11">
        <f t="shared" ca="1" si="5"/>
        <v>268</v>
      </c>
      <c r="V288" s="41"/>
    </row>
    <row r="289" spans="1:22" ht="16.5" customHeight="1">
      <c r="A289" s="65"/>
      <c r="B289" s="65"/>
      <c r="C289" s="63" t="s">
        <v>158</v>
      </c>
      <c r="D289" s="63" t="s">
        <v>39</v>
      </c>
      <c r="E289" s="63" t="s">
        <v>132</v>
      </c>
      <c r="F289" s="64">
        <v>120</v>
      </c>
      <c r="G289" s="36"/>
      <c r="H289" s="94"/>
      <c r="I289" s="94"/>
      <c r="J289" s="91" t="s">
        <v>158</v>
      </c>
      <c r="K289" s="91" t="s">
        <v>39</v>
      </c>
      <c r="L289" s="91" t="s">
        <v>132</v>
      </c>
      <c r="M289" s="92">
        <v>120</v>
      </c>
      <c r="N289" s="93"/>
      <c r="O289" s="87"/>
      <c r="P289" s="11">
        <f t="shared" ca="1" si="0"/>
        <v>0</v>
      </c>
      <c r="Q289" s="100">
        <f t="shared" ca="1" si="1"/>
        <v>0</v>
      </c>
      <c r="R289" s="101"/>
      <c r="S289" s="101"/>
      <c r="T289" s="102"/>
      <c r="U289" s="11">
        <f t="shared" ca="1" si="5"/>
        <v>120</v>
      </c>
      <c r="V289" s="41"/>
    </row>
    <row r="290" spans="1:22" ht="16.5" customHeight="1">
      <c r="A290" s="65"/>
      <c r="B290" s="65"/>
      <c r="C290" s="63" t="s">
        <v>123</v>
      </c>
      <c r="D290" s="63" t="s">
        <v>124</v>
      </c>
      <c r="E290" s="63" t="s">
        <v>108</v>
      </c>
      <c r="F290" s="64">
        <v>145</v>
      </c>
      <c r="G290" s="36"/>
      <c r="H290" s="94"/>
      <c r="I290" s="94"/>
      <c r="J290" s="91" t="s">
        <v>123</v>
      </c>
      <c r="K290" s="91" t="s">
        <v>124</v>
      </c>
      <c r="L290" s="91" t="s">
        <v>108</v>
      </c>
      <c r="M290" s="92">
        <v>145</v>
      </c>
      <c r="N290" s="93"/>
      <c r="O290" s="87"/>
      <c r="P290" s="11">
        <f t="shared" ca="1" si="0"/>
        <v>0</v>
      </c>
      <c r="Q290" s="11">
        <f t="shared" ca="1" si="1"/>
        <v>0</v>
      </c>
      <c r="R290" s="40" t="str">
        <f t="shared" ref="R290:R300" ca="1" si="93">INDIRECT("C"&amp;ROW())</f>
        <v>當代軍事科技</v>
      </c>
      <c r="S290" s="11" t="str">
        <f t="shared" ref="S290:S300" ca="1" si="94">INDIRECT("D"&amp;ROW())</f>
        <v>全</v>
      </c>
      <c r="T290" s="11" t="str">
        <f t="shared" ref="T290:T300" ca="1" si="95">INDIRECT("E"&amp;ROW())</f>
        <v>幼獅</v>
      </c>
      <c r="U290" s="11">
        <f t="shared" ca="1" si="5"/>
        <v>145</v>
      </c>
      <c r="V290" s="41"/>
    </row>
    <row r="291" spans="1:22" ht="16.5" customHeight="1">
      <c r="A291" s="65"/>
      <c r="B291" s="63" t="s">
        <v>477</v>
      </c>
      <c r="C291" s="66"/>
      <c r="D291" s="66"/>
      <c r="E291" s="66"/>
      <c r="F291" s="64">
        <v>1413</v>
      </c>
      <c r="G291" s="36"/>
      <c r="H291" s="94"/>
      <c r="I291" s="91" t="s">
        <v>477</v>
      </c>
      <c r="J291" s="95"/>
      <c r="K291" s="95"/>
      <c r="L291" s="95"/>
      <c r="M291" s="92">
        <v>1413</v>
      </c>
      <c r="N291" s="93"/>
      <c r="O291" s="87"/>
      <c r="P291" s="11">
        <f t="shared" ca="1" si="0"/>
        <v>0</v>
      </c>
      <c r="Q291" s="11" t="str">
        <f t="shared" ca="1" si="1"/>
        <v>外二1 合計</v>
      </c>
      <c r="R291" s="40">
        <f t="shared" ca="1" si="93"/>
        <v>0</v>
      </c>
      <c r="S291" s="11">
        <f t="shared" ca="1" si="94"/>
        <v>0</v>
      </c>
      <c r="T291" s="11">
        <f t="shared" ca="1" si="95"/>
        <v>0</v>
      </c>
      <c r="U291" s="11">
        <f t="shared" ca="1" si="5"/>
        <v>1413</v>
      </c>
      <c r="V291" s="41"/>
    </row>
    <row r="292" spans="1:22" ht="16.5" customHeight="1">
      <c r="A292" s="65"/>
      <c r="B292" s="63" t="s">
        <v>58</v>
      </c>
      <c r="C292" s="63" t="s">
        <v>24</v>
      </c>
      <c r="D292" s="63" t="s">
        <v>39</v>
      </c>
      <c r="E292" s="63" t="s">
        <v>17</v>
      </c>
      <c r="F292" s="64">
        <v>239</v>
      </c>
      <c r="G292" s="36"/>
      <c r="H292" s="94"/>
      <c r="I292" s="91" t="s">
        <v>58</v>
      </c>
      <c r="J292" s="91" t="s">
        <v>24</v>
      </c>
      <c r="K292" s="91" t="s">
        <v>39</v>
      </c>
      <c r="L292" s="91" t="s">
        <v>17</v>
      </c>
      <c r="M292" s="92">
        <v>239</v>
      </c>
      <c r="N292" s="93"/>
      <c r="O292" s="87"/>
      <c r="P292" s="11">
        <f t="shared" ca="1" si="0"/>
        <v>0</v>
      </c>
      <c r="Q292" s="11" t="str">
        <f t="shared" ca="1" si="1"/>
        <v>外二2</v>
      </c>
      <c r="R292" s="40" t="str">
        <f t="shared" ca="1" si="93"/>
        <v>高中英文</v>
      </c>
      <c r="S292" s="11" t="str">
        <f t="shared" ca="1" si="94"/>
        <v>四</v>
      </c>
      <c r="T292" s="11" t="str">
        <f t="shared" ca="1" si="95"/>
        <v>三民</v>
      </c>
      <c r="U292" s="11">
        <f t="shared" ca="1" si="5"/>
        <v>239</v>
      </c>
      <c r="V292" s="41"/>
    </row>
    <row r="293" spans="1:22" ht="16.5" customHeight="1">
      <c r="A293" s="65"/>
      <c r="B293" s="65"/>
      <c r="C293" s="65"/>
      <c r="D293" s="63" t="s">
        <v>45</v>
      </c>
      <c r="E293" s="63" t="s">
        <v>17</v>
      </c>
      <c r="F293" s="64">
        <v>239</v>
      </c>
      <c r="G293" s="36"/>
      <c r="H293" s="94"/>
      <c r="I293" s="94"/>
      <c r="J293" s="94"/>
      <c r="K293" s="91" t="s">
        <v>45</v>
      </c>
      <c r="L293" s="91" t="s">
        <v>17</v>
      </c>
      <c r="M293" s="92">
        <v>239</v>
      </c>
      <c r="N293" s="93"/>
      <c r="O293" s="87"/>
      <c r="P293" s="11">
        <f t="shared" ca="1" si="0"/>
        <v>0</v>
      </c>
      <c r="Q293" s="11">
        <f t="shared" ca="1" si="1"/>
        <v>0</v>
      </c>
      <c r="R293" s="40">
        <f t="shared" ca="1" si="93"/>
        <v>0</v>
      </c>
      <c r="S293" s="11" t="str">
        <f t="shared" ca="1" si="94"/>
        <v>五</v>
      </c>
      <c r="T293" s="11" t="str">
        <f t="shared" ca="1" si="95"/>
        <v>三民</v>
      </c>
      <c r="U293" s="11">
        <f t="shared" ca="1" si="5"/>
        <v>239</v>
      </c>
      <c r="V293" s="41"/>
    </row>
    <row r="294" spans="1:22" ht="16.5" customHeight="1">
      <c r="A294" s="65"/>
      <c r="B294" s="65"/>
      <c r="C294" s="63" t="s">
        <v>207</v>
      </c>
      <c r="D294" s="63" t="s">
        <v>39</v>
      </c>
      <c r="E294" s="63" t="s">
        <v>141</v>
      </c>
      <c r="F294" s="64">
        <v>222</v>
      </c>
      <c r="G294" s="36"/>
      <c r="H294" s="94"/>
      <c r="I294" s="94"/>
      <c r="J294" s="91" t="s">
        <v>207</v>
      </c>
      <c r="K294" s="91" t="s">
        <v>39</v>
      </c>
      <c r="L294" s="91" t="s">
        <v>141</v>
      </c>
      <c r="M294" s="92">
        <v>222</v>
      </c>
      <c r="N294" s="93"/>
      <c r="O294" s="87"/>
      <c r="P294" s="11">
        <f t="shared" ca="1" si="0"/>
        <v>0</v>
      </c>
      <c r="Q294" s="11">
        <f t="shared" ca="1" si="1"/>
        <v>0</v>
      </c>
      <c r="R294" s="40" t="str">
        <f t="shared" ca="1" si="93"/>
        <v>高職國文</v>
      </c>
      <c r="S294" s="11" t="str">
        <f t="shared" ca="1" si="94"/>
        <v>四</v>
      </c>
      <c r="T294" s="11" t="str">
        <f t="shared" ca="1" si="95"/>
        <v>東大</v>
      </c>
      <c r="U294" s="11">
        <f t="shared" ca="1" si="5"/>
        <v>222</v>
      </c>
      <c r="V294" s="41"/>
    </row>
    <row r="295" spans="1:22" ht="16.5" customHeight="1">
      <c r="A295" s="65"/>
      <c r="B295" s="65"/>
      <c r="C295" s="63" t="s">
        <v>231</v>
      </c>
      <c r="D295" s="63" t="s">
        <v>39</v>
      </c>
      <c r="E295" s="63" t="s">
        <v>287</v>
      </c>
      <c r="F295" s="64">
        <v>180</v>
      </c>
      <c r="G295" s="36"/>
      <c r="H295" s="94"/>
      <c r="I295" s="94"/>
      <c r="J295" s="91" t="s">
        <v>231</v>
      </c>
      <c r="K295" s="91" t="s">
        <v>39</v>
      </c>
      <c r="L295" s="91" t="s">
        <v>287</v>
      </c>
      <c r="M295" s="92">
        <v>180</v>
      </c>
      <c r="N295" s="93"/>
      <c r="O295" s="87"/>
      <c r="P295" s="11">
        <f t="shared" ca="1" si="0"/>
        <v>0</v>
      </c>
      <c r="Q295" s="11">
        <f t="shared" ca="1" si="1"/>
        <v>0</v>
      </c>
      <c r="R295" s="40" t="str">
        <f t="shared" ca="1" si="93"/>
        <v>數學B</v>
      </c>
      <c r="S295" s="11" t="str">
        <f t="shared" ca="1" si="94"/>
        <v>四</v>
      </c>
      <c r="T295" s="11" t="str">
        <f t="shared" ca="1" si="95"/>
        <v>龍騰</v>
      </c>
      <c r="U295" s="11">
        <f t="shared" ca="1" si="5"/>
        <v>180</v>
      </c>
      <c r="V295" s="41"/>
    </row>
    <row r="296" spans="1:22" ht="16.5" customHeight="1">
      <c r="A296" s="65"/>
      <c r="B296" s="65"/>
      <c r="C296" s="63" t="s">
        <v>328</v>
      </c>
      <c r="D296" s="63" t="s">
        <v>333</v>
      </c>
      <c r="E296" s="63" t="s">
        <v>248</v>
      </c>
      <c r="F296" s="64">
        <v>268</v>
      </c>
      <c r="G296" s="36"/>
      <c r="H296" s="94"/>
      <c r="I296" s="94"/>
      <c r="J296" s="91" t="s">
        <v>328</v>
      </c>
      <c r="K296" s="91" t="s">
        <v>333</v>
      </c>
      <c r="L296" s="91" t="s">
        <v>248</v>
      </c>
      <c r="M296" s="92">
        <v>268</v>
      </c>
      <c r="N296" s="93"/>
      <c r="O296" s="87"/>
      <c r="P296" s="11">
        <f t="shared" ca="1" si="0"/>
        <v>0</v>
      </c>
      <c r="Q296" s="11">
        <f t="shared" ca="1" si="1"/>
        <v>0</v>
      </c>
      <c r="R296" s="40" t="str">
        <f t="shared" ca="1" si="93"/>
        <v>計算機概論</v>
      </c>
      <c r="S296" s="11" t="str">
        <f t="shared" ca="1" si="94"/>
        <v>Ⅳ</v>
      </c>
      <c r="T296" s="11" t="str">
        <f t="shared" ca="1" si="95"/>
        <v>旗立</v>
      </c>
      <c r="U296" s="11">
        <f t="shared" ca="1" si="5"/>
        <v>268</v>
      </c>
      <c r="V296" s="41"/>
    </row>
    <row r="297" spans="1:22" ht="16.5" customHeight="1">
      <c r="A297" s="65"/>
      <c r="B297" s="65"/>
      <c r="C297" s="63" t="s">
        <v>158</v>
      </c>
      <c r="D297" s="63" t="s">
        <v>39</v>
      </c>
      <c r="E297" s="63" t="s">
        <v>132</v>
      </c>
      <c r="F297" s="64">
        <v>120</v>
      </c>
      <c r="G297" s="36"/>
      <c r="H297" s="94"/>
      <c r="I297" s="94"/>
      <c r="J297" s="91" t="s">
        <v>158</v>
      </c>
      <c r="K297" s="91" t="s">
        <v>39</v>
      </c>
      <c r="L297" s="91" t="s">
        <v>132</v>
      </c>
      <c r="M297" s="92">
        <v>120</v>
      </c>
      <c r="N297" s="93"/>
      <c r="O297" s="87"/>
      <c r="P297" s="11">
        <f t="shared" ca="1" si="0"/>
        <v>0</v>
      </c>
      <c r="Q297" s="11">
        <f t="shared" ca="1" si="1"/>
        <v>0</v>
      </c>
      <c r="R297" s="40" t="str">
        <f t="shared" ca="1" si="93"/>
        <v>體育</v>
      </c>
      <c r="S297" s="11" t="str">
        <f t="shared" ca="1" si="94"/>
        <v>四</v>
      </c>
      <c r="T297" s="11" t="str">
        <f t="shared" ca="1" si="95"/>
        <v>育達</v>
      </c>
      <c r="U297" s="11">
        <f t="shared" ca="1" si="5"/>
        <v>120</v>
      </c>
      <c r="V297" s="41"/>
    </row>
    <row r="298" spans="1:22" ht="16.5" customHeight="1">
      <c r="A298" s="65"/>
      <c r="B298" s="65"/>
      <c r="C298" s="63" t="s">
        <v>123</v>
      </c>
      <c r="D298" s="63" t="s">
        <v>124</v>
      </c>
      <c r="E298" s="63" t="s">
        <v>108</v>
      </c>
      <c r="F298" s="64">
        <v>145</v>
      </c>
      <c r="G298" s="36"/>
      <c r="H298" s="94"/>
      <c r="I298" s="94"/>
      <c r="J298" s="91" t="s">
        <v>123</v>
      </c>
      <c r="K298" s="91" t="s">
        <v>124</v>
      </c>
      <c r="L298" s="91" t="s">
        <v>108</v>
      </c>
      <c r="M298" s="92">
        <v>145</v>
      </c>
      <c r="N298" s="93"/>
      <c r="O298" s="87"/>
      <c r="P298" s="11">
        <f t="shared" ca="1" si="0"/>
        <v>0</v>
      </c>
      <c r="Q298" s="11">
        <f t="shared" ca="1" si="1"/>
        <v>0</v>
      </c>
      <c r="R298" s="40" t="str">
        <f t="shared" ca="1" si="93"/>
        <v>當代軍事科技</v>
      </c>
      <c r="S298" s="11" t="str">
        <f t="shared" ca="1" si="94"/>
        <v>全</v>
      </c>
      <c r="T298" s="11" t="str">
        <f t="shared" ca="1" si="95"/>
        <v>幼獅</v>
      </c>
      <c r="U298" s="11">
        <f t="shared" ca="1" si="5"/>
        <v>145</v>
      </c>
      <c r="V298" s="41"/>
    </row>
    <row r="299" spans="1:22" ht="16.5" customHeight="1">
      <c r="A299" s="65"/>
      <c r="B299" s="63" t="s">
        <v>478</v>
      </c>
      <c r="C299" s="66"/>
      <c r="D299" s="66"/>
      <c r="E299" s="66"/>
      <c r="F299" s="64">
        <v>1413</v>
      </c>
      <c r="G299" s="36"/>
      <c r="H299" s="94"/>
      <c r="I299" s="91" t="s">
        <v>478</v>
      </c>
      <c r="J299" s="95"/>
      <c r="K299" s="95"/>
      <c r="L299" s="95"/>
      <c r="M299" s="92">
        <v>1413</v>
      </c>
      <c r="N299" s="93"/>
      <c r="O299" s="87"/>
      <c r="P299" s="11">
        <f t="shared" ca="1" si="0"/>
        <v>0</v>
      </c>
      <c r="Q299" s="11" t="str">
        <f t="shared" ca="1" si="1"/>
        <v>外二2 合計</v>
      </c>
      <c r="R299" s="40">
        <f t="shared" ca="1" si="93"/>
        <v>0</v>
      </c>
      <c r="S299" s="11">
        <f t="shared" ca="1" si="94"/>
        <v>0</v>
      </c>
      <c r="T299" s="11">
        <f t="shared" ca="1" si="95"/>
        <v>0</v>
      </c>
      <c r="U299" s="11">
        <f t="shared" ca="1" si="5"/>
        <v>1413</v>
      </c>
      <c r="V299" s="41"/>
    </row>
    <row r="300" spans="1:22" ht="16.5" customHeight="1">
      <c r="A300" s="65"/>
      <c r="B300" s="63" t="s">
        <v>130</v>
      </c>
      <c r="C300" s="63" t="s">
        <v>207</v>
      </c>
      <c r="D300" s="63" t="s">
        <v>39</v>
      </c>
      <c r="E300" s="63" t="s">
        <v>141</v>
      </c>
      <c r="F300" s="64">
        <v>222</v>
      </c>
      <c r="G300" s="36"/>
      <c r="H300" s="94"/>
      <c r="I300" s="91" t="s">
        <v>130</v>
      </c>
      <c r="J300" s="91" t="s">
        <v>207</v>
      </c>
      <c r="K300" s="91" t="s">
        <v>39</v>
      </c>
      <c r="L300" s="91" t="s">
        <v>141</v>
      </c>
      <c r="M300" s="92">
        <v>222</v>
      </c>
      <c r="N300" s="93"/>
      <c r="O300" s="87"/>
      <c r="P300" s="11">
        <f t="shared" ca="1" si="0"/>
        <v>0</v>
      </c>
      <c r="Q300" s="11" t="str">
        <f t="shared" ca="1" si="1"/>
        <v>商二1</v>
      </c>
      <c r="R300" s="40" t="str">
        <f t="shared" ca="1" si="93"/>
        <v>高職國文</v>
      </c>
      <c r="S300" s="11" t="str">
        <f t="shared" ca="1" si="94"/>
        <v>四</v>
      </c>
      <c r="T300" s="11" t="str">
        <f t="shared" ca="1" si="95"/>
        <v>東大</v>
      </c>
      <c r="U300" s="11">
        <f t="shared" ca="1" si="5"/>
        <v>222</v>
      </c>
      <c r="V300" s="41"/>
    </row>
    <row r="301" spans="1:22" ht="16.5" customHeight="1">
      <c r="A301" s="65"/>
      <c r="B301" s="65"/>
      <c r="C301" s="63" t="s">
        <v>231</v>
      </c>
      <c r="D301" s="63" t="s">
        <v>39</v>
      </c>
      <c r="E301" s="63" t="s">
        <v>287</v>
      </c>
      <c r="F301" s="64">
        <v>180</v>
      </c>
      <c r="G301" s="36"/>
      <c r="H301" s="94"/>
      <c r="I301" s="94"/>
      <c r="J301" s="91" t="s">
        <v>231</v>
      </c>
      <c r="K301" s="91" t="s">
        <v>39</v>
      </c>
      <c r="L301" s="91" t="s">
        <v>287</v>
      </c>
      <c r="M301" s="92">
        <v>180</v>
      </c>
      <c r="N301" s="93"/>
      <c r="O301" s="87"/>
      <c r="P301" s="11">
        <f t="shared" ca="1" si="0"/>
        <v>0</v>
      </c>
      <c r="Q301" s="100">
        <f t="shared" ca="1" si="1"/>
        <v>0</v>
      </c>
      <c r="R301" s="101"/>
      <c r="S301" s="101"/>
      <c r="T301" s="102"/>
      <c r="U301" s="11">
        <f t="shared" ca="1" si="5"/>
        <v>180</v>
      </c>
      <c r="V301" s="41"/>
    </row>
    <row r="302" spans="1:22" ht="16.5" customHeight="1">
      <c r="A302" s="65"/>
      <c r="B302" s="65"/>
      <c r="C302" s="63" t="s">
        <v>175</v>
      </c>
      <c r="D302" s="63" t="s">
        <v>39</v>
      </c>
      <c r="E302" s="63" t="s">
        <v>141</v>
      </c>
      <c r="F302" s="64">
        <v>222</v>
      </c>
      <c r="G302" s="36"/>
      <c r="H302" s="94"/>
      <c r="I302" s="94"/>
      <c r="J302" s="91" t="s">
        <v>175</v>
      </c>
      <c r="K302" s="91" t="s">
        <v>39</v>
      </c>
      <c r="L302" s="91" t="s">
        <v>141</v>
      </c>
      <c r="M302" s="92">
        <v>222</v>
      </c>
      <c r="N302" s="93"/>
      <c r="O302" s="87"/>
      <c r="P302" s="11">
        <f t="shared" ca="1" si="0"/>
        <v>0</v>
      </c>
      <c r="Q302" s="11">
        <f t="shared" ca="1" si="1"/>
        <v>0</v>
      </c>
      <c r="R302" s="40" t="str">
        <f t="shared" ref="R302:R312" ca="1" si="96">INDIRECT("C"&amp;ROW())</f>
        <v>高職英文</v>
      </c>
      <c r="S302" s="11" t="str">
        <f t="shared" ref="S302:S312" ca="1" si="97">INDIRECT("D"&amp;ROW())</f>
        <v>四</v>
      </c>
      <c r="T302" s="11" t="str">
        <f t="shared" ref="T302:T312" ca="1" si="98">INDIRECT("E"&amp;ROW())</f>
        <v>東大</v>
      </c>
      <c r="U302" s="11">
        <f t="shared" ca="1" si="5"/>
        <v>222</v>
      </c>
      <c r="V302" s="41"/>
    </row>
    <row r="303" spans="1:22" ht="16.5" customHeight="1">
      <c r="A303" s="65"/>
      <c r="B303" s="65"/>
      <c r="C303" s="65"/>
      <c r="D303" s="63" t="s">
        <v>45</v>
      </c>
      <c r="E303" s="63" t="s">
        <v>141</v>
      </c>
      <c r="F303" s="64">
        <v>232</v>
      </c>
      <c r="G303" s="36"/>
      <c r="H303" s="94"/>
      <c r="I303" s="94"/>
      <c r="J303" s="94"/>
      <c r="K303" s="91" t="s">
        <v>45</v>
      </c>
      <c r="L303" s="91" t="s">
        <v>141</v>
      </c>
      <c r="M303" s="92">
        <v>232</v>
      </c>
      <c r="N303" s="93"/>
      <c r="O303" s="87"/>
      <c r="P303" s="11">
        <f t="shared" ca="1" si="0"/>
        <v>0</v>
      </c>
      <c r="Q303" s="11">
        <f t="shared" ca="1" si="1"/>
        <v>0</v>
      </c>
      <c r="R303" s="40">
        <f t="shared" ca="1" si="96"/>
        <v>0</v>
      </c>
      <c r="S303" s="11" t="str">
        <f t="shared" ca="1" si="97"/>
        <v>五</v>
      </c>
      <c r="T303" s="11" t="str">
        <f t="shared" ca="1" si="98"/>
        <v>東大</v>
      </c>
      <c r="U303" s="11">
        <f t="shared" ca="1" si="5"/>
        <v>232</v>
      </c>
      <c r="V303" s="41"/>
    </row>
    <row r="304" spans="1:22" ht="16.5" customHeight="1">
      <c r="A304" s="65"/>
      <c r="B304" s="65"/>
      <c r="C304" s="63" t="s">
        <v>328</v>
      </c>
      <c r="D304" s="63" t="s">
        <v>333</v>
      </c>
      <c r="E304" s="63" t="s">
        <v>248</v>
      </c>
      <c r="F304" s="64">
        <v>268</v>
      </c>
      <c r="G304" s="36"/>
      <c r="H304" s="94"/>
      <c r="I304" s="94"/>
      <c r="J304" s="91" t="s">
        <v>328</v>
      </c>
      <c r="K304" s="91" t="s">
        <v>333</v>
      </c>
      <c r="L304" s="91" t="s">
        <v>248</v>
      </c>
      <c r="M304" s="92">
        <v>268</v>
      </c>
      <c r="N304" s="93"/>
      <c r="O304" s="87"/>
      <c r="P304" s="11">
        <f t="shared" ca="1" si="0"/>
        <v>0</v>
      </c>
      <c r="Q304" s="11">
        <f t="shared" ca="1" si="1"/>
        <v>0</v>
      </c>
      <c r="R304" s="40" t="str">
        <f t="shared" ca="1" si="96"/>
        <v>計算機概論</v>
      </c>
      <c r="S304" s="11" t="str">
        <f t="shared" ca="1" si="97"/>
        <v>Ⅳ</v>
      </c>
      <c r="T304" s="11" t="str">
        <f t="shared" ca="1" si="98"/>
        <v>旗立</v>
      </c>
      <c r="U304" s="11">
        <f t="shared" ca="1" si="5"/>
        <v>268</v>
      </c>
      <c r="V304" s="41"/>
    </row>
    <row r="305" spans="1:22" ht="16.5" customHeight="1">
      <c r="A305" s="65"/>
      <c r="B305" s="65"/>
      <c r="C305" s="63" t="s">
        <v>158</v>
      </c>
      <c r="D305" s="63" t="s">
        <v>39</v>
      </c>
      <c r="E305" s="63" t="s">
        <v>132</v>
      </c>
      <c r="F305" s="64">
        <v>120</v>
      </c>
      <c r="G305" s="36"/>
      <c r="H305" s="94"/>
      <c r="I305" s="94"/>
      <c r="J305" s="91" t="s">
        <v>158</v>
      </c>
      <c r="K305" s="91" t="s">
        <v>39</v>
      </c>
      <c r="L305" s="91" t="s">
        <v>132</v>
      </c>
      <c r="M305" s="92">
        <v>120</v>
      </c>
      <c r="N305" s="93"/>
      <c r="O305" s="87"/>
      <c r="P305" s="11">
        <f t="shared" ca="1" si="0"/>
        <v>0</v>
      </c>
      <c r="Q305" s="11">
        <f t="shared" ca="1" si="1"/>
        <v>0</v>
      </c>
      <c r="R305" s="40" t="str">
        <f t="shared" ca="1" si="96"/>
        <v>體育</v>
      </c>
      <c r="S305" s="11" t="str">
        <f t="shared" ca="1" si="97"/>
        <v>四</v>
      </c>
      <c r="T305" s="11" t="str">
        <f t="shared" ca="1" si="98"/>
        <v>育達</v>
      </c>
      <c r="U305" s="11">
        <f t="shared" ca="1" si="5"/>
        <v>120</v>
      </c>
      <c r="V305" s="41"/>
    </row>
    <row r="306" spans="1:22" ht="16.5" customHeight="1">
      <c r="A306" s="65"/>
      <c r="B306" s="65"/>
      <c r="C306" s="63" t="s">
        <v>304</v>
      </c>
      <c r="D306" s="63" t="s">
        <v>26</v>
      </c>
      <c r="E306" s="63" t="s">
        <v>189</v>
      </c>
      <c r="F306" s="64">
        <v>212</v>
      </c>
      <c r="G306" s="36"/>
      <c r="H306" s="94"/>
      <c r="I306" s="94"/>
      <c r="J306" s="91" t="s">
        <v>304</v>
      </c>
      <c r="K306" s="91" t="s">
        <v>26</v>
      </c>
      <c r="L306" s="91" t="s">
        <v>189</v>
      </c>
      <c r="M306" s="92">
        <v>212</v>
      </c>
      <c r="N306" s="93"/>
      <c r="O306" s="87"/>
      <c r="P306" s="11">
        <f t="shared" ca="1" si="0"/>
        <v>0</v>
      </c>
      <c r="Q306" s="11">
        <f t="shared" ca="1" si="1"/>
        <v>0</v>
      </c>
      <c r="R306" s="40" t="str">
        <f t="shared" ca="1" si="96"/>
        <v>行銷學</v>
      </c>
      <c r="S306" s="11" t="str">
        <f t="shared" ca="1" si="97"/>
        <v>二</v>
      </c>
      <c r="T306" s="11" t="str">
        <f t="shared" ca="1" si="98"/>
        <v>啟芳</v>
      </c>
      <c r="U306" s="11">
        <f t="shared" ca="1" si="5"/>
        <v>212</v>
      </c>
      <c r="V306" s="41"/>
    </row>
    <row r="307" spans="1:22" ht="16.5" customHeight="1">
      <c r="A307" s="65"/>
      <c r="B307" s="65"/>
      <c r="C307" s="63" t="s">
        <v>318</v>
      </c>
      <c r="D307" s="63" t="s">
        <v>124</v>
      </c>
      <c r="E307" s="63" t="s">
        <v>189</v>
      </c>
      <c r="F307" s="64">
        <v>323</v>
      </c>
      <c r="G307" s="36"/>
      <c r="H307" s="94"/>
      <c r="I307" s="94"/>
      <c r="J307" s="91" t="s">
        <v>318</v>
      </c>
      <c r="K307" s="91" t="s">
        <v>124</v>
      </c>
      <c r="L307" s="91" t="s">
        <v>189</v>
      </c>
      <c r="M307" s="92">
        <v>323</v>
      </c>
      <c r="N307" s="93"/>
      <c r="O307" s="87"/>
      <c r="P307" s="11">
        <f t="shared" ca="1" si="0"/>
        <v>0</v>
      </c>
      <c r="Q307" s="11">
        <f t="shared" ca="1" si="1"/>
        <v>0</v>
      </c>
      <c r="R307" s="40" t="str">
        <f t="shared" ca="1" si="96"/>
        <v>電腦IFRS實力養成評量(TQC)</v>
      </c>
      <c r="S307" s="11" t="str">
        <f t="shared" ca="1" si="97"/>
        <v>全</v>
      </c>
      <c r="T307" s="11" t="str">
        <f t="shared" ca="1" si="98"/>
        <v>啟芳</v>
      </c>
      <c r="U307" s="11">
        <f t="shared" ca="1" si="5"/>
        <v>323</v>
      </c>
      <c r="V307" s="41"/>
    </row>
    <row r="308" spans="1:22" ht="16.5" customHeight="1">
      <c r="A308" s="65"/>
      <c r="B308" s="65"/>
      <c r="C308" s="63" t="s">
        <v>336</v>
      </c>
      <c r="D308" s="63" t="s">
        <v>84</v>
      </c>
      <c r="E308" s="63" t="s">
        <v>248</v>
      </c>
      <c r="F308" s="64">
        <v>270</v>
      </c>
      <c r="G308" s="36"/>
      <c r="H308" s="94"/>
      <c r="I308" s="94"/>
      <c r="J308" s="91" t="s">
        <v>336</v>
      </c>
      <c r="K308" s="91" t="s">
        <v>84</v>
      </c>
      <c r="L308" s="91" t="s">
        <v>248</v>
      </c>
      <c r="M308" s="92">
        <v>270</v>
      </c>
      <c r="N308" s="93"/>
      <c r="O308" s="87"/>
      <c r="P308" s="11">
        <f t="shared" ca="1" si="0"/>
        <v>0</v>
      </c>
      <c r="Q308" s="11">
        <f t="shared" ca="1" si="1"/>
        <v>0</v>
      </c>
      <c r="R308" s="40" t="str">
        <f t="shared" ca="1" si="96"/>
        <v>經濟學</v>
      </c>
      <c r="S308" s="11" t="str">
        <f t="shared" ca="1" si="97"/>
        <v>Ⅱ</v>
      </c>
      <c r="T308" s="11" t="str">
        <f t="shared" ca="1" si="98"/>
        <v>旗立</v>
      </c>
      <c r="U308" s="11">
        <f t="shared" ca="1" si="5"/>
        <v>270</v>
      </c>
      <c r="V308" s="41"/>
    </row>
    <row r="309" spans="1:22" ht="16.5" customHeight="1">
      <c r="A309" s="65"/>
      <c r="B309" s="65"/>
      <c r="C309" s="63" t="s">
        <v>123</v>
      </c>
      <c r="D309" s="63" t="s">
        <v>124</v>
      </c>
      <c r="E309" s="63" t="s">
        <v>108</v>
      </c>
      <c r="F309" s="64">
        <v>145</v>
      </c>
      <c r="G309" s="36"/>
      <c r="H309" s="94"/>
      <c r="I309" s="94"/>
      <c r="J309" s="91" t="s">
        <v>123</v>
      </c>
      <c r="K309" s="91" t="s">
        <v>124</v>
      </c>
      <c r="L309" s="91" t="s">
        <v>108</v>
      </c>
      <c r="M309" s="92">
        <v>145</v>
      </c>
      <c r="N309" s="93"/>
      <c r="O309" s="87"/>
      <c r="P309" s="11">
        <f t="shared" ca="1" si="0"/>
        <v>0</v>
      </c>
      <c r="Q309" s="11">
        <f t="shared" ca="1" si="1"/>
        <v>0</v>
      </c>
      <c r="R309" s="40" t="str">
        <f t="shared" ca="1" si="96"/>
        <v>當代軍事科技</v>
      </c>
      <c r="S309" s="11" t="str">
        <f t="shared" ca="1" si="97"/>
        <v>全</v>
      </c>
      <c r="T309" s="11" t="str">
        <f t="shared" ca="1" si="98"/>
        <v>幼獅</v>
      </c>
      <c r="U309" s="11">
        <f t="shared" ca="1" si="5"/>
        <v>145</v>
      </c>
      <c r="V309" s="41"/>
    </row>
    <row r="310" spans="1:22" ht="16.5" customHeight="1">
      <c r="A310" s="65"/>
      <c r="B310" s="63" t="s">
        <v>479</v>
      </c>
      <c r="C310" s="66"/>
      <c r="D310" s="66"/>
      <c r="E310" s="66"/>
      <c r="F310" s="64">
        <v>2194</v>
      </c>
      <c r="G310" s="36"/>
      <c r="H310" s="94"/>
      <c r="I310" s="91" t="s">
        <v>479</v>
      </c>
      <c r="J310" s="95"/>
      <c r="K310" s="95"/>
      <c r="L310" s="95"/>
      <c r="M310" s="92">
        <v>2194</v>
      </c>
      <c r="N310" s="93"/>
      <c r="O310" s="87"/>
      <c r="P310" s="11">
        <f t="shared" ca="1" si="0"/>
        <v>0</v>
      </c>
      <c r="Q310" s="11" t="str">
        <f t="shared" ca="1" si="1"/>
        <v>商二1 合計</v>
      </c>
      <c r="R310" s="40">
        <f t="shared" ca="1" si="96"/>
        <v>0</v>
      </c>
      <c r="S310" s="11">
        <f t="shared" ca="1" si="97"/>
        <v>0</v>
      </c>
      <c r="T310" s="11">
        <f t="shared" ca="1" si="98"/>
        <v>0</v>
      </c>
      <c r="U310" s="11">
        <f t="shared" ca="1" si="5"/>
        <v>2194</v>
      </c>
      <c r="V310" s="41"/>
    </row>
    <row r="311" spans="1:22" ht="16.5" customHeight="1">
      <c r="A311" s="65"/>
      <c r="B311" s="63" t="s">
        <v>139</v>
      </c>
      <c r="C311" s="63" t="s">
        <v>207</v>
      </c>
      <c r="D311" s="63" t="s">
        <v>39</v>
      </c>
      <c r="E311" s="63" t="s">
        <v>141</v>
      </c>
      <c r="F311" s="64">
        <v>222</v>
      </c>
      <c r="G311" s="36"/>
      <c r="H311" s="94"/>
      <c r="I311" s="91" t="s">
        <v>139</v>
      </c>
      <c r="J311" s="91" t="s">
        <v>207</v>
      </c>
      <c r="K311" s="91" t="s">
        <v>39</v>
      </c>
      <c r="L311" s="91" t="s">
        <v>141</v>
      </c>
      <c r="M311" s="92">
        <v>222</v>
      </c>
      <c r="N311" s="93"/>
      <c r="O311" s="87"/>
      <c r="P311" s="11">
        <f t="shared" ca="1" si="0"/>
        <v>0</v>
      </c>
      <c r="Q311" s="11" t="str">
        <f t="shared" ca="1" si="1"/>
        <v>商二2</v>
      </c>
      <c r="R311" s="40" t="str">
        <f t="shared" ca="1" si="96"/>
        <v>高職國文</v>
      </c>
      <c r="S311" s="11" t="str">
        <f t="shared" ca="1" si="97"/>
        <v>四</v>
      </c>
      <c r="T311" s="11" t="str">
        <f t="shared" ca="1" si="98"/>
        <v>東大</v>
      </c>
      <c r="U311" s="11">
        <f t="shared" ca="1" si="5"/>
        <v>222</v>
      </c>
      <c r="V311" s="41"/>
    </row>
    <row r="312" spans="1:22" ht="16.5" customHeight="1">
      <c r="A312" s="65"/>
      <c r="B312" s="65"/>
      <c r="C312" s="63" t="s">
        <v>231</v>
      </c>
      <c r="D312" s="63" t="s">
        <v>39</v>
      </c>
      <c r="E312" s="63" t="s">
        <v>287</v>
      </c>
      <c r="F312" s="64">
        <v>180</v>
      </c>
      <c r="G312" s="36"/>
      <c r="H312" s="94"/>
      <c r="I312" s="94"/>
      <c r="J312" s="91" t="s">
        <v>231</v>
      </c>
      <c r="K312" s="91" t="s">
        <v>39</v>
      </c>
      <c r="L312" s="91" t="s">
        <v>287</v>
      </c>
      <c r="M312" s="92">
        <v>180</v>
      </c>
      <c r="N312" s="93"/>
      <c r="O312" s="87"/>
      <c r="P312" s="11">
        <f t="shared" ca="1" si="0"/>
        <v>0</v>
      </c>
      <c r="Q312" s="11">
        <f t="shared" ca="1" si="1"/>
        <v>0</v>
      </c>
      <c r="R312" s="40" t="str">
        <f t="shared" ca="1" si="96"/>
        <v>數學B</v>
      </c>
      <c r="S312" s="11" t="str">
        <f t="shared" ca="1" si="97"/>
        <v>四</v>
      </c>
      <c r="T312" s="11" t="str">
        <f t="shared" ca="1" si="98"/>
        <v>龍騰</v>
      </c>
      <c r="U312" s="11">
        <f t="shared" ca="1" si="5"/>
        <v>180</v>
      </c>
      <c r="V312" s="41"/>
    </row>
    <row r="313" spans="1:22" ht="16.5" customHeight="1">
      <c r="A313" s="65"/>
      <c r="B313" s="65"/>
      <c r="C313" s="63" t="s">
        <v>175</v>
      </c>
      <c r="D313" s="63" t="s">
        <v>39</v>
      </c>
      <c r="E313" s="63" t="s">
        <v>141</v>
      </c>
      <c r="F313" s="64">
        <v>222</v>
      </c>
      <c r="G313" s="36"/>
      <c r="H313" s="94"/>
      <c r="I313" s="94"/>
      <c r="J313" s="91" t="s">
        <v>175</v>
      </c>
      <c r="K313" s="91" t="s">
        <v>39</v>
      </c>
      <c r="L313" s="91" t="s">
        <v>141</v>
      </c>
      <c r="M313" s="92">
        <v>222</v>
      </c>
      <c r="N313" s="93"/>
      <c r="O313" s="87"/>
      <c r="P313" s="11">
        <f t="shared" ca="1" si="0"/>
        <v>0</v>
      </c>
      <c r="Q313" s="100">
        <f t="shared" ca="1" si="1"/>
        <v>0</v>
      </c>
      <c r="R313" s="101"/>
      <c r="S313" s="101"/>
      <c r="T313" s="102"/>
      <c r="U313" s="11">
        <f t="shared" ca="1" si="5"/>
        <v>222</v>
      </c>
      <c r="V313" s="41"/>
    </row>
    <row r="314" spans="1:22" ht="16.5" customHeight="1">
      <c r="A314" s="65"/>
      <c r="B314" s="65"/>
      <c r="C314" s="65"/>
      <c r="D314" s="63" t="s">
        <v>45</v>
      </c>
      <c r="E314" s="63" t="s">
        <v>141</v>
      </c>
      <c r="F314" s="64">
        <v>232</v>
      </c>
      <c r="G314" s="36"/>
      <c r="H314" s="94"/>
      <c r="I314" s="94"/>
      <c r="J314" s="94"/>
      <c r="K314" s="91" t="s">
        <v>45</v>
      </c>
      <c r="L314" s="91" t="s">
        <v>141</v>
      </c>
      <c r="M314" s="92">
        <v>232</v>
      </c>
      <c r="N314" s="93"/>
      <c r="O314" s="87"/>
      <c r="P314" s="11">
        <f t="shared" ca="1" si="0"/>
        <v>0</v>
      </c>
      <c r="Q314" s="11">
        <f t="shared" ca="1" si="1"/>
        <v>0</v>
      </c>
      <c r="R314" s="40">
        <f t="shared" ref="R314:R324" ca="1" si="99">INDIRECT("C"&amp;ROW())</f>
        <v>0</v>
      </c>
      <c r="S314" s="11" t="str">
        <f t="shared" ref="S314:S324" ca="1" si="100">INDIRECT("D"&amp;ROW())</f>
        <v>五</v>
      </c>
      <c r="T314" s="11" t="str">
        <f t="shared" ref="T314:T324" ca="1" si="101">INDIRECT("E"&amp;ROW())</f>
        <v>東大</v>
      </c>
      <c r="U314" s="11">
        <f t="shared" ca="1" si="5"/>
        <v>232</v>
      </c>
      <c r="V314" s="41"/>
    </row>
    <row r="315" spans="1:22" ht="16.5" customHeight="1">
      <c r="A315" s="65"/>
      <c r="B315" s="65"/>
      <c r="C315" s="63" t="s">
        <v>328</v>
      </c>
      <c r="D315" s="63" t="s">
        <v>333</v>
      </c>
      <c r="E315" s="63" t="s">
        <v>248</v>
      </c>
      <c r="F315" s="64">
        <v>268</v>
      </c>
      <c r="G315" s="36"/>
      <c r="H315" s="94"/>
      <c r="I315" s="94"/>
      <c r="J315" s="91" t="s">
        <v>328</v>
      </c>
      <c r="K315" s="91" t="s">
        <v>333</v>
      </c>
      <c r="L315" s="91" t="s">
        <v>248</v>
      </c>
      <c r="M315" s="92">
        <v>268</v>
      </c>
      <c r="N315" s="93"/>
      <c r="O315" s="87"/>
      <c r="P315" s="11">
        <f t="shared" ca="1" si="0"/>
        <v>0</v>
      </c>
      <c r="Q315" s="11">
        <f t="shared" ca="1" si="1"/>
        <v>0</v>
      </c>
      <c r="R315" s="40" t="str">
        <f t="shared" ca="1" si="99"/>
        <v>計算機概論</v>
      </c>
      <c r="S315" s="11" t="str">
        <f t="shared" ca="1" si="100"/>
        <v>Ⅳ</v>
      </c>
      <c r="T315" s="11" t="str">
        <f t="shared" ca="1" si="101"/>
        <v>旗立</v>
      </c>
      <c r="U315" s="11">
        <f t="shared" ca="1" si="5"/>
        <v>268</v>
      </c>
      <c r="V315" s="41"/>
    </row>
    <row r="316" spans="1:22" ht="16.5" customHeight="1">
      <c r="A316" s="65"/>
      <c r="B316" s="65"/>
      <c r="C316" s="63" t="s">
        <v>158</v>
      </c>
      <c r="D316" s="63" t="s">
        <v>39</v>
      </c>
      <c r="E316" s="63" t="s">
        <v>132</v>
      </c>
      <c r="F316" s="64">
        <v>120</v>
      </c>
      <c r="G316" s="36"/>
      <c r="H316" s="94"/>
      <c r="I316" s="94"/>
      <c r="J316" s="91" t="s">
        <v>158</v>
      </c>
      <c r="K316" s="91" t="s">
        <v>39</v>
      </c>
      <c r="L316" s="91" t="s">
        <v>132</v>
      </c>
      <c r="M316" s="92">
        <v>120</v>
      </c>
      <c r="N316" s="93"/>
      <c r="O316" s="87"/>
      <c r="P316" s="11">
        <f t="shared" ca="1" si="0"/>
        <v>0</v>
      </c>
      <c r="Q316" s="11">
        <f t="shared" ca="1" si="1"/>
        <v>0</v>
      </c>
      <c r="R316" s="40" t="str">
        <f t="shared" ca="1" si="99"/>
        <v>體育</v>
      </c>
      <c r="S316" s="11" t="str">
        <f t="shared" ca="1" si="100"/>
        <v>四</v>
      </c>
      <c r="T316" s="11" t="str">
        <f t="shared" ca="1" si="101"/>
        <v>育達</v>
      </c>
      <c r="U316" s="11">
        <f t="shared" ca="1" si="5"/>
        <v>120</v>
      </c>
      <c r="V316" s="41"/>
    </row>
    <row r="317" spans="1:22" ht="16.5" customHeight="1">
      <c r="A317" s="65"/>
      <c r="B317" s="65"/>
      <c r="C317" s="63" t="s">
        <v>304</v>
      </c>
      <c r="D317" s="63" t="s">
        <v>26</v>
      </c>
      <c r="E317" s="63" t="s">
        <v>189</v>
      </c>
      <c r="F317" s="64">
        <v>212</v>
      </c>
      <c r="G317" s="36"/>
      <c r="H317" s="94"/>
      <c r="I317" s="94"/>
      <c r="J317" s="91" t="s">
        <v>304</v>
      </c>
      <c r="K317" s="91" t="s">
        <v>26</v>
      </c>
      <c r="L317" s="91" t="s">
        <v>189</v>
      </c>
      <c r="M317" s="92">
        <v>212</v>
      </c>
      <c r="N317" s="93"/>
      <c r="O317" s="87"/>
      <c r="P317" s="11">
        <f t="shared" ca="1" si="0"/>
        <v>0</v>
      </c>
      <c r="Q317" s="11">
        <f t="shared" ca="1" si="1"/>
        <v>0</v>
      </c>
      <c r="R317" s="40" t="str">
        <f t="shared" ca="1" si="99"/>
        <v>行銷學</v>
      </c>
      <c r="S317" s="11" t="str">
        <f t="shared" ca="1" si="100"/>
        <v>二</v>
      </c>
      <c r="T317" s="11" t="str">
        <f t="shared" ca="1" si="101"/>
        <v>啟芳</v>
      </c>
      <c r="U317" s="11">
        <f t="shared" ca="1" si="5"/>
        <v>212</v>
      </c>
      <c r="V317" s="41"/>
    </row>
    <row r="318" spans="1:22" ht="16.5" customHeight="1">
      <c r="A318" s="65"/>
      <c r="B318" s="65"/>
      <c r="C318" s="63" t="s">
        <v>318</v>
      </c>
      <c r="D318" s="63" t="s">
        <v>124</v>
      </c>
      <c r="E318" s="63" t="s">
        <v>189</v>
      </c>
      <c r="F318" s="64">
        <v>323</v>
      </c>
      <c r="G318" s="36"/>
      <c r="H318" s="94"/>
      <c r="I318" s="94"/>
      <c r="J318" s="91" t="s">
        <v>318</v>
      </c>
      <c r="K318" s="91" t="s">
        <v>124</v>
      </c>
      <c r="L318" s="91" t="s">
        <v>189</v>
      </c>
      <c r="M318" s="92">
        <v>323</v>
      </c>
      <c r="N318" s="93"/>
      <c r="O318" s="87"/>
      <c r="P318" s="11">
        <f t="shared" ca="1" si="0"/>
        <v>0</v>
      </c>
      <c r="Q318" s="11">
        <f t="shared" ca="1" si="1"/>
        <v>0</v>
      </c>
      <c r="R318" s="40" t="str">
        <f t="shared" ca="1" si="99"/>
        <v>電腦IFRS實力養成評量(TQC)</v>
      </c>
      <c r="S318" s="11" t="str">
        <f t="shared" ca="1" si="100"/>
        <v>全</v>
      </c>
      <c r="T318" s="11" t="str">
        <f t="shared" ca="1" si="101"/>
        <v>啟芳</v>
      </c>
      <c r="U318" s="11">
        <f t="shared" ca="1" si="5"/>
        <v>323</v>
      </c>
      <c r="V318" s="41"/>
    </row>
    <row r="319" spans="1:22" ht="16.5" customHeight="1">
      <c r="A319" s="65"/>
      <c r="B319" s="65"/>
      <c r="C319" s="63" t="s">
        <v>336</v>
      </c>
      <c r="D319" s="63" t="s">
        <v>84</v>
      </c>
      <c r="E319" s="63" t="s">
        <v>248</v>
      </c>
      <c r="F319" s="64">
        <v>270</v>
      </c>
      <c r="G319" s="36"/>
      <c r="H319" s="94"/>
      <c r="I319" s="94"/>
      <c r="J319" s="91" t="s">
        <v>336</v>
      </c>
      <c r="K319" s="91" t="s">
        <v>84</v>
      </c>
      <c r="L319" s="91" t="s">
        <v>248</v>
      </c>
      <c r="M319" s="92">
        <v>270</v>
      </c>
      <c r="N319" s="93"/>
      <c r="O319" s="87"/>
      <c r="P319" s="11">
        <f t="shared" ca="1" si="0"/>
        <v>0</v>
      </c>
      <c r="Q319" s="11">
        <f t="shared" ca="1" si="1"/>
        <v>0</v>
      </c>
      <c r="R319" s="40" t="str">
        <f t="shared" ca="1" si="99"/>
        <v>經濟學</v>
      </c>
      <c r="S319" s="11" t="str">
        <f t="shared" ca="1" si="100"/>
        <v>Ⅱ</v>
      </c>
      <c r="T319" s="11" t="str">
        <f t="shared" ca="1" si="101"/>
        <v>旗立</v>
      </c>
      <c r="U319" s="11">
        <f t="shared" ca="1" si="5"/>
        <v>270</v>
      </c>
      <c r="V319" s="41"/>
    </row>
    <row r="320" spans="1:22" ht="16.5" customHeight="1">
      <c r="A320" s="65"/>
      <c r="B320" s="65"/>
      <c r="C320" s="63" t="s">
        <v>123</v>
      </c>
      <c r="D320" s="63" t="s">
        <v>124</v>
      </c>
      <c r="E320" s="63" t="s">
        <v>108</v>
      </c>
      <c r="F320" s="64">
        <v>145</v>
      </c>
      <c r="G320" s="36"/>
      <c r="H320" s="94"/>
      <c r="I320" s="94"/>
      <c r="J320" s="91" t="s">
        <v>123</v>
      </c>
      <c r="K320" s="91" t="s">
        <v>124</v>
      </c>
      <c r="L320" s="91" t="s">
        <v>108</v>
      </c>
      <c r="M320" s="92">
        <v>145</v>
      </c>
      <c r="N320" s="93"/>
      <c r="O320" s="87"/>
      <c r="P320" s="11">
        <f t="shared" ca="1" si="0"/>
        <v>0</v>
      </c>
      <c r="Q320" s="11">
        <f t="shared" ca="1" si="1"/>
        <v>0</v>
      </c>
      <c r="R320" s="40" t="str">
        <f t="shared" ca="1" si="99"/>
        <v>當代軍事科技</v>
      </c>
      <c r="S320" s="11" t="str">
        <f t="shared" ca="1" si="100"/>
        <v>全</v>
      </c>
      <c r="T320" s="11" t="str">
        <f t="shared" ca="1" si="101"/>
        <v>幼獅</v>
      </c>
      <c r="U320" s="11">
        <f t="shared" ca="1" si="5"/>
        <v>145</v>
      </c>
      <c r="V320" s="41"/>
    </row>
    <row r="321" spans="1:22" ht="16.5" customHeight="1">
      <c r="A321" s="65"/>
      <c r="B321" s="63" t="s">
        <v>480</v>
      </c>
      <c r="C321" s="66"/>
      <c r="D321" s="66"/>
      <c r="E321" s="66"/>
      <c r="F321" s="64">
        <v>2194</v>
      </c>
      <c r="G321" s="36"/>
      <c r="H321" s="94"/>
      <c r="I321" s="91" t="s">
        <v>480</v>
      </c>
      <c r="J321" s="95"/>
      <c r="K321" s="95"/>
      <c r="L321" s="95"/>
      <c r="M321" s="92">
        <v>2194</v>
      </c>
      <c r="N321" s="93"/>
      <c r="O321" s="87"/>
      <c r="P321" s="11">
        <f t="shared" ca="1" si="0"/>
        <v>0</v>
      </c>
      <c r="Q321" s="11" t="str">
        <f t="shared" ca="1" si="1"/>
        <v>商二2 合計</v>
      </c>
      <c r="R321" s="40">
        <f t="shared" ca="1" si="99"/>
        <v>0</v>
      </c>
      <c r="S321" s="11">
        <f t="shared" ca="1" si="100"/>
        <v>0</v>
      </c>
      <c r="T321" s="11">
        <f t="shared" ca="1" si="101"/>
        <v>0</v>
      </c>
      <c r="U321" s="11">
        <f t="shared" ca="1" si="5"/>
        <v>2194</v>
      </c>
      <c r="V321" s="41"/>
    </row>
    <row r="322" spans="1:22" ht="16.5" customHeight="1">
      <c r="A322" s="65"/>
      <c r="B322" s="63" t="s">
        <v>145</v>
      </c>
      <c r="C322" s="63" t="s">
        <v>207</v>
      </c>
      <c r="D322" s="63" t="s">
        <v>39</v>
      </c>
      <c r="E322" s="63" t="s">
        <v>141</v>
      </c>
      <c r="F322" s="64">
        <v>222</v>
      </c>
      <c r="G322" s="36"/>
      <c r="H322" s="94"/>
      <c r="I322" s="91" t="s">
        <v>145</v>
      </c>
      <c r="J322" s="91" t="s">
        <v>207</v>
      </c>
      <c r="K322" s="91" t="s">
        <v>39</v>
      </c>
      <c r="L322" s="91" t="s">
        <v>141</v>
      </c>
      <c r="M322" s="92">
        <v>222</v>
      </c>
      <c r="N322" s="93"/>
      <c r="O322" s="87"/>
      <c r="P322" s="11">
        <f t="shared" ca="1" si="0"/>
        <v>0</v>
      </c>
      <c r="Q322" s="11" t="str">
        <f t="shared" ca="1" si="1"/>
        <v>商二3</v>
      </c>
      <c r="R322" s="40" t="str">
        <f t="shared" ca="1" si="99"/>
        <v>高職國文</v>
      </c>
      <c r="S322" s="11" t="str">
        <f t="shared" ca="1" si="100"/>
        <v>四</v>
      </c>
      <c r="T322" s="11" t="str">
        <f t="shared" ca="1" si="101"/>
        <v>東大</v>
      </c>
      <c r="U322" s="11">
        <f t="shared" ca="1" si="5"/>
        <v>222</v>
      </c>
      <c r="V322" s="41"/>
    </row>
    <row r="323" spans="1:22" ht="16.5" customHeight="1">
      <c r="A323" s="65"/>
      <c r="B323" s="65"/>
      <c r="C323" s="63" t="s">
        <v>231</v>
      </c>
      <c r="D323" s="63" t="s">
        <v>39</v>
      </c>
      <c r="E323" s="63" t="s">
        <v>287</v>
      </c>
      <c r="F323" s="64">
        <v>180</v>
      </c>
      <c r="G323" s="36"/>
      <c r="H323" s="94"/>
      <c r="I323" s="94"/>
      <c r="J323" s="91" t="s">
        <v>231</v>
      </c>
      <c r="K323" s="91" t="s">
        <v>39</v>
      </c>
      <c r="L323" s="91" t="s">
        <v>287</v>
      </c>
      <c r="M323" s="92">
        <v>180</v>
      </c>
      <c r="N323" s="93"/>
      <c r="O323" s="87"/>
      <c r="P323" s="11">
        <f t="shared" ca="1" si="0"/>
        <v>0</v>
      </c>
      <c r="Q323" s="11">
        <f t="shared" ca="1" si="1"/>
        <v>0</v>
      </c>
      <c r="R323" s="40" t="str">
        <f t="shared" ca="1" si="99"/>
        <v>數學B</v>
      </c>
      <c r="S323" s="11" t="str">
        <f t="shared" ca="1" si="100"/>
        <v>四</v>
      </c>
      <c r="T323" s="11" t="str">
        <f t="shared" ca="1" si="101"/>
        <v>龍騰</v>
      </c>
      <c r="U323" s="11">
        <f t="shared" ca="1" si="5"/>
        <v>180</v>
      </c>
      <c r="V323" s="41"/>
    </row>
    <row r="324" spans="1:22" ht="16.5" customHeight="1">
      <c r="A324" s="65"/>
      <c r="B324" s="65"/>
      <c r="C324" s="63" t="s">
        <v>175</v>
      </c>
      <c r="D324" s="63" t="s">
        <v>39</v>
      </c>
      <c r="E324" s="63" t="s">
        <v>141</v>
      </c>
      <c r="F324" s="64">
        <v>222</v>
      </c>
      <c r="G324" s="36"/>
      <c r="H324" s="94"/>
      <c r="I324" s="94"/>
      <c r="J324" s="91" t="s">
        <v>175</v>
      </c>
      <c r="K324" s="91" t="s">
        <v>39</v>
      </c>
      <c r="L324" s="91" t="s">
        <v>141</v>
      </c>
      <c r="M324" s="92">
        <v>222</v>
      </c>
      <c r="N324" s="93"/>
      <c r="O324" s="87"/>
      <c r="P324" s="11">
        <f t="shared" ca="1" si="0"/>
        <v>0</v>
      </c>
      <c r="Q324" s="11">
        <f t="shared" ca="1" si="1"/>
        <v>0</v>
      </c>
      <c r="R324" s="40" t="str">
        <f t="shared" ca="1" si="99"/>
        <v>高職英文</v>
      </c>
      <c r="S324" s="11" t="str">
        <f t="shared" ca="1" si="100"/>
        <v>四</v>
      </c>
      <c r="T324" s="11" t="str">
        <f t="shared" ca="1" si="101"/>
        <v>東大</v>
      </c>
      <c r="U324" s="11">
        <f t="shared" ca="1" si="5"/>
        <v>222</v>
      </c>
      <c r="V324" s="41"/>
    </row>
    <row r="325" spans="1:22" ht="16.5" customHeight="1">
      <c r="A325" s="65"/>
      <c r="B325" s="65"/>
      <c r="C325" s="65"/>
      <c r="D325" s="63" t="s">
        <v>45</v>
      </c>
      <c r="E325" s="63" t="s">
        <v>141</v>
      </c>
      <c r="F325" s="64">
        <v>232</v>
      </c>
      <c r="G325" s="36"/>
      <c r="H325" s="94"/>
      <c r="I325" s="94"/>
      <c r="J325" s="94"/>
      <c r="K325" s="91" t="s">
        <v>45</v>
      </c>
      <c r="L325" s="91" t="s">
        <v>141</v>
      </c>
      <c r="M325" s="92">
        <v>232</v>
      </c>
      <c r="N325" s="93"/>
      <c r="O325" s="87"/>
      <c r="P325" s="11">
        <f t="shared" ca="1" si="0"/>
        <v>0</v>
      </c>
      <c r="Q325" s="100">
        <f t="shared" ca="1" si="1"/>
        <v>0</v>
      </c>
      <c r="R325" s="101"/>
      <c r="S325" s="101"/>
      <c r="T325" s="102"/>
      <c r="U325" s="11">
        <f t="shared" ca="1" si="5"/>
        <v>232</v>
      </c>
      <c r="V325" s="41"/>
    </row>
    <row r="326" spans="1:22" ht="16.5" customHeight="1">
      <c r="A326" s="65"/>
      <c r="B326" s="65"/>
      <c r="C326" s="63" t="s">
        <v>328</v>
      </c>
      <c r="D326" s="63" t="s">
        <v>333</v>
      </c>
      <c r="E326" s="63" t="s">
        <v>248</v>
      </c>
      <c r="F326" s="64">
        <v>268</v>
      </c>
      <c r="G326" s="36"/>
      <c r="H326" s="94"/>
      <c r="I326" s="94"/>
      <c r="J326" s="91" t="s">
        <v>328</v>
      </c>
      <c r="K326" s="91" t="s">
        <v>333</v>
      </c>
      <c r="L326" s="91" t="s">
        <v>248</v>
      </c>
      <c r="M326" s="92">
        <v>268</v>
      </c>
      <c r="N326" s="93"/>
      <c r="O326" s="87"/>
      <c r="P326" s="11">
        <f t="shared" ca="1" si="0"/>
        <v>0</v>
      </c>
      <c r="Q326" s="11">
        <f t="shared" ca="1" si="1"/>
        <v>0</v>
      </c>
      <c r="R326" s="40" t="str">
        <f t="shared" ref="R326:R336" ca="1" si="102">INDIRECT("C"&amp;ROW())</f>
        <v>計算機概論</v>
      </c>
      <c r="S326" s="11" t="str">
        <f t="shared" ref="S326:S336" ca="1" si="103">INDIRECT("D"&amp;ROW())</f>
        <v>Ⅳ</v>
      </c>
      <c r="T326" s="11" t="str">
        <f t="shared" ref="T326:T336" ca="1" si="104">INDIRECT("E"&amp;ROW())</f>
        <v>旗立</v>
      </c>
      <c r="U326" s="11">
        <f t="shared" ca="1" si="5"/>
        <v>268</v>
      </c>
      <c r="V326" s="41"/>
    </row>
    <row r="327" spans="1:22" ht="16.5" customHeight="1">
      <c r="A327" s="65"/>
      <c r="B327" s="65"/>
      <c r="C327" s="63" t="s">
        <v>158</v>
      </c>
      <c r="D327" s="63" t="s">
        <v>39</v>
      </c>
      <c r="E327" s="63" t="s">
        <v>132</v>
      </c>
      <c r="F327" s="64">
        <v>120</v>
      </c>
      <c r="G327" s="36"/>
      <c r="H327" s="94"/>
      <c r="I327" s="94"/>
      <c r="J327" s="91" t="s">
        <v>158</v>
      </c>
      <c r="K327" s="91" t="s">
        <v>39</v>
      </c>
      <c r="L327" s="91" t="s">
        <v>132</v>
      </c>
      <c r="M327" s="92">
        <v>120</v>
      </c>
      <c r="N327" s="93"/>
      <c r="O327" s="87"/>
      <c r="P327" s="11">
        <f t="shared" ca="1" si="0"/>
        <v>0</v>
      </c>
      <c r="Q327" s="11">
        <f t="shared" ca="1" si="1"/>
        <v>0</v>
      </c>
      <c r="R327" s="40" t="str">
        <f t="shared" ca="1" si="102"/>
        <v>體育</v>
      </c>
      <c r="S327" s="11" t="str">
        <f t="shared" ca="1" si="103"/>
        <v>四</v>
      </c>
      <c r="T327" s="11" t="str">
        <f t="shared" ca="1" si="104"/>
        <v>育達</v>
      </c>
      <c r="U327" s="11">
        <f t="shared" ca="1" si="5"/>
        <v>120</v>
      </c>
      <c r="V327" s="41"/>
    </row>
    <row r="328" spans="1:22" ht="16.5" customHeight="1">
      <c r="A328" s="65"/>
      <c r="B328" s="65"/>
      <c r="C328" s="63" t="s">
        <v>304</v>
      </c>
      <c r="D328" s="63" t="s">
        <v>26</v>
      </c>
      <c r="E328" s="63" t="s">
        <v>189</v>
      </c>
      <c r="F328" s="64">
        <v>212</v>
      </c>
      <c r="G328" s="36"/>
      <c r="H328" s="94"/>
      <c r="I328" s="94"/>
      <c r="J328" s="91" t="s">
        <v>304</v>
      </c>
      <c r="K328" s="91" t="s">
        <v>26</v>
      </c>
      <c r="L328" s="91" t="s">
        <v>189</v>
      </c>
      <c r="M328" s="92">
        <v>212</v>
      </c>
      <c r="N328" s="93"/>
      <c r="O328" s="87"/>
      <c r="P328" s="11">
        <f t="shared" ca="1" si="0"/>
        <v>0</v>
      </c>
      <c r="Q328" s="11">
        <f t="shared" ca="1" si="1"/>
        <v>0</v>
      </c>
      <c r="R328" s="40" t="str">
        <f t="shared" ca="1" si="102"/>
        <v>行銷學</v>
      </c>
      <c r="S328" s="11" t="str">
        <f t="shared" ca="1" si="103"/>
        <v>二</v>
      </c>
      <c r="T328" s="11" t="str">
        <f t="shared" ca="1" si="104"/>
        <v>啟芳</v>
      </c>
      <c r="U328" s="11">
        <f t="shared" ca="1" si="5"/>
        <v>212</v>
      </c>
      <c r="V328" s="41"/>
    </row>
    <row r="329" spans="1:22" ht="16.5" customHeight="1">
      <c r="A329" s="65"/>
      <c r="B329" s="65"/>
      <c r="C329" s="63" t="s">
        <v>318</v>
      </c>
      <c r="D329" s="63" t="s">
        <v>124</v>
      </c>
      <c r="E329" s="63" t="s">
        <v>189</v>
      </c>
      <c r="F329" s="64">
        <v>323</v>
      </c>
      <c r="G329" s="36"/>
      <c r="H329" s="94"/>
      <c r="I329" s="94"/>
      <c r="J329" s="91" t="s">
        <v>318</v>
      </c>
      <c r="K329" s="91" t="s">
        <v>124</v>
      </c>
      <c r="L329" s="91" t="s">
        <v>189</v>
      </c>
      <c r="M329" s="92">
        <v>323</v>
      </c>
      <c r="N329" s="93"/>
      <c r="O329" s="87"/>
      <c r="P329" s="11">
        <f t="shared" ca="1" si="0"/>
        <v>0</v>
      </c>
      <c r="Q329" s="11">
        <f t="shared" ca="1" si="1"/>
        <v>0</v>
      </c>
      <c r="R329" s="40" t="str">
        <f t="shared" ca="1" si="102"/>
        <v>電腦IFRS實力養成評量(TQC)</v>
      </c>
      <c r="S329" s="11" t="str">
        <f t="shared" ca="1" si="103"/>
        <v>全</v>
      </c>
      <c r="T329" s="11" t="str">
        <f t="shared" ca="1" si="104"/>
        <v>啟芳</v>
      </c>
      <c r="U329" s="11">
        <f t="shared" ca="1" si="5"/>
        <v>323</v>
      </c>
      <c r="V329" s="41"/>
    </row>
    <row r="330" spans="1:22" ht="16.5" customHeight="1">
      <c r="A330" s="65"/>
      <c r="B330" s="65"/>
      <c r="C330" s="63" t="s">
        <v>336</v>
      </c>
      <c r="D330" s="63" t="s">
        <v>84</v>
      </c>
      <c r="E330" s="63" t="s">
        <v>248</v>
      </c>
      <c r="F330" s="64">
        <v>270</v>
      </c>
      <c r="G330" s="36"/>
      <c r="H330" s="94"/>
      <c r="I330" s="94"/>
      <c r="J330" s="91" t="s">
        <v>336</v>
      </c>
      <c r="K330" s="91" t="s">
        <v>84</v>
      </c>
      <c r="L330" s="91" t="s">
        <v>248</v>
      </c>
      <c r="M330" s="92">
        <v>270</v>
      </c>
      <c r="N330" s="93"/>
      <c r="O330" s="87"/>
      <c r="P330" s="11">
        <f t="shared" ca="1" si="0"/>
        <v>0</v>
      </c>
      <c r="Q330" s="11">
        <f t="shared" ca="1" si="1"/>
        <v>0</v>
      </c>
      <c r="R330" s="40" t="str">
        <f t="shared" ca="1" si="102"/>
        <v>經濟學</v>
      </c>
      <c r="S330" s="11" t="str">
        <f t="shared" ca="1" si="103"/>
        <v>Ⅱ</v>
      </c>
      <c r="T330" s="11" t="str">
        <f t="shared" ca="1" si="104"/>
        <v>旗立</v>
      </c>
      <c r="U330" s="11">
        <f t="shared" ca="1" si="5"/>
        <v>270</v>
      </c>
      <c r="V330" s="41"/>
    </row>
    <row r="331" spans="1:22" ht="16.5" customHeight="1">
      <c r="A331" s="65"/>
      <c r="B331" s="65"/>
      <c r="C331" s="63" t="s">
        <v>123</v>
      </c>
      <c r="D331" s="63" t="s">
        <v>124</v>
      </c>
      <c r="E331" s="63" t="s">
        <v>108</v>
      </c>
      <c r="F331" s="64">
        <v>145</v>
      </c>
      <c r="G331" s="36"/>
      <c r="H331" s="94"/>
      <c r="I331" s="94"/>
      <c r="J331" s="91" t="s">
        <v>123</v>
      </c>
      <c r="K331" s="91" t="s">
        <v>124</v>
      </c>
      <c r="L331" s="91" t="s">
        <v>108</v>
      </c>
      <c r="M331" s="92">
        <v>145</v>
      </c>
      <c r="N331" s="93"/>
      <c r="O331" s="87"/>
      <c r="P331" s="11">
        <f t="shared" ca="1" si="0"/>
        <v>0</v>
      </c>
      <c r="Q331" s="11">
        <f t="shared" ca="1" si="1"/>
        <v>0</v>
      </c>
      <c r="R331" s="40" t="str">
        <f t="shared" ca="1" si="102"/>
        <v>當代軍事科技</v>
      </c>
      <c r="S331" s="11" t="str">
        <f t="shared" ca="1" si="103"/>
        <v>全</v>
      </c>
      <c r="T331" s="11" t="str">
        <f t="shared" ca="1" si="104"/>
        <v>幼獅</v>
      </c>
      <c r="U331" s="11">
        <f t="shared" ca="1" si="5"/>
        <v>145</v>
      </c>
      <c r="V331" s="41"/>
    </row>
    <row r="332" spans="1:22" ht="16.5" customHeight="1">
      <c r="A332" s="65"/>
      <c r="B332" s="63" t="s">
        <v>481</v>
      </c>
      <c r="C332" s="66"/>
      <c r="D332" s="66"/>
      <c r="E332" s="66"/>
      <c r="F332" s="64">
        <v>2194</v>
      </c>
      <c r="G332" s="36"/>
      <c r="H332" s="94"/>
      <c r="I332" s="91" t="s">
        <v>481</v>
      </c>
      <c r="J332" s="95"/>
      <c r="K332" s="95"/>
      <c r="L332" s="95"/>
      <c r="M332" s="92">
        <v>2194</v>
      </c>
      <c r="N332" s="93"/>
      <c r="O332" s="87"/>
      <c r="P332" s="11">
        <f t="shared" ca="1" si="0"/>
        <v>0</v>
      </c>
      <c r="Q332" s="11" t="str">
        <f t="shared" ca="1" si="1"/>
        <v>商二3 合計</v>
      </c>
      <c r="R332" s="40">
        <f t="shared" ca="1" si="102"/>
        <v>0</v>
      </c>
      <c r="S332" s="11">
        <f t="shared" ca="1" si="103"/>
        <v>0</v>
      </c>
      <c r="T332" s="11">
        <f t="shared" ca="1" si="104"/>
        <v>0</v>
      </c>
      <c r="U332" s="11">
        <f t="shared" ca="1" si="5"/>
        <v>2194</v>
      </c>
      <c r="V332" s="41"/>
    </row>
    <row r="333" spans="1:22" ht="16.5" customHeight="1">
      <c r="A333" s="65"/>
      <c r="B333" s="63" t="s">
        <v>147</v>
      </c>
      <c r="C333" s="63" t="s">
        <v>207</v>
      </c>
      <c r="D333" s="63" t="s">
        <v>39</v>
      </c>
      <c r="E333" s="63" t="s">
        <v>141</v>
      </c>
      <c r="F333" s="64">
        <v>222</v>
      </c>
      <c r="G333" s="36"/>
      <c r="H333" s="94"/>
      <c r="I333" s="91" t="s">
        <v>147</v>
      </c>
      <c r="J333" s="91" t="s">
        <v>207</v>
      </c>
      <c r="K333" s="91" t="s">
        <v>39</v>
      </c>
      <c r="L333" s="91" t="s">
        <v>141</v>
      </c>
      <c r="M333" s="92">
        <v>222</v>
      </c>
      <c r="N333" s="93"/>
      <c r="O333" s="87"/>
      <c r="P333" s="11">
        <f t="shared" ca="1" si="0"/>
        <v>0</v>
      </c>
      <c r="Q333" s="11" t="str">
        <f t="shared" ca="1" si="1"/>
        <v>商二4</v>
      </c>
      <c r="R333" s="40" t="str">
        <f t="shared" ca="1" si="102"/>
        <v>高職國文</v>
      </c>
      <c r="S333" s="11" t="str">
        <f t="shared" ca="1" si="103"/>
        <v>四</v>
      </c>
      <c r="T333" s="11" t="str">
        <f t="shared" ca="1" si="104"/>
        <v>東大</v>
      </c>
      <c r="U333" s="11">
        <f t="shared" ca="1" si="5"/>
        <v>222</v>
      </c>
      <c r="V333" s="41"/>
    </row>
    <row r="334" spans="1:22" ht="16.5" customHeight="1">
      <c r="A334" s="65"/>
      <c r="B334" s="65"/>
      <c r="C334" s="63" t="s">
        <v>231</v>
      </c>
      <c r="D334" s="63" t="s">
        <v>39</v>
      </c>
      <c r="E334" s="63" t="s">
        <v>287</v>
      </c>
      <c r="F334" s="64">
        <v>180</v>
      </c>
      <c r="G334" s="36"/>
      <c r="H334" s="94"/>
      <c r="I334" s="94"/>
      <c r="J334" s="91" t="s">
        <v>231</v>
      </c>
      <c r="K334" s="91" t="s">
        <v>39</v>
      </c>
      <c r="L334" s="91" t="s">
        <v>287</v>
      </c>
      <c r="M334" s="92">
        <v>180</v>
      </c>
      <c r="N334" s="93"/>
      <c r="O334" s="87"/>
      <c r="P334" s="11">
        <f t="shared" ca="1" si="0"/>
        <v>0</v>
      </c>
      <c r="Q334" s="11">
        <f t="shared" ca="1" si="1"/>
        <v>0</v>
      </c>
      <c r="R334" s="40" t="str">
        <f t="shared" ca="1" si="102"/>
        <v>數學B</v>
      </c>
      <c r="S334" s="11" t="str">
        <f t="shared" ca="1" si="103"/>
        <v>四</v>
      </c>
      <c r="T334" s="11" t="str">
        <f t="shared" ca="1" si="104"/>
        <v>龍騰</v>
      </c>
      <c r="U334" s="11">
        <f t="shared" ca="1" si="5"/>
        <v>180</v>
      </c>
      <c r="V334" s="41"/>
    </row>
    <row r="335" spans="1:22" ht="16.5" customHeight="1">
      <c r="A335" s="65"/>
      <c r="B335" s="65"/>
      <c r="C335" s="63" t="s">
        <v>175</v>
      </c>
      <c r="D335" s="63" t="s">
        <v>39</v>
      </c>
      <c r="E335" s="63" t="s">
        <v>141</v>
      </c>
      <c r="F335" s="64">
        <v>222</v>
      </c>
      <c r="G335" s="36"/>
      <c r="H335" s="94"/>
      <c r="I335" s="94"/>
      <c r="J335" s="91" t="s">
        <v>175</v>
      </c>
      <c r="K335" s="91" t="s">
        <v>39</v>
      </c>
      <c r="L335" s="91" t="s">
        <v>141</v>
      </c>
      <c r="M335" s="92">
        <v>222</v>
      </c>
      <c r="N335" s="93"/>
      <c r="O335" s="87"/>
      <c r="P335" s="11">
        <f t="shared" ca="1" si="0"/>
        <v>0</v>
      </c>
      <c r="Q335" s="11">
        <f t="shared" ca="1" si="1"/>
        <v>0</v>
      </c>
      <c r="R335" s="40" t="str">
        <f t="shared" ca="1" si="102"/>
        <v>高職英文</v>
      </c>
      <c r="S335" s="11" t="str">
        <f t="shared" ca="1" si="103"/>
        <v>四</v>
      </c>
      <c r="T335" s="11" t="str">
        <f t="shared" ca="1" si="104"/>
        <v>東大</v>
      </c>
      <c r="U335" s="11">
        <f t="shared" ca="1" si="5"/>
        <v>222</v>
      </c>
      <c r="V335" s="41"/>
    </row>
    <row r="336" spans="1:22" ht="16.5" customHeight="1">
      <c r="A336" s="65"/>
      <c r="B336" s="65"/>
      <c r="C336" s="65"/>
      <c r="D336" s="63" t="s">
        <v>45</v>
      </c>
      <c r="E336" s="63" t="s">
        <v>141</v>
      </c>
      <c r="F336" s="64">
        <v>232</v>
      </c>
      <c r="G336" s="36"/>
      <c r="H336" s="94"/>
      <c r="I336" s="94"/>
      <c r="J336" s="94"/>
      <c r="K336" s="91" t="s">
        <v>45</v>
      </c>
      <c r="L336" s="91" t="s">
        <v>141</v>
      </c>
      <c r="M336" s="92">
        <v>232</v>
      </c>
      <c r="N336" s="93"/>
      <c r="O336" s="87"/>
      <c r="P336" s="11">
        <f t="shared" ca="1" si="0"/>
        <v>0</v>
      </c>
      <c r="Q336" s="11">
        <f t="shared" ca="1" si="1"/>
        <v>0</v>
      </c>
      <c r="R336" s="40">
        <f t="shared" ca="1" si="102"/>
        <v>0</v>
      </c>
      <c r="S336" s="11" t="str">
        <f t="shared" ca="1" si="103"/>
        <v>五</v>
      </c>
      <c r="T336" s="11" t="str">
        <f t="shared" ca="1" si="104"/>
        <v>東大</v>
      </c>
      <c r="U336" s="11">
        <f t="shared" ca="1" si="5"/>
        <v>232</v>
      </c>
      <c r="V336" s="41"/>
    </row>
    <row r="337" spans="1:22" ht="16.5" customHeight="1">
      <c r="A337" s="65"/>
      <c r="B337" s="65"/>
      <c r="C337" s="63" t="s">
        <v>328</v>
      </c>
      <c r="D337" s="63" t="s">
        <v>333</v>
      </c>
      <c r="E337" s="63" t="s">
        <v>248</v>
      </c>
      <c r="F337" s="64">
        <v>268</v>
      </c>
      <c r="G337" s="36"/>
      <c r="H337" s="94"/>
      <c r="I337" s="94"/>
      <c r="J337" s="91" t="s">
        <v>328</v>
      </c>
      <c r="K337" s="91" t="s">
        <v>333</v>
      </c>
      <c r="L337" s="91" t="s">
        <v>248</v>
      </c>
      <c r="M337" s="92">
        <v>268</v>
      </c>
      <c r="N337" s="93"/>
      <c r="O337" s="87"/>
      <c r="P337" s="11">
        <f t="shared" ca="1" si="0"/>
        <v>0</v>
      </c>
      <c r="Q337" s="100">
        <f t="shared" ca="1" si="1"/>
        <v>0</v>
      </c>
      <c r="R337" s="101"/>
      <c r="S337" s="101"/>
      <c r="T337" s="102"/>
      <c r="U337" s="11">
        <f t="shared" ca="1" si="5"/>
        <v>268</v>
      </c>
      <c r="V337" s="41"/>
    </row>
    <row r="338" spans="1:22" ht="16.5" customHeight="1">
      <c r="A338" s="65"/>
      <c r="B338" s="65"/>
      <c r="C338" s="63" t="s">
        <v>158</v>
      </c>
      <c r="D338" s="63" t="s">
        <v>39</v>
      </c>
      <c r="E338" s="63" t="s">
        <v>132</v>
      </c>
      <c r="F338" s="64">
        <v>120</v>
      </c>
      <c r="G338" s="36"/>
      <c r="H338" s="94"/>
      <c r="I338" s="94"/>
      <c r="J338" s="91" t="s">
        <v>158</v>
      </c>
      <c r="K338" s="91" t="s">
        <v>39</v>
      </c>
      <c r="L338" s="91" t="s">
        <v>132</v>
      </c>
      <c r="M338" s="92">
        <v>120</v>
      </c>
      <c r="N338" s="93"/>
      <c r="O338" s="87"/>
      <c r="P338" s="11">
        <f t="shared" ca="1" si="0"/>
        <v>0</v>
      </c>
      <c r="Q338" s="11">
        <f t="shared" ca="1" si="1"/>
        <v>0</v>
      </c>
      <c r="R338" s="40" t="str">
        <f t="shared" ref="R338:R346" ca="1" si="105">INDIRECT("C"&amp;ROW())</f>
        <v>體育</v>
      </c>
      <c r="S338" s="11" t="str">
        <f t="shared" ref="S338:S346" ca="1" si="106">INDIRECT("D"&amp;ROW())</f>
        <v>四</v>
      </c>
      <c r="T338" s="11" t="str">
        <f t="shared" ref="T338:T346" ca="1" si="107">INDIRECT("E"&amp;ROW())</f>
        <v>育達</v>
      </c>
      <c r="U338" s="11">
        <f t="shared" ca="1" si="5"/>
        <v>120</v>
      </c>
      <c r="V338" s="41"/>
    </row>
    <row r="339" spans="1:22" ht="16.5" customHeight="1">
      <c r="A339" s="65"/>
      <c r="B339" s="65"/>
      <c r="C339" s="63" t="s">
        <v>304</v>
      </c>
      <c r="D339" s="63" t="s">
        <v>26</v>
      </c>
      <c r="E339" s="63" t="s">
        <v>189</v>
      </c>
      <c r="F339" s="64">
        <v>212</v>
      </c>
      <c r="G339" s="36"/>
      <c r="H339" s="94"/>
      <c r="I339" s="94"/>
      <c r="J339" s="91" t="s">
        <v>304</v>
      </c>
      <c r="K339" s="91" t="s">
        <v>26</v>
      </c>
      <c r="L339" s="91" t="s">
        <v>189</v>
      </c>
      <c r="M339" s="92">
        <v>212</v>
      </c>
      <c r="N339" s="93"/>
      <c r="O339" s="87"/>
      <c r="P339" s="11">
        <f t="shared" ca="1" si="0"/>
        <v>0</v>
      </c>
      <c r="Q339" s="11">
        <f t="shared" ca="1" si="1"/>
        <v>0</v>
      </c>
      <c r="R339" s="40" t="str">
        <f t="shared" ca="1" si="105"/>
        <v>行銷學</v>
      </c>
      <c r="S339" s="11" t="str">
        <f t="shared" ca="1" si="106"/>
        <v>二</v>
      </c>
      <c r="T339" s="11" t="str">
        <f t="shared" ca="1" si="107"/>
        <v>啟芳</v>
      </c>
      <c r="U339" s="11">
        <f t="shared" ca="1" si="5"/>
        <v>212</v>
      </c>
      <c r="V339" s="41"/>
    </row>
    <row r="340" spans="1:22" ht="16.5" customHeight="1">
      <c r="A340" s="65"/>
      <c r="B340" s="65"/>
      <c r="C340" s="63" t="s">
        <v>318</v>
      </c>
      <c r="D340" s="63" t="s">
        <v>124</v>
      </c>
      <c r="E340" s="63" t="s">
        <v>189</v>
      </c>
      <c r="F340" s="64">
        <v>323</v>
      </c>
      <c r="G340" s="36"/>
      <c r="H340" s="94"/>
      <c r="I340" s="94"/>
      <c r="J340" s="91" t="s">
        <v>318</v>
      </c>
      <c r="K340" s="91" t="s">
        <v>124</v>
      </c>
      <c r="L340" s="91" t="s">
        <v>189</v>
      </c>
      <c r="M340" s="92">
        <v>323</v>
      </c>
      <c r="N340" s="93"/>
      <c r="O340" s="87"/>
      <c r="P340" s="11">
        <f t="shared" ca="1" si="0"/>
        <v>0</v>
      </c>
      <c r="Q340" s="11">
        <f t="shared" ca="1" si="1"/>
        <v>0</v>
      </c>
      <c r="R340" s="40" t="str">
        <f t="shared" ca="1" si="105"/>
        <v>電腦IFRS實力養成評量(TQC)</v>
      </c>
      <c r="S340" s="11" t="str">
        <f t="shared" ca="1" si="106"/>
        <v>全</v>
      </c>
      <c r="T340" s="11" t="str">
        <f t="shared" ca="1" si="107"/>
        <v>啟芳</v>
      </c>
      <c r="U340" s="11">
        <f t="shared" ca="1" si="5"/>
        <v>323</v>
      </c>
      <c r="V340" s="41"/>
    </row>
    <row r="341" spans="1:22" ht="16.5" customHeight="1">
      <c r="A341" s="65"/>
      <c r="B341" s="65"/>
      <c r="C341" s="63" t="s">
        <v>336</v>
      </c>
      <c r="D341" s="63" t="s">
        <v>84</v>
      </c>
      <c r="E341" s="63" t="s">
        <v>248</v>
      </c>
      <c r="F341" s="64">
        <v>270</v>
      </c>
      <c r="G341" s="36"/>
      <c r="H341" s="94"/>
      <c r="I341" s="94"/>
      <c r="J341" s="91" t="s">
        <v>336</v>
      </c>
      <c r="K341" s="91" t="s">
        <v>84</v>
      </c>
      <c r="L341" s="91" t="s">
        <v>248</v>
      </c>
      <c r="M341" s="92">
        <v>270</v>
      </c>
      <c r="N341" s="93"/>
      <c r="O341" s="87"/>
      <c r="P341" s="11">
        <f t="shared" ca="1" si="0"/>
        <v>0</v>
      </c>
      <c r="Q341" s="11">
        <f t="shared" ca="1" si="1"/>
        <v>0</v>
      </c>
      <c r="R341" s="40" t="str">
        <f t="shared" ca="1" si="105"/>
        <v>經濟學</v>
      </c>
      <c r="S341" s="11" t="str">
        <f t="shared" ca="1" si="106"/>
        <v>Ⅱ</v>
      </c>
      <c r="T341" s="11" t="str">
        <f t="shared" ca="1" si="107"/>
        <v>旗立</v>
      </c>
      <c r="U341" s="11">
        <f t="shared" ca="1" si="5"/>
        <v>270</v>
      </c>
      <c r="V341" s="41"/>
    </row>
    <row r="342" spans="1:22" ht="16.5" customHeight="1">
      <c r="A342" s="65"/>
      <c r="B342" s="65"/>
      <c r="C342" s="63" t="s">
        <v>123</v>
      </c>
      <c r="D342" s="63" t="s">
        <v>124</v>
      </c>
      <c r="E342" s="63" t="s">
        <v>108</v>
      </c>
      <c r="F342" s="64">
        <v>145</v>
      </c>
      <c r="G342" s="36"/>
      <c r="H342" s="94"/>
      <c r="I342" s="94"/>
      <c r="J342" s="91" t="s">
        <v>123</v>
      </c>
      <c r="K342" s="91" t="s">
        <v>124</v>
      </c>
      <c r="L342" s="91" t="s">
        <v>108</v>
      </c>
      <c r="M342" s="92">
        <v>145</v>
      </c>
      <c r="N342" s="93"/>
      <c r="O342" s="87"/>
      <c r="P342" s="11">
        <f t="shared" ca="1" si="0"/>
        <v>0</v>
      </c>
      <c r="Q342" s="11">
        <f t="shared" ca="1" si="1"/>
        <v>0</v>
      </c>
      <c r="R342" s="40" t="str">
        <f t="shared" ca="1" si="105"/>
        <v>當代軍事科技</v>
      </c>
      <c r="S342" s="11" t="str">
        <f t="shared" ca="1" si="106"/>
        <v>全</v>
      </c>
      <c r="T342" s="11" t="str">
        <f t="shared" ca="1" si="107"/>
        <v>幼獅</v>
      </c>
      <c r="U342" s="11">
        <f t="shared" ca="1" si="5"/>
        <v>145</v>
      </c>
      <c r="V342" s="41"/>
    </row>
    <row r="343" spans="1:22" ht="16.5" customHeight="1">
      <c r="A343" s="65"/>
      <c r="B343" s="63" t="s">
        <v>482</v>
      </c>
      <c r="C343" s="66"/>
      <c r="D343" s="66"/>
      <c r="E343" s="66"/>
      <c r="F343" s="64">
        <v>2194</v>
      </c>
      <c r="G343" s="36"/>
      <c r="H343" s="94"/>
      <c r="I343" s="91" t="s">
        <v>482</v>
      </c>
      <c r="J343" s="95"/>
      <c r="K343" s="95"/>
      <c r="L343" s="95"/>
      <c r="M343" s="92">
        <v>2194</v>
      </c>
      <c r="N343" s="93"/>
      <c r="O343" s="87"/>
      <c r="P343" s="11">
        <f t="shared" ca="1" si="0"/>
        <v>0</v>
      </c>
      <c r="Q343" s="11" t="str">
        <f t="shared" ca="1" si="1"/>
        <v>商二4 合計</v>
      </c>
      <c r="R343" s="40">
        <f t="shared" ca="1" si="105"/>
        <v>0</v>
      </c>
      <c r="S343" s="11">
        <f t="shared" ca="1" si="106"/>
        <v>0</v>
      </c>
      <c r="T343" s="11">
        <f t="shared" ca="1" si="107"/>
        <v>0</v>
      </c>
      <c r="U343" s="11">
        <f t="shared" ca="1" si="5"/>
        <v>2194</v>
      </c>
      <c r="V343" s="41"/>
    </row>
    <row r="344" spans="1:22" ht="16.5" customHeight="1">
      <c r="A344" s="65"/>
      <c r="B344" s="63" t="s">
        <v>217</v>
      </c>
      <c r="C344" s="63" t="s">
        <v>207</v>
      </c>
      <c r="D344" s="63" t="s">
        <v>39</v>
      </c>
      <c r="E344" s="63" t="s">
        <v>141</v>
      </c>
      <c r="F344" s="64">
        <v>222</v>
      </c>
      <c r="G344" s="36"/>
      <c r="H344" s="94"/>
      <c r="I344" s="91" t="s">
        <v>217</v>
      </c>
      <c r="J344" s="91" t="s">
        <v>207</v>
      </c>
      <c r="K344" s="91" t="s">
        <v>39</v>
      </c>
      <c r="L344" s="91" t="s">
        <v>141</v>
      </c>
      <c r="M344" s="92">
        <v>222</v>
      </c>
      <c r="N344" s="93"/>
      <c r="O344" s="87"/>
      <c r="P344" s="11">
        <f t="shared" ca="1" si="0"/>
        <v>0</v>
      </c>
      <c r="Q344" s="11" t="str">
        <f t="shared" ca="1" si="1"/>
        <v>貿二1</v>
      </c>
      <c r="R344" s="40" t="str">
        <f t="shared" ca="1" si="105"/>
        <v>高職國文</v>
      </c>
      <c r="S344" s="11" t="str">
        <f t="shared" ca="1" si="106"/>
        <v>四</v>
      </c>
      <c r="T344" s="11" t="str">
        <f t="shared" ca="1" si="107"/>
        <v>東大</v>
      </c>
      <c r="U344" s="11">
        <f t="shared" ca="1" si="5"/>
        <v>222</v>
      </c>
      <c r="V344" s="41"/>
    </row>
    <row r="345" spans="1:22" ht="16.5" customHeight="1">
      <c r="A345" s="65"/>
      <c r="B345" s="65"/>
      <c r="C345" s="63" t="s">
        <v>231</v>
      </c>
      <c r="D345" s="63" t="s">
        <v>39</v>
      </c>
      <c r="E345" s="63" t="s">
        <v>287</v>
      </c>
      <c r="F345" s="64">
        <v>180</v>
      </c>
      <c r="G345" s="36"/>
      <c r="H345" s="94"/>
      <c r="I345" s="94"/>
      <c r="J345" s="91" t="s">
        <v>231</v>
      </c>
      <c r="K345" s="91" t="s">
        <v>39</v>
      </c>
      <c r="L345" s="91" t="s">
        <v>287</v>
      </c>
      <c r="M345" s="92">
        <v>180</v>
      </c>
      <c r="N345" s="93"/>
      <c r="O345" s="87"/>
      <c r="P345" s="11">
        <f t="shared" ca="1" si="0"/>
        <v>0</v>
      </c>
      <c r="Q345" s="11">
        <f t="shared" ca="1" si="1"/>
        <v>0</v>
      </c>
      <c r="R345" s="40" t="str">
        <f t="shared" ca="1" si="105"/>
        <v>數學B</v>
      </c>
      <c r="S345" s="11" t="str">
        <f t="shared" ca="1" si="106"/>
        <v>四</v>
      </c>
      <c r="T345" s="11" t="str">
        <f t="shared" ca="1" si="107"/>
        <v>龍騰</v>
      </c>
      <c r="U345" s="11">
        <f t="shared" ca="1" si="5"/>
        <v>180</v>
      </c>
      <c r="V345" s="41"/>
    </row>
    <row r="346" spans="1:22" ht="16.5" customHeight="1">
      <c r="A346" s="65"/>
      <c r="B346" s="65"/>
      <c r="C346" s="63" t="s">
        <v>175</v>
      </c>
      <c r="D346" s="63" t="s">
        <v>39</v>
      </c>
      <c r="E346" s="63" t="s">
        <v>141</v>
      </c>
      <c r="F346" s="64">
        <v>222</v>
      </c>
      <c r="G346" s="36"/>
      <c r="H346" s="94"/>
      <c r="I346" s="94"/>
      <c r="J346" s="91" t="s">
        <v>175</v>
      </c>
      <c r="K346" s="91" t="s">
        <v>39</v>
      </c>
      <c r="L346" s="91" t="s">
        <v>141</v>
      </c>
      <c r="M346" s="92">
        <v>222</v>
      </c>
      <c r="N346" s="93"/>
      <c r="O346" s="87"/>
      <c r="P346" s="11">
        <f t="shared" ca="1" si="0"/>
        <v>0</v>
      </c>
      <c r="Q346" s="11">
        <f t="shared" ca="1" si="1"/>
        <v>0</v>
      </c>
      <c r="R346" s="40" t="str">
        <f t="shared" ca="1" si="105"/>
        <v>高職英文</v>
      </c>
      <c r="S346" s="11" t="str">
        <f t="shared" ca="1" si="106"/>
        <v>四</v>
      </c>
      <c r="T346" s="11" t="str">
        <f t="shared" ca="1" si="107"/>
        <v>東大</v>
      </c>
      <c r="U346" s="11">
        <f t="shared" ca="1" si="5"/>
        <v>222</v>
      </c>
      <c r="V346" s="41"/>
    </row>
    <row r="347" spans="1:22" ht="16.5" customHeight="1">
      <c r="A347" s="65"/>
      <c r="B347" s="65"/>
      <c r="C347" s="65"/>
      <c r="D347" s="63" t="s">
        <v>45</v>
      </c>
      <c r="E347" s="63" t="s">
        <v>141</v>
      </c>
      <c r="F347" s="64">
        <v>232</v>
      </c>
      <c r="G347" s="36"/>
      <c r="H347" s="94"/>
      <c r="I347" s="94"/>
      <c r="J347" s="94"/>
      <c r="K347" s="91" t="s">
        <v>45</v>
      </c>
      <c r="L347" s="91" t="s">
        <v>141</v>
      </c>
      <c r="M347" s="92">
        <v>232</v>
      </c>
      <c r="N347" s="93"/>
      <c r="O347" s="87"/>
      <c r="P347" s="11">
        <f t="shared" ca="1" si="0"/>
        <v>0</v>
      </c>
      <c r="Q347" s="100">
        <f t="shared" ca="1" si="1"/>
        <v>0</v>
      </c>
      <c r="R347" s="101"/>
      <c r="S347" s="101"/>
      <c r="T347" s="102"/>
      <c r="U347" s="11">
        <f t="shared" ca="1" si="5"/>
        <v>232</v>
      </c>
      <c r="V347" s="41"/>
    </row>
    <row r="348" spans="1:22" ht="16.5" customHeight="1">
      <c r="A348" s="65"/>
      <c r="B348" s="65"/>
      <c r="C348" s="63" t="s">
        <v>328</v>
      </c>
      <c r="D348" s="63" t="s">
        <v>333</v>
      </c>
      <c r="E348" s="63" t="s">
        <v>248</v>
      </c>
      <c r="F348" s="64">
        <v>268</v>
      </c>
      <c r="G348" s="36"/>
      <c r="H348" s="94"/>
      <c r="I348" s="94"/>
      <c r="J348" s="91" t="s">
        <v>328</v>
      </c>
      <c r="K348" s="91" t="s">
        <v>333</v>
      </c>
      <c r="L348" s="91" t="s">
        <v>248</v>
      </c>
      <c r="M348" s="92">
        <v>268</v>
      </c>
      <c r="N348" s="93"/>
      <c r="O348" s="87"/>
      <c r="P348" s="11">
        <f t="shared" ca="1" si="0"/>
        <v>0</v>
      </c>
      <c r="Q348" s="11">
        <f t="shared" ca="1" si="1"/>
        <v>0</v>
      </c>
      <c r="R348" s="40" t="str">
        <f t="shared" ref="R348:R356" ca="1" si="108">INDIRECT("C"&amp;ROW())</f>
        <v>計算機概論</v>
      </c>
      <c r="S348" s="11" t="str">
        <f t="shared" ref="S348:S356" ca="1" si="109">INDIRECT("D"&amp;ROW())</f>
        <v>Ⅳ</v>
      </c>
      <c r="T348" s="11" t="str">
        <f t="shared" ref="T348:T356" ca="1" si="110">INDIRECT("E"&amp;ROW())</f>
        <v>旗立</v>
      </c>
      <c r="U348" s="11">
        <f t="shared" ca="1" si="5"/>
        <v>268</v>
      </c>
      <c r="V348" s="41"/>
    </row>
    <row r="349" spans="1:22" ht="16.5" customHeight="1">
      <c r="A349" s="65"/>
      <c r="B349" s="65"/>
      <c r="C349" s="63" t="s">
        <v>158</v>
      </c>
      <c r="D349" s="63" t="s">
        <v>39</v>
      </c>
      <c r="E349" s="63" t="s">
        <v>132</v>
      </c>
      <c r="F349" s="64">
        <v>120</v>
      </c>
      <c r="G349" s="36"/>
      <c r="H349" s="94"/>
      <c r="I349" s="94"/>
      <c r="J349" s="91" t="s">
        <v>158</v>
      </c>
      <c r="K349" s="91" t="s">
        <v>39</v>
      </c>
      <c r="L349" s="91" t="s">
        <v>132</v>
      </c>
      <c r="M349" s="92">
        <v>120</v>
      </c>
      <c r="N349" s="93"/>
      <c r="O349" s="87"/>
      <c r="P349" s="11">
        <f t="shared" ca="1" si="0"/>
        <v>0</v>
      </c>
      <c r="Q349" s="11">
        <f t="shared" ca="1" si="1"/>
        <v>0</v>
      </c>
      <c r="R349" s="40" t="str">
        <f t="shared" ca="1" si="108"/>
        <v>體育</v>
      </c>
      <c r="S349" s="11" t="str">
        <f t="shared" ca="1" si="109"/>
        <v>四</v>
      </c>
      <c r="T349" s="11" t="str">
        <f t="shared" ca="1" si="110"/>
        <v>育達</v>
      </c>
      <c r="U349" s="11">
        <f t="shared" ca="1" si="5"/>
        <v>120</v>
      </c>
      <c r="V349" s="41"/>
    </row>
    <row r="350" spans="1:22" ht="16.5" customHeight="1">
      <c r="A350" s="65"/>
      <c r="B350" s="65"/>
      <c r="C350" s="63" t="s">
        <v>318</v>
      </c>
      <c r="D350" s="63" t="s">
        <v>124</v>
      </c>
      <c r="E350" s="63" t="s">
        <v>189</v>
      </c>
      <c r="F350" s="64">
        <v>323</v>
      </c>
      <c r="G350" s="36"/>
      <c r="H350" s="94"/>
      <c r="I350" s="94"/>
      <c r="J350" s="91" t="s">
        <v>318</v>
      </c>
      <c r="K350" s="91" t="s">
        <v>124</v>
      </c>
      <c r="L350" s="91" t="s">
        <v>189</v>
      </c>
      <c r="M350" s="92">
        <v>323</v>
      </c>
      <c r="N350" s="93"/>
      <c r="O350" s="87"/>
      <c r="P350" s="11">
        <f t="shared" ca="1" si="0"/>
        <v>0</v>
      </c>
      <c r="Q350" s="11">
        <f t="shared" ca="1" si="1"/>
        <v>0</v>
      </c>
      <c r="R350" s="40" t="str">
        <f t="shared" ca="1" si="108"/>
        <v>電腦IFRS實力養成評量(TQC)</v>
      </c>
      <c r="S350" s="11" t="str">
        <f t="shared" ca="1" si="109"/>
        <v>全</v>
      </c>
      <c r="T350" s="11" t="str">
        <f t="shared" ca="1" si="110"/>
        <v>啟芳</v>
      </c>
      <c r="U350" s="11">
        <f t="shared" ca="1" si="5"/>
        <v>323</v>
      </c>
      <c r="V350" s="41"/>
    </row>
    <row r="351" spans="1:22" ht="16.5" customHeight="1">
      <c r="A351" s="65"/>
      <c r="B351" s="65"/>
      <c r="C351" s="63" t="s">
        <v>336</v>
      </c>
      <c r="D351" s="63" t="s">
        <v>84</v>
      </c>
      <c r="E351" s="63" t="s">
        <v>248</v>
      </c>
      <c r="F351" s="64">
        <v>270</v>
      </c>
      <c r="G351" s="36"/>
      <c r="H351" s="94"/>
      <c r="I351" s="94"/>
      <c r="J351" s="91" t="s">
        <v>336</v>
      </c>
      <c r="K351" s="91" t="s">
        <v>84</v>
      </c>
      <c r="L351" s="91" t="s">
        <v>248</v>
      </c>
      <c r="M351" s="92">
        <v>270</v>
      </c>
      <c r="N351" s="93"/>
      <c r="O351" s="87"/>
      <c r="P351" s="11">
        <f t="shared" ca="1" si="0"/>
        <v>0</v>
      </c>
      <c r="Q351" s="11">
        <f t="shared" ca="1" si="1"/>
        <v>0</v>
      </c>
      <c r="R351" s="40" t="str">
        <f t="shared" ca="1" si="108"/>
        <v>經濟學</v>
      </c>
      <c r="S351" s="11" t="str">
        <f t="shared" ca="1" si="109"/>
        <v>Ⅱ</v>
      </c>
      <c r="T351" s="11" t="str">
        <f t="shared" ca="1" si="110"/>
        <v>旗立</v>
      </c>
      <c r="U351" s="11">
        <f t="shared" ca="1" si="5"/>
        <v>270</v>
      </c>
      <c r="V351" s="41"/>
    </row>
    <row r="352" spans="1:22" ht="16.5" customHeight="1">
      <c r="A352" s="65"/>
      <c r="B352" s="65"/>
      <c r="C352" s="63" t="s">
        <v>123</v>
      </c>
      <c r="D352" s="63" t="s">
        <v>124</v>
      </c>
      <c r="E352" s="63" t="s">
        <v>108</v>
      </c>
      <c r="F352" s="64">
        <v>145</v>
      </c>
      <c r="G352" s="36"/>
      <c r="H352" s="94"/>
      <c r="I352" s="94"/>
      <c r="J352" s="91" t="s">
        <v>123</v>
      </c>
      <c r="K352" s="91" t="s">
        <v>124</v>
      </c>
      <c r="L352" s="91" t="s">
        <v>108</v>
      </c>
      <c r="M352" s="92">
        <v>145</v>
      </c>
      <c r="N352" s="93"/>
      <c r="O352" s="87"/>
      <c r="P352" s="11">
        <f t="shared" ca="1" si="0"/>
        <v>0</v>
      </c>
      <c r="Q352" s="11">
        <f t="shared" ca="1" si="1"/>
        <v>0</v>
      </c>
      <c r="R352" s="40" t="str">
        <f t="shared" ca="1" si="108"/>
        <v>當代軍事科技</v>
      </c>
      <c r="S352" s="11" t="str">
        <f t="shared" ca="1" si="109"/>
        <v>全</v>
      </c>
      <c r="T352" s="11" t="str">
        <f t="shared" ca="1" si="110"/>
        <v>幼獅</v>
      </c>
      <c r="U352" s="11">
        <f t="shared" ca="1" si="5"/>
        <v>145</v>
      </c>
      <c r="V352" s="41"/>
    </row>
    <row r="353" spans="1:22" ht="16.5" customHeight="1">
      <c r="A353" s="65"/>
      <c r="B353" s="63" t="s">
        <v>483</v>
      </c>
      <c r="C353" s="66"/>
      <c r="D353" s="66"/>
      <c r="E353" s="66"/>
      <c r="F353" s="64">
        <v>1982</v>
      </c>
      <c r="G353" s="36"/>
      <c r="H353" s="94"/>
      <c r="I353" s="91" t="s">
        <v>483</v>
      </c>
      <c r="J353" s="95"/>
      <c r="K353" s="95"/>
      <c r="L353" s="95"/>
      <c r="M353" s="92">
        <v>1982</v>
      </c>
      <c r="N353" s="93"/>
      <c r="O353" s="87"/>
      <c r="P353" s="11">
        <f t="shared" ca="1" si="0"/>
        <v>0</v>
      </c>
      <c r="Q353" s="11" t="str">
        <f t="shared" ca="1" si="1"/>
        <v>貿二1 合計</v>
      </c>
      <c r="R353" s="40">
        <f t="shared" ca="1" si="108"/>
        <v>0</v>
      </c>
      <c r="S353" s="11">
        <f t="shared" ca="1" si="109"/>
        <v>0</v>
      </c>
      <c r="T353" s="11">
        <f t="shared" ca="1" si="110"/>
        <v>0</v>
      </c>
      <c r="U353" s="11">
        <f t="shared" ca="1" si="5"/>
        <v>1982</v>
      </c>
      <c r="V353" s="41"/>
    </row>
    <row r="354" spans="1:22" ht="16.5" customHeight="1">
      <c r="A354" s="65"/>
      <c r="B354" s="63" t="s">
        <v>226</v>
      </c>
      <c r="C354" s="63" t="s">
        <v>207</v>
      </c>
      <c r="D354" s="63" t="s">
        <v>39</v>
      </c>
      <c r="E354" s="63" t="s">
        <v>141</v>
      </c>
      <c r="F354" s="64">
        <v>222</v>
      </c>
      <c r="G354" s="36"/>
      <c r="H354" s="94"/>
      <c r="I354" s="91" t="s">
        <v>226</v>
      </c>
      <c r="J354" s="91" t="s">
        <v>207</v>
      </c>
      <c r="K354" s="91" t="s">
        <v>39</v>
      </c>
      <c r="L354" s="91" t="s">
        <v>141</v>
      </c>
      <c r="M354" s="92">
        <v>222</v>
      </c>
      <c r="N354" s="93"/>
      <c r="O354" s="87"/>
      <c r="P354" s="11">
        <f t="shared" ca="1" si="0"/>
        <v>0</v>
      </c>
      <c r="Q354" s="11" t="str">
        <f t="shared" ca="1" si="1"/>
        <v>貿二2</v>
      </c>
      <c r="R354" s="40" t="str">
        <f t="shared" ca="1" si="108"/>
        <v>高職國文</v>
      </c>
      <c r="S354" s="11" t="str">
        <f t="shared" ca="1" si="109"/>
        <v>四</v>
      </c>
      <c r="T354" s="11" t="str">
        <f t="shared" ca="1" si="110"/>
        <v>東大</v>
      </c>
      <c r="U354" s="11">
        <f t="shared" ca="1" si="5"/>
        <v>222</v>
      </c>
      <c r="V354" s="41"/>
    </row>
    <row r="355" spans="1:22" ht="16.5" customHeight="1">
      <c r="A355" s="65"/>
      <c r="B355" s="65"/>
      <c r="C355" s="63" t="s">
        <v>231</v>
      </c>
      <c r="D355" s="63" t="s">
        <v>39</v>
      </c>
      <c r="E355" s="63" t="s">
        <v>287</v>
      </c>
      <c r="F355" s="64">
        <v>180</v>
      </c>
      <c r="G355" s="36"/>
      <c r="H355" s="94"/>
      <c r="I355" s="94"/>
      <c r="J355" s="91" t="s">
        <v>231</v>
      </c>
      <c r="K355" s="91" t="s">
        <v>39</v>
      </c>
      <c r="L355" s="91" t="s">
        <v>287</v>
      </c>
      <c r="M355" s="92">
        <v>180</v>
      </c>
      <c r="N355" s="93"/>
      <c r="O355" s="87"/>
      <c r="P355" s="11">
        <f t="shared" ca="1" si="0"/>
        <v>0</v>
      </c>
      <c r="Q355" s="11">
        <f t="shared" ca="1" si="1"/>
        <v>0</v>
      </c>
      <c r="R355" s="40" t="str">
        <f t="shared" ca="1" si="108"/>
        <v>數學B</v>
      </c>
      <c r="S355" s="11" t="str">
        <f t="shared" ca="1" si="109"/>
        <v>四</v>
      </c>
      <c r="T355" s="11" t="str">
        <f t="shared" ca="1" si="110"/>
        <v>龍騰</v>
      </c>
      <c r="U355" s="11">
        <f t="shared" ca="1" si="5"/>
        <v>180</v>
      </c>
      <c r="V355" s="41"/>
    </row>
    <row r="356" spans="1:22" ht="16.5" customHeight="1">
      <c r="A356" s="65"/>
      <c r="B356" s="65"/>
      <c r="C356" s="63" t="s">
        <v>175</v>
      </c>
      <c r="D356" s="63" t="s">
        <v>39</v>
      </c>
      <c r="E356" s="63" t="s">
        <v>141</v>
      </c>
      <c r="F356" s="64">
        <v>222</v>
      </c>
      <c r="G356" s="36"/>
      <c r="H356" s="94"/>
      <c r="I356" s="94"/>
      <c r="J356" s="91" t="s">
        <v>175</v>
      </c>
      <c r="K356" s="91" t="s">
        <v>39</v>
      </c>
      <c r="L356" s="91" t="s">
        <v>141</v>
      </c>
      <c r="M356" s="92">
        <v>222</v>
      </c>
      <c r="N356" s="93"/>
      <c r="O356" s="87"/>
      <c r="P356" s="11">
        <f t="shared" ca="1" si="0"/>
        <v>0</v>
      </c>
      <c r="Q356" s="11">
        <f t="shared" ca="1" si="1"/>
        <v>0</v>
      </c>
      <c r="R356" s="40" t="str">
        <f t="shared" ca="1" si="108"/>
        <v>高職英文</v>
      </c>
      <c r="S356" s="11" t="str">
        <f t="shared" ca="1" si="109"/>
        <v>四</v>
      </c>
      <c r="T356" s="11" t="str">
        <f t="shared" ca="1" si="110"/>
        <v>東大</v>
      </c>
      <c r="U356" s="11">
        <f t="shared" ca="1" si="5"/>
        <v>222</v>
      </c>
      <c r="V356" s="41"/>
    </row>
    <row r="357" spans="1:22" ht="16.5" customHeight="1">
      <c r="A357" s="65"/>
      <c r="B357" s="65"/>
      <c r="C357" s="65"/>
      <c r="D357" s="63" t="s">
        <v>45</v>
      </c>
      <c r="E357" s="63" t="s">
        <v>141</v>
      </c>
      <c r="F357" s="64">
        <v>232</v>
      </c>
      <c r="G357" s="36"/>
      <c r="H357" s="94"/>
      <c r="I357" s="94"/>
      <c r="J357" s="94"/>
      <c r="K357" s="91" t="s">
        <v>45</v>
      </c>
      <c r="L357" s="91" t="s">
        <v>141</v>
      </c>
      <c r="M357" s="92">
        <v>232</v>
      </c>
      <c r="N357" s="93"/>
      <c r="O357" s="87"/>
      <c r="P357" s="11">
        <f t="shared" ca="1" si="0"/>
        <v>0</v>
      </c>
      <c r="Q357" s="100">
        <f t="shared" ca="1" si="1"/>
        <v>0</v>
      </c>
      <c r="R357" s="101"/>
      <c r="S357" s="101"/>
      <c r="T357" s="102"/>
      <c r="U357" s="11">
        <f t="shared" ca="1" si="5"/>
        <v>232</v>
      </c>
      <c r="V357" s="41"/>
    </row>
    <row r="358" spans="1:22" ht="16.5" customHeight="1">
      <c r="A358" s="65"/>
      <c r="B358" s="65"/>
      <c r="C358" s="63" t="s">
        <v>328</v>
      </c>
      <c r="D358" s="63" t="s">
        <v>333</v>
      </c>
      <c r="E358" s="63" t="s">
        <v>248</v>
      </c>
      <c r="F358" s="64">
        <v>268</v>
      </c>
      <c r="G358" s="36"/>
      <c r="H358" s="94"/>
      <c r="I358" s="94"/>
      <c r="J358" s="91" t="s">
        <v>328</v>
      </c>
      <c r="K358" s="91" t="s">
        <v>333</v>
      </c>
      <c r="L358" s="91" t="s">
        <v>248</v>
      </c>
      <c r="M358" s="92">
        <v>268</v>
      </c>
      <c r="N358" s="93"/>
      <c r="O358" s="87"/>
      <c r="P358" s="11">
        <f t="shared" ca="1" si="0"/>
        <v>0</v>
      </c>
      <c r="Q358" s="11">
        <f t="shared" ca="1" si="1"/>
        <v>0</v>
      </c>
      <c r="R358" s="40" t="str">
        <f t="shared" ref="R358:R366" ca="1" si="111">INDIRECT("C"&amp;ROW())</f>
        <v>計算機概論</v>
      </c>
      <c r="S358" s="11" t="str">
        <f t="shared" ref="S358:S366" ca="1" si="112">INDIRECT("D"&amp;ROW())</f>
        <v>Ⅳ</v>
      </c>
      <c r="T358" s="11" t="str">
        <f t="shared" ref="T358:T366" ca="1" si="113">INDIRECT("E"&amp;ROW())</f>
        <v>旗立</v>
      </c>
      <c r="U358" s="11">
        <f t="shared" ca="1" si="5"/>
        <v>268</v>
      </c>
      <c r="V358" s="41"/>
    </row>
    <row r="359" spans="1:22" ht="16.5" customHeight="1">
      <c r="A359" s="65"/>
      <c r="B359" s="65"/>
      <c r="C359" s="63" t="s">
        <v>158</v>
      </c>
      <c r="D359" s="63" t="s">
        <v>39</v>
      </c>
      <c r="E359" s="63" t="s">
        <v>132</v>
      </c>
      <c r="F359" s="64">
        <v>120</v>
      </c>
      <c r="G359" s="36"/>
      <c r="H359" s="94"/>
      <c r="I359" s="94"/>
      <c r="J359" s="91" t="s">
        <v>158</v>
      </c>
      <c r="K359" s="91" t="s">
        <v>39</v>
      </c>
      <c r="L359" s="91" t="s">
        <v>132</v>
      </c>
      <c r="M359" s="92">
        <v>120</v>
      </c>
      <c r="N359" s="93"/>
      <c r="O359" s="87"/>
      <c r="P359" s="11">
        <f t="shared" ca="1" si="0"/>
        <v>0</v>
      </c>
      <c r="Q359" s="11">
        <f t="shared" ca="1" si="1"/>
        <v>0</v>
      </c>
      <c r="R359" s="40" t="str">
        <f t="shared" ca="1" si="111"/>
        <v>體育</v>
      </c>
      <c r="S359" s="11" t="str">
        <f t="shared" ca="1" si="112"/>
        <v>四</v>
      </c>
      <c r="T359" s="11" t="str">
        <f t="shared" ca="1" si="113"/>
        <v>育達</v>
      </c>
      <c r="U359" s="11">
        <f t="shared" ca="1" si="5"/>
        <v>120</v>
      </c>
      <c r="V359" s="41"/>
    </row>
    <row r="360" spans="1:22" ht="16.5" customHeight="1">
      <c r="A360" s="65"/>
      <c r="B360" s="65"/>
      <c r="C360" s="63" t="s">
        <v>318</v>
      </c>
      <c r="D360" s="63" t="s">
        <v>124</v>
      </c>
      <c r="E360" s="63" t="s">
        <v>189</v>
      </c>
      <c r="F360" s="64">
        <v>323</v>
      </c>
      <c r="G360" s="36"/>
      <c r="H360" s="94"/>
      <c r="I360" s="94"/>
      <c r="J360" s="91" t="s">
        <v>318</v>
      </c>
      <c r="K360" s="91" t="s">
        <v>124</v>
      </c>
      <c r="L360" s="91" t="s">
        <v>189</v>
      </c>
      <c r="M360" s="92">
        <v>323</v>
      </c>
      <c r="N360" s="93"/>
      <c r="O360" s="87"/>
      <c r="P360" s="11">
        <f t="shared" ca="1" si="0"/>
        <v>0</v>
      </c>
      <c r="Q360" s="11">
        <f t="shared" ca="1" si="1"/>
        <v>0</v>
      </c>
      <c r="R360" s="40" t="str">
        <f t="shared" ca="1" si="111"/>
        <v>電腦IFRS實力養成評量(TQC)</v>
      </c>
      <c r="S360" s="11" t="str">
        <f t="shared" ca="1" si="112"/>
        <v>全</v>
      </c>
      <c r="T360" s="11" t="str">
        <f t="shared" ca="1" si="113"/>
        <v>啟芳</v>
      </c>
      <c r="U360" s="11">
        <f t="shared" ca="1" si="5"/>
        <v>323</v>
      </c>
      <c r="V360" s="41"/>
    </row>
    <row r="361" spans="1:22" ht="16.5" customHeight="1">
      <c r="A361" s="65"/>
      <c r="B361" s="65"/>
      <c r="C361" s="63" t="s">
        <v>336</v>
      </c>
      <c r="D361" s="63" t="s">
        <v>84</v>
      </c>
      <c r="E361" s="63" t="s">
        <v>248</v>
      </c>
      <c r="F361" s="64">
        <v>270</v>
      </c>
      <c r="G361" s="36"/>
      <c r="H361" s="94"/>
      <c r="I361" s="94"/>
      <c r="J361" s="91" t="s">
        <v>336</v>
      </c>
      <c r="K361" s="91" t="s">
        <v>84</v>
      </c>
      <c r="L361" s="91" t="s">
        <v>248</v>
      </c>
      <c r="M361" s="92">
        <v>270</v>
      </c>
      <c r="N361" s="93"/>
      <c r="O361" s="87"/>
      <c r="P361" s="11">
        <f t="shared" ca="1" si="0"/>
        <v>0</v>
      </c>
      <c r="Q361" s="11">
        <f t="shared" ca="1" si="1"/>
        <v>0</v>
      </c>
      <c r="R361" s="40" t="str">
        <f t="shared" ca="1" si="111"/>
        <v>經濟學</v>
      </c>
      <c r="S361" s="11" t="str">
        <f t="shared" ca="1" si="112"/>
        <v>Ⅱ</v>
      </c>
      <c r="T361" s="11" t="str">
        <f t="shared" ca="1" si="113"/>
        <v>旗立</v>
      </c>
      <c r="U361" s="11">
        <f t="shared" ca="1" si="5"/>
        <v>270</v>
      </c>
      <c r="V361" s="41"/>
    </row>
    <row r="362" spans="1:22" ht="16.5" customHeight="1">
      <c r="A362" s="65"/>
      <c r="B362" s="65"/>
      <c r="C362" s="63" t="s">
        <v>123</v>
      </c>
      <c r="D362" s="63" t="s">
        <v>124</v>
      </c>
      <c r="E362" s="63" t="s">
        <v>108</v>
      </c>
      <c r="F362" s="64">
        <v>145</v>
      </c>
      <c r="G362" s="36"/>
      <c r="H362" s="94"/>
      <c r="I362" s="94"/>
      <c r="J362" s="91" t="s">
        <v>123</v>
      </c>
      <c r="K362" s="91" t="s">
        <v>124</v>
      </c>
      <c r="L362" s="91" t="s">
        <v>108</v>
      </c>
      <c r="M362" s="92">
        <v>145</v>
      </c>
      <c r="N362" s="93"/>
      <c r="O362" s="87"/>
      <c r="P362" s="11">
        <f t="shared" ca="1" si="0"/>
        <v>0</v>
      </c>
      <c r="Q362" s="11">
        <f t="shared" ca="1" si="1"/>
        <v>0</v>
      </c>
      <c r="R362" s="40" t="str">
        <f t="shared" ca="1" si="111"/>
        <v>當代軍事科技</v>
      </c>
      <c r="S362" s="11" t="str">
        <f t="shared" ca="1" si="112"/>
        <v>全</v>
      </c>
      <c r="T362" s="11" t="str">
        <f t="shared" ca="1" si="113"/>
        <v>幼獅</v>
      </c>
      <c r="U362" s="11">
        <f t="shared" ca="1" si="5"/>
        <v>145</v>
      </c>
      <c r="V362" s="41"/>
    </row>
    <row r="363" spans="1:22" ht="16.5" customHeight="1">
      <c r="A363" s="65"/>
      <c r="B363" s="63" t="s">
        <v>484</v>
      </c>
      <c r="C363" s="66"/>
      <c r="D363" s="66"/>
      <c r="E363" s="66"/>
      <c r="F363" s="64">
        <v>1982</v>
      </c>
      <c r="G363" s="36"/>
      <c r="H363" s="94"/>
      <c r="I363" s="91" t="s">
        <v>484</v>
      </c>
      <c r="J363" s="95"/>
      <c r="K363" s="95"/>
      <c r="L363" s="95"/>
      <c r="M363" s="92">
        <v>1982</v>
      </c>
      <c r="N363" s="93"/>
      <c r="O363" s="87"/>
      <c r="P363" s="11">
        <f t="shared" ca="1" si="0"/>
        <v>0</v>
      </c>
      <c r="Q363" s="11" t="str">
        <f t="shared" ca="1" si="1"/>
        <v>貿二2 合計</v>
      </c>
      <c r="R363" s="40">
        <f t="shared" ca="1" si="111"/>
        <v>0</v>
      </c>
      <c r="S363" s="11">
        <f t="shared" ca="1" si="112"/>
        <v>0</v>
      </c>
      <c r="T363" s="11">
        <f t="shared" ca="1" si="113"/>
        <v>0</v>
      </c>
      <c r="U363" s="11">
        <f t="shared" ca="1" si="5"/>
        <v>1982</v>
      </c>
      <c r="V363" s="41"/>
    </row>
    <row r="364" spans="1:22" ht="16.5" customHeight="1">
      <c r="A364" s="65"/>
      <c r="B364" s="63" t="s">
        <v>235</v>
      </c>
      <c r="C364" s="63" t="s">
        <v>207</v>
      </c>
      <c r="D364" s="63" t="s">
        <v>39</v>
      </c>
      <c r="E364" s="63" t="s">
        <v>141</v>
      </c>
      <c r="F364" s="64">
        <v>222</v>
      </c>
      <c r="G364" s="36"/>
      <c r="H364" s="94"/>
      <c r="I364" s="91" t="s">
        <v>235</v>
      </c>
      <c r="J364" s="91" t="s">
        <v>207</v>
      </c>
      <c r="K364" s="91" t="s">
        <v>39</v>
      </c>
      <c r="L364" s="91" t="s">
        <v>141</v>
      </c>
      <c r="M364" s="92">
        <v>222</v>
      </c>
      <c r="N364" s="93"/>
      <c r="O364" s="87"/>
      <c r="P364" s="11">
        <f t="shared" ca="1" si="0"/>
        <v>0</v>
      </c>
      <c r="Q364" s="11" t="str">
        <f t="shared" ca="1" si="1"/>
        <v>貿二3</v>
      </c>
      <c r="R364" s="40" t="str">
        <f t="shared" ca="1" si="111"/>
        <v>高職國文</v>
      </c>
      <c r="S364" s="11" t="str">
        <f t="shared" ca="1" si="112"/>
        <v>四</v>
      </c>
      <c r="T364" s="11" t="str">
        <f t="shared" ca="1" si="113"/>
        <v>東大</v>
      </c>
      <c r="U364" s="11">
        <f t="shared" ca="1" si="5"/>
        <v>222</v>
      </c>
      <c r="V364" s="41"/>
    </row>
    <row r="365" spans="1:22" ht="16.5" customHeight="1">
      <c r="A365" s="65"/>
      <c r="B365" s="65"/>
      <c r="C365" s="63" t="s">
        <v>231</v>
      </c>
      <c r="D365" s="63" t="s">
        <v>39</v>
      </c>
      <c r="E365" s="63" t="s">
        <v>287</v>
      </c>
      <c r="F365" s="64">
        <v>180</v>
      </c>
      <c r="G365" s="36"/>
      <c r="H365" s="94"/>
      <c r="I365" s="94"/>
      <c r="J365" s="91" t="s">
        <v>231</v>
      </c>
      <c r="K365" s="91" t="s">
        <v>39</v>
      </c>
      <c r="L365" s="91" t="s">
        <v>287</v>
      </c>
      <c r="M365" s="92">
        <v>180</v>
      </c>
      <c r="N365" s="93"/>
      <c r="O365" s="87"/>
      <c r="P365" s="11">
        <f t="shared" ca="1" si="0"/>
        <v>0</v>
      </c>
      <c r="Q365" s="11">
        <f t="shared" ca="1" si="1"/>
        <v>0</v>
      </c>
      <c r="R365" s="40" t="str">
        <f t="shared" ca="1" si="111"/>
        <v>數學B</v>
      </c>
      <c r="S365" s="11" t="str">
        <f t="shared" ca="1" si="112"/>
        <v>四</v>
      </c>
      <c r="T365" s="11" t="str">
        <f t="shared" ca="1" si="113"/>
        <v>龍騰</v>
      </c>
      <c r="U365" s="11">
        <f t="shared" ca="1" si="5"/>
        <v>180</v>
      </c>
      <c r="V365" s="41"/>
    </row>
    <row r="366" spans="1:22" ht="16.5" customHeight="1">
      <c r="A366" s="65"/>
      <c r="B366" s="65"/>
      <c r="C366" s="63" t="s">
        <v>175</v>
      </c>
      <c r="D366" s="63" t="s">
        <v>39</v>
      </c>
      <c r="E366" s="63" t="s">
        <v>141</v>
      </c>
      <c r="F366" s="64">
        <v>222</v>
      </c>
      <c r="G366" s="36"/>
      <c r="H366" s="94"/>
      <c r="I366" s="94"/>
      <c r="J366" s="91" t="s">
        <v>175</v>
      </c>
      <c r="K366" s="91" t="s">
        <v>39</v>
      </c>
      <c r="L366" s="91" t="s">
        <v>141</v>
      </c>
      <c r="M366" s="92">
        <v>222</v>
      </c>
      <c r="N366" s="93"/>
      <c r="O366" s="87"/>
      <c r="P366" s="11">
        <f t="shared" ca="1" si="0"/>
        <v>0</v>
      </c>
      <c r="Q366" s="11">
        <f t="shared" ca="1" si="1"/>
        <v>0</v>
      </c>
      <c r="R366" s="40" t="str">
        <f t="shared" ca="1" si="111"/>
        <v>高職英文</v>
      </c>
      <c r="S366" s="11" t="str">
        <f t="shared" ca="1" si="112"/>
        <v>四</v>
      </c>
      <c r="T366" s="11" t="str">
        <f t="shared" ca="1" si="113"/>
        <v>東大</v>
      </c>
      <c r="U366" s="11">
        <f t="shared" ca="1" si="5"/>
        <v>222</v>
      </c>
      <c r="V366" s="41"/>
    </row>
    <row r="367" spans="1:22" ht="16.5" customHeight="1">
      <c r="A367" s="65"/>
      <c r="B367" s="65"/>
      <c r="C367" s="65"/>
      <c r="D367" s="63" t="s">
        <v>45</v>
      </c>
      <c r="E367" s="63" t="s">
        <v>141</v>
      </c>
      <c r="F367" s="64">
        <v>232</v>
      </c>
      <c r="G367" s="36"/>
      <c r="H367" s="94"/>
      <c r="I367" s="94"/>
      <c r="J367" s="94"/>
      <c r="K367" s="91" t="s">
        <v>45</v>
      </c>
      <c r="L367" s="91" t="s">
        <v>141</v>
      </c>
      <c r="M367" s="92">
        <v>232</v>
      </c>
      <c r="N367" s="93"/>
      <c r="O367" s="87"/>
      <c r="P367" s="11">
        <f t="shared" ca="1" si="0"/>
        <v>0</v>
      </c>
      <c r="Q367" s="100">
        <f t="shared" ca="1" si="1"/>
        <v>0</v>
      </c>
      <c r="R367" s="101"/>
      <c r="S367" s="101"/>
      <c r="T367" s="102"/>
      <c r="U367" s="11">
        <f t="shared" ca="1" si="5"/>
        <v>232</v>
      </c>
      <c r="V367" s="41"/>
    </row>
    <row r="368" spans="1:22" ht="16.5" customHeight="1">
      <c r="A368" s="65"/>
      <c r="B368" s="65"/>
      <c r="C368" s="63" t="s">
        <v>328</v>
      </c>
      <c r="D368" s="63" t="s">
        <v>333</v>
      </c>
      <c r="E368" s="63" t="s">
        <v>248</v>
      </c>
      <c r="F368" s="64">
        <v>268</v>
      </c>
      <c r="G368" s="36"/>
      <c r="H368" s="94"/>
      <c r="I368" s="94"/>
      <c r="J368" s="91" t="s">
        <v>328</v>
      </c>
      <c r="K368" s="91" t="s">
        <v>333</v>
      </c>
      <c r="L368" s="91" t="s">
        <v>248</v>
      </c>
      <c r="M368" s="92">
        <v>268</v>
      </c>
      <c r="N368" s="93"/>
      <c r="O368" s="87"/>
      <c r="P368" s="11">
        <f t="shared" ca="1" si="0"/>
        <v>0</v>
      </c>
      <c r="Q368" s="11">
        <f t="shared" ca="1" si="1"/>
        <v>0</v>
      </c>
      <c r="R368" s="40" t="str">
        <f t="shared" ref="R368:R376" ca="1" si="114">INDIRECT("C"&amp;ROW())</f>
        <v>計算機概論</v>
      </c>
      <c r="S368" s="11" t="str">
        <f t="shared" ref="S368:S376" ca="1" si="115">INDIRECT("D"&amp;ROW())</f>
        <v>Ⅳ</v>
      </c>
      <c r="T368" s="11" t="str">
        <f t="shared" ref="T368:T376" ca="1" si="116">INDIRECT("E"&amp;ROW())</f>
        <v>旗立</v>
      </c>
      <c r="U368" s="11">
        <f t="shared" ca="1" si="5"/>
        <v>268</v>
      </c>
      <c r="V368" s="41"/>
    </row>
    <row r="369" spans="1:22" ht="16.5" customHeight="1">
      <c r="A369" s="65"/>
      <c r="B369" s="65"/>
      <c r="C369" s="63" t="s">
        <v>158</v>
      </c>
      <c r="D369" s="63" t="s">
        <v>39</v>
      </c>
      <c r="E369" s="63" t="s">
        <v>132</v>
      </c>
      <c r="F369" s="64">
        <v>120</v>
      </c>
      <c r="G369" s="36"/>
      <c r="H369" s="94"/>
      <c r="I369" s="94"/>
      <c r="J369" s="91" t="s">
        <v>158</v>
      </c>
      <c r="K369" s="91" t="s">
        <v>39</v>
      </c>
      <c r="L369" s="91" t="s">
        <v>132</v>
      </c>
      <c r="M369" s="92">
        <v>120</v>
      </c>
      <c r="N369" s="93"/>
      <c r="O369" s="87"/>
      <c r="P369" s="11">
        <f t="shared" ca="1" si="0"/>
        <v>0</v>
      </c>
      <c r="Q369" s="11">
        <f t="shared" ca="1" si="1"/>
        <v>0</v>
      </c>
      <c r="R369" s="40" t="str">
        <f t="shared" ca="1" si="114"/>
        <v>體育</v>
      </c>
      <c r="S369" s="11" t="str">
        <f t="shared" ca="1" si="115"/>
        <v>四</v>
      </c>
      <c r="T369" s="11" t="str">
        <f t="shared" ca="1" si="116"/>
        <v>育達</v>
      </c>
      <c r="U369" s="11">
        <f t="shared" ca="1" si="5"/>
        <v>120</v>
      </c>
      <c r="V369" s="41"/>
    </row>
    <row r="370" spans="1:22" ht="16.5" customHeight="1">
      <c r="A370" s="65"/>
      <c r="B370" s="65"/>
      <c r="C370" s="63" t="s">
        <v>318</v>
      </c>
      <c r="D370" s="63" t="s">
        <v>124</v>
      </c>
      <c r="E370" s="63" t="s">
        <v>189</v>
      </c>
      <c r="F370" s="64">
        <v>323</v>
      </c>
      <c r="G370" s="36"/>
      <c r="H370" s="94"/>
      <c r="I370" s="94"/>
      <c r="J370" s="91" t="s">
        <v>318</v>
      </c>
      <c r="K370" s="91" t="s">
        <v>124</v>
      </c>
      <c r="L370" s="91" t="s">
        <v>189</v>
      </c>
      <c r="M370" s="92">
        <v>323</v>
      </c>
      <c r="N370" s="93"/>
      <c r="O370" s="87"/>
      <c r="P370" s="11">
        <f t="shared" ca="1" si="0"/>
        <v>0</v>
      </c>
      <c r="Q370" s="11">
        <f t="shared" ca="1" si="1"/>
        <v>0</v>
      </c>
      <c r="R370" s="40" t="str">
        <f t="shared" ca="1" si="114"/>
        <v>電腦IFRS實力養成評量(TQC)</v>
      </c>
      <c r="S370" s="11" t="str">
        <f t="shared" ca="1" si="115"/>
        <v>全</v>
      </c>
      <c r="T370" s="11" t="str">
        <f t="shared" ca="1" si="116"/>
        <v>啟芳</v>
      </c>
      <c r="U370" s="11">
        <f t="shared" ca="1" si="5"/>
        <v>323</v>
      </c>
      <c r="V370" s="41"/>
    </row>
    <row r="371" spans="1:22" ht="16.5" customHeight="1">
      <c r="A371" s="65"/>
      <c r="B371" s="65"/>
      <c r="C371" s="63" t="s">
        <v>336</v>
      </c>
      <c r="D371" s="63" t="s">
        <v>84</v>
      </c>
      <c r="E371" s="63" t="s">
        <v>248</v>
      </c>
      <c r="F371" s="64">
        <v>270</v>
      </c>
      <c r="G371" s="36"/>
      <c r="H371" s="94"/>
      <c r="I371" s="94"/>
      <c r="J371" s="91" t="s">
        <v>336</v>
      </c>
      <c r="K371" s="91" t="s">
        <v>84</v>
      </c>
      <c r="L371" s="91" t="s">
        <v>248</v>
      </c>
      <c r="M371" s="92">
        <v>270</v>
      </c>
      <c r="N371" s="93"/>
      <c r="O371" s="87"/>
      <c r="P371" s="11">
        <f t="shared" ca="1" si="0"/>
        <v>0</v>
      </c>
      <c r="Q371" s="11">
        <f t="shared" ca="1" si="1"/>
        <v>0</v>
      </c>
      <c r="R371" s="40" t="str">
        <f t="shared" ca="1" si="114"/>
        <v>經濟學</v>
      </c>
      <c r="S371" s="11" t="str">
        <f t="shared" ca="1" si="115"/>
        <v>Ⅱ</v>
      </c>
      <c r="T371" s="11" t="str">
        <f t="shared" ca="1" si="116"/>
        <v>旗立</v>
      </c>
      <c r="U371" s="11">
        <f t="shared" ca="1" si="5"/>
        <v>270</v>
      </c>
      <c r="V371" s="41"/>
    </row>
    <row r="372" spans="1:22" ht="16.5" customHeight="1">
      <c r="A372" s="65"/>
      <c r="B372" s="65"/>
      <c r="C372" s="63" t="s">
        <v>123</v>
      </c>
      <c r="D372" s="63" t="s">
        <v>124</v>
      </c>
      <c r="E372" s="63" t="s">
        <v>108</v>
      </c>
      <c r="F372" s="64">
        <v>145</v>
      </c>
      <c r="G372" s="36"/>
      <c r="H372" s="94"/>
      <c r="I372" s="94"/>
      <c r="J372" s="91" t="s">
        <v>123</v>
      </c>
      <c r="K372" s="91" t="s">
        <v>124</v>
      </c>
      <c r="L372" s="91" t="s">
        <v>108</v>
      </c>
      <c r="M372" s="92">
        <v>145</v>
      </c>
      <c r="N372" s="93"/>
      <c r="O372" s="87"/>
      <c r="P372" s="11">
        <f t="shared" ca="1" si="0"/>
        <v>0</v>
      </c>
      <c r="Q372" s="11">
        <f t="shared" ca="1" si="1"/>
        <v>0</v>
      </c>
      <c r="R372" s="40" t="str">
        <f t="shared" ca="1" si="114"/>
        <v>當代軍事科技</v>
      </c>
      <c r="S372" s="11" t="str">
        <f t="shared" ca="1" si="115"/>
        <v>全</v>
      </c>
      <c r="T372" s="11" t="str">
        <f t="shared" ca="1" si="116"/>
        <v>幼獅</v>
      </c>
      <c r="U372" s="11">
        <f t="shared" ca="1" si="5"/>
        <v>145</v>
      </c>
      <c r="V372" s="41"/>
    </row>
    <row r="373" spans="1:22" ht="16.5" customHeight="1">
      <c r="A373" s="65"/>
      <c r="B373" s="63" t="s">
        <v>485</v>
      </c>
      <c r="C373" s="66"/>
      <c r="D373" s="66"/>
      <c r="E373" s="66"/>
      <c r="F373" s="64">
        <v>1982</v>
      </c>
      <c r="G373" s="36"/>
      <c r="H373" s="94"/>
      <c r="I373" s="91" t="s">
        <v>485</v>
      </c>
      <c r="J373" s="95"/>
      <c r="K373" s="95"/>
      <c r="L373" s="95"/>
      <c r="M373" s="92">
        <v>1982</v>
      </c>
      <c r="N373" s="93"/>
      <c r="O373" s="87"/>
      <c r="P373" s="11">
        <f t="shared" ca="1" si="0"/>
        <v>0</v>
      </c>
      <c r="Q373" s="11" t="str">
        <f t="shared" ca="1" si="1"/>
        <v>貿二3 合計</v>
      </c>
      <c r="R373" s="40">
        <f t="shared" ca="1" si="114"/>
        <v>0</v>
      </c>
      <c r="S373" s="11">
        <f t="shared" ca="1" si="115"/>
        <v>0</v>
      </c>
      <c r="T373" s="11">
        <f t="shared" ca="1" si="116"/>
        <v>0</v>
      </c>
      <c r="U373" s="11">
        <f t="shared" ca="1" si="5"/>
        <v>1982</v>
      </c>
      <c r="V373" s="41"/>
    </row>
    <row r="374" spans="1:22" ht="16.5" customHeight="1">
      <c r="A374" s="65"/>
      <c r="B374" s="63" t="s">
        <v>247</v>
      </c>
      <c r="C374" s="63" t="s">
        <v>207</v>
      </c>
      <c r="D374" s="63" t="s">
        <v>39</v>
      </c>
      <c r="E374" s="63" t="s">
        <v>141</v>
      </c>
      <c r="F374" s="64">
        <v>222</v>
      </c>
      <c r="G374" s="36"/>
      <c r="H374" s="94"/>
      <c r="I374" s="91" t="s">
        <v>247</v>
      </c>
      <c r="J374" s="91" t="s">
        <v>207</v>
      </c>
      <c r="K374" s="91" t="s">
        <v>39</v>
      </c>
      <c r="L374" s="91" t="s">
        <v>141</v>
      </c>
      <c r="M374" s="92">
        <v>222</v>
      </c>
      <c r="N374" s="93"/>
      <c r="O374" s="87"/>
      <c r="P374" s="11">
        <f t="shared" ca="1" si="0"/>
        <v>0</v>
      </c>
      <c r="Q374" s="11" t="str">
        <f t="shared" ca="1" si="1"/>
        <v>貿二4</v>
      </c>
      <c r="R374" s="40" t="str">
        <f t="shared" ca="1" si="114"/>
        <v>高職國文</v>
      </c>
      <c r="S374" s="11" t="str">
        <f t="shared" ca="1" si="115"/>
        <v>四</v>
      </c>
      <c r="T374" s="11" t="str">
        <f t="shared" ca="1" si="116"/>
        <v>東大</v>
      </c>
      <c r="U374" s="11">
        <f t="shared" ca="1" si="5"/>
        <v>222</v>
      </c>
      <c r="V374" s="41"/>
    </row>
    <row r="375" spans="1:22" ht="16.5" customHeight="1">
      <c r="A375" s="65"/>
      <c r="B375" s="65"/>
      <c r="C375" s="63" t="s">
        <v>231</v>
      </c>
      <c r="D375" s="63" t="s">
        <v>39</v>
      </c>
      <c r="E375" s="63" t="s">
        <v>287</v>
      </c>
      <c r="F375" s="64">
        <v>180</v>
      </c>
      <c r="G375" s="36"/>
      <c r="H375" s="94"/>
      <c r="I375" s="94"/>
      <c r="J375" s="91" t="s">
        <v>231</v>
      </c>
      <c r="K375" s="91" t="s">
        <v>39</v>
      </c>
      <c r="L375" s="91" t="s">
        <v>287</v>
      </c>
      <c r="M375" s="92">
        <v>180</v>
      </c>
      <c r="N375" s="93"/>
      <c r="O375" s="87"/>
      <c r="P375" s="11">
        <f t="shared" ca="1" si="0"/>
        <v>0</v>
      </c>
      <c r="Q375" s="11">
        <f t="shared" ca="1" si="1"/>
        <v>0</v>
      </c>
      <c r="R375" s="40" t="str">
        <f t="shared" ca="1" si="114"/>
        <v>數學B</v>
      </c>
      <c r="S375" s="11" t="str">
        <f t="shared" ca="1" si="115"/>
        <v>四</v>
      </c>
      <c r="T375" s="11" t="str">
        <f t="shared" ca="1" si="116"/>
        <v>龍騰</v>
      </c>
      <c r="U375" s="11">
        <f t="shared" ca="1" si="5"/>
        <v>180</v>
      </c>
      <c r="V375" s="41"/>
    </row>
    <row r="376" spans="1:22" ht="16.5" customHeight="1">
      <c r="A376" s="65"/>
      <c r="B376" s="65"/>
      <c r="C376" s="63" t="s">
        <v>175</v>
      </c>
      <c r="D376" s="63" t="s">
        <v>39</v>
      </c>
      <c r="E376" s="63" t="s">
        <v>141</v>
      </c>
      <c r="F376" s="64">
        <v>222</v>
      </c>
      <c r="G376" s="36"/>
      <c r="H376" s="94"/>
      <c r="I376" s="94"/>
      <c r="J376" s="91" t="s">
        <v>175</v>
      </c>
      <c r="K376" s="91" t="s">
        <v>39</v>
      </c>
      <c r="L376" s="91" t="s">
        <v>141</v>
      </c>
      <c r="M376" s="92">
        <v>222</v>
      </c>
      <c r="N376" s="93"/>
      <c r="O376" s="87"/>
      <c r="P376" s="11">
        <f t="shared" ca="1" si="0"/>
        <v>0</v>
      </c>
      <c r="Q376" s="11">
        <f t="shared" ca="1" si="1"/>
        <v>0</v>
      </c>
      <c r="R376" s="40" t="str">
        <f t="shared" ca="1" si="114"/>
        <v>高職英文</v>
      </c>
      <c r="S376" s="11" t="str">
        <f t="shared" ca="1" si="115"/>
        <v>四</v>
      </c>
      <c r="T376" s="11" t="str">
        <f t="shared" ca="1" si="116"/>
        <v>東大</v>
      </c>
      <c r="U376" s="11">
        <f t="shared" ca="1" si="5"/>
        <v>222</v>
      </c>
      <c r="V376" s="41"/>
    </row>
    <row r="377" spans="1:22" ht="16.5" customHeight="1">
      <c r="A377" s="65"/>
      <c r="B377" s="65"/>
      <c r="C377" s="65"/>
      <c r="D377" s="63" t="s">
        <v>45</v>
      </c>
      <c r="E377" s="63" t="s">
        <v>141</v>
      </c>
      <c r="F377" s="64">
        <v>232</v>
      </c>
      <c r="G377" s="36"/>
      <c r="H377" s="94"/>
      <c r="I377" s="94"/>
      <c r="J377" s="94"/>
      <c r="K377" s="91" t="s">
        <v>45</v>
      </c>
      <c r="L377" s="91" t="s">
        <v>141</v>
      </c>
      <c r="M377" s="92">
        <v>232</v>
      </c>
      <c r="N377" s="93"/>
      <c r="O377" s="87"/>
      <c r="P377" s="11">
        <f t="shared" ca="1" si="0"/>
        <v>0</v>
      </c>
      <c r="Q377" s="100">
        <f t="shared" ca="1" si="1"/>
        <v>0</v>
      </c>
      <c r="R377" s="101"/>
      <c r="S377" s="101"/>
      <c r="T377" s="102"/>
      <c r="U377" s="11">
        <f t="shared" ca="1" si="5"/>
        <v>232</v>
      </c>
      <c r="V377" s="41"/>
    </row>
    <row r="378" spans="1:22" ht="16.5" customHeight="1">
      <c r="A378" s="65"/>
      <c r="B378" s="65"/>
      <c r="C378" s="63" t="s">
        <v>328</v>
      </c>
      <c r="D378" s="63" t="s">
        <v>333</v>
      </c>
      <c r="E378" s="63" t="s">
        <v>248</v>
      </c>
      <c r="F378" s="64">
        <v>268</v>
      </c>
      <c r="G378" s="36"/>
      <c r="H378" s="94"/>
      <c r="I378" s="94"/>
      <c r="J378" s="91" t="s">
        <v>328</v>
      </c>
      <c r="K378" s="91" t="s">
        <v>333</v>
      </c>
      <c r="L378" s="91" t="s">
        <v>248</v>
      </c>
      <c r="M378" s="92">
        <v>268</v>
      </c>
      <c r="N378" s="93"/>
      <c r="O378" s="87"/>
      <c r="P378" s="11">
        <f t="shared" ca="1" si="0"/>
        <v>0</v>
      </c>
      <c r="Q378" s="11">
        <f t="shared" ca="1" si="1"/>
        <v>0</v>
      </c>
      <c r="R378" s="40" t="str">
        <f t="shared" ref="R378:R381" ca="1" si="117">INDIRECT("C"&amp;ROW())</f>
        <v>計算機概論</v>
      </c>
      <c r="S378" s="11" t="str">
        <f t="shared" ref="S378:S381" ca="1" si="118">INDIRECT("D"&amp;ROW())</f>
        <v>Ⅳ</v>
      </c>
      <c r="T378" s="11" t="str">
        <f t="shared" ref="T378:T381" ca="1" si="119">INDIRECT("E"&amp;ROW())</f>
        <v>旗立</v>
      </c>
      <c r="U378" s="11">
        <f t="shared" ca="1" si="5"/>
        <v>268</v>
      </c>
      <c r="V378" s="41"/>
    </row>
    <row r="379" spans="1:22" ht="16.5" customHeight="1">
      <c r="A379" s="65"/>
      <c r="B379" s="65"/>
      <c r="C379" s="63" t="s">
        <v>158</v>
      </c>
      <c r="D379" s="63" t="s">
        <v>39</v>
      </c>
      <c r="E379" s="63" t="s">
        <v>132</v>
      </c>
      <c r="F379" s="64">
        <v>120</v>
      </c>
      <c r="G379" s="36"/>
      <c r="H379" s="94"/>
      <c r="I379" s="94"/>
      <c r="J379" s="91" t="s">
        <v>158</v>
      </c>
      <c r="K379" s="91" t="s">
        <v>39</v>
      </c>
      <c r="L379" s="91" t="s">
        <v>132</v>
      </c>
      <c r="M379" s="92">
        <v>120</v>
      </c>
      <c r="N379" s="93"/>
      <c r="O379" s="87"/>
      <c r="P379" s="11">
        <f t="shared" ca="1" si="0"/>
        <v>0</v>
      </c>
      <c r="Q379" s="11">
        <f t="shared" ca="1" si="1"/>
        <v>0</v>
      </c>
      <c r="R379" s="40" t="str">
        <f t="shared" ca="1" si="117"/>
        <v>體育</v>
      </c>
      <c r="S379" s="11" t="str">
        <f t="shared" ca="1" si="118"/>
        <v>四</v>
      </c>
      <c r="T379" s="11" t="str">
        <f t="shared" ca="1" si="119"/>
        <v>育達</v>
      </c>
      <c r="U379" s="11">
        <f t="shared" ca="1" si="5"/>
        <v>120</v>
      </c>
      <c r="V379" s="41"/>
    </row>
    <row r="380" spans="1:22" ht="16.5" customHeight="1">
      <c r="A380" s="65"/>
      <c r="B380" s="65"/>
      <c r="C380" s="63" t="s">
        <v>318</v>
      </c>
      <c r="D380" s="63" t="s">
        <v>124</v>
      </c>
      <c r="E380" s="63" t="s">
        <v>189</v>
      </c>
      <c r="F380" s="64">
        <v>323</v>
      </c>
      <c r="G380" s="36"/>
      <c r="H380" s="94"/>
      <c r="I380" s="94"/>
      <c r="J380" s="91" t="s">
        <v>318</v>
      </c>
      <c r="K380" s="91" t="s">
        <v>124</v>
      </c>
      <c r="L380" s="91" t="s">
        <v>189</v>
      </c>
      <c r="M380" s="92">
        <v>323</v>
      </c>
      <c r="N380" s="93"/>
      <c r="O380" s="87"/>
      <c r="P380" s="11">
        <f t="shared" ca="1" si="0"/>
        <v>0</v>
      </c>
      <c r="Q380" s="11">
        <f t="shared" ca="1" si="1"/>
        <v>0</v>
      </c>
      <c r="R380" s="40" t="str">
        <f t="shared" ca="1" si="117"/>
        <v>電腦IFRS實力養成評量(TQC)</v>
      </c>
      <c r="S380" s="11" t="str">
        <f t="shared" ca="1" si="118"/>
        <v>全</v>
      </c>
      <c r="T380" s="11" t="str">
        <f t="shared" ca="1" si="119"/>
        <v>啟芳</v>
      </c>
      <c r="U380" s="11">
        <f t="shared" ca="1" si="5"/>
        <v>323</v>
      </c>
      <c r="V380" s="41"/>
    </row>
    <row r="381" spans="1:22" ht="16.5" customHeight="1">
      <c r="A381" s="65"/>
      <c r="B381" s="65"/>
      <c r="C381" s="63" t="s">
        <v>336</v>
      </c>
      <c r="D381" s="63" t="s">
        <v>84</v>
      </c>
      <c r="E381" s="63" t="s">
        <v>248</v>
      </c>
      <c r="F381" s="64">
        <v>270</v>
      </c>
      <c r="G381" s="36"/>
      <c r="H381" s="94"/>
      <c r="I381" s="94"/>
      <c r="J381" s="91" t="s">
        <v>336</v>
      </c>
      <c r="K381" s="91" t="s">
        <v>84</v>
      </c>
      <c r="L381" s="91" t="s">
        <v>248</v>
      </c>
      <c r="M381" s="92">
        <v>270</v>
      </c>
      <c r="N381" s="93"/>
      <c r="O381" s="87"/>
      <c r="P381" s="11">
        <f t="shared" ca="1" si="0"/>
        <v>0</v>
      </c>
      <c r="Q381" s="11">
        <f t="shared" ca="1" si="1"/>
        <v>0</v>
      </c>
      <c r="R381" s="40" t="str">
        <f t="shared" ca="1" si="117"/>
        <v>經濟學</v>
      </c>
      <c r="S381" s="11" t="str">
        <f t="shared" ca="1" si="118"/>
        <v>Ⅱ</v>
      </c>
      <c r="T381" s="11" t="str">
        <f t="shared" ca="1" si="119"/>
        <v>旗立</v>
      </c>
      <c r="U381" s="11">
        <f t="shared" ca="1" si="5"/>
        <v>270</v>
      </c>
      <c r="V381" s="41"/>
    </row>
    <row r="382" spans="1:22" ht="16.5" customHeight="1">
      <c r="A382" s="65"/>
      <c r="B382" s="65"/>
      <c r="C382" s="63" t="s">
        <v>123</v>
      </c>
      <c r="D382" s="63" t="s">
        <v>124</v>
      </c>
      <c r="E382" s="63" t="s">
        <v>108</v>
      </c>
      <c r="F382" s="64">
        <v>145</v>
      </c>
      <c r="G382" s="36"/>
      <c r="H382" s="94"/>
      <c r="I382" s="94"/>
      <c r="J382" s="91" t="s">
        <v>123</v>
      </c>
      <c r="K382" s="91" t="s">
        <v>124</v>
      </c>
      <c r="L382" s="91" t="s">
        <v>108</v>
      </c>
      <c r="M382" s="92">
        <v>145</v>
      </c>
      <c r="N382" s="93"/>
      <c r="O382" s="87"/>
      <c r="P382" s="11">
        <f t="shared" ca="1" si="0"/>
        <v>0</v>
      </c>
      <c r="Q382" s="100">
        <f t="shared" ca="1" si="1"/>
        <v>0</v>
      </c>
      <c r="R382" s="101"/>
      <c r="S382" s="101"/>
      <c r="T382" s="102"/>
      <c r="U382" s="11">
        <f t="shared" ca="1" si="5"/>
        <v>145</v>
      </c>
      <c r="V382" s="41"/>
    </row>
    <row r="383" spans="1:22" ht="16.5" customHeight="1">
      <c r="A383" s="65"/>
      <c r="B383" s="63" t="s">
        <v>486</v>
      </c>
      <c r="C383" s="66"/>
      <c r="D383" s="66"/>
      <c r="E383" s="66"/>
      <c r="F383" s="64">
        <v>1982</v>
      </c>
      <c r="G383" s="36"/>
      <c r="H383" s="94"/>
      <c r="I383" s="91" t="s">
        <v>486</v>
      </c>
      <c r="J383" s="95"/>
      <c r="K383" s="95"/>
      <c r="L383" s="95"/>
      <c r="M383" s="92">
        <v>1982</v>
      </c>
      <c r="N383" s="93"/>
      <c r="O383" s="87"/>
      <c r="P383" s="11">
        <f t="shared" ca="1" si="0"/>
        <v>0</v>
      </c>
      <c r="Q383" s="11" t="str">
        <f t="shared" ca="1" si="1"/>
        <v>貿二4 合計</v>
      </c>
      <c r="R383" s="40">
        <f t="shared" ref="R383:R386" ca="1" si="120">INDIRECT("C"&amp;ROW())</f>
        <v>0</v>
      </c>
      <c r="S383" s="11">
        <f t="shared" ref="S383:S386" ca="1" si="121">INDIRECT("D"&amp;ROW())</f>
        <v>0</v>
      </c>
      <c r="T383" s="11">
        <f t="shared" ref="T383:T386" ca="1" si="122">INDIRECT("E"&amp;ROW())</f>
        <v>0</v>
      </c>
      <c r="U383" s="11">
        <f t="shared" ca="1" si="5"/>
        <v>1982</v>
      </c>
      <c r="V383" s="41"/>
    </row>
    <row r="384" spans="1:22" ht="16.5" customHeight="1">
      <c r="A384" s="65"/>
      <c r="B384" s="63" t="s">
        <v>306</v>
      </c>
      <c r="C384" s="63" t="s">
        <v>207</v>
      </c>
      <c r="D384" s="63" t="s">
        <v>39</v>
      </c>
      <c r="E384" s="63" t="s">
        <v>141</v>
      </c>
      <c r="F384" s="64">
        <v>222</v>
      </c>
      <c r="G384" s="36"/>
      <c r="H384" s="94"/>
      <c r="I384" s="91" t="s">
        <v>306</v>
      </c>
      <c r="J384" s="91" t="s">
        <v>207</v>
      </c>
      <c r="K384" s="91" t="s">
        <v>39</v>
      </c>
      <c r="L384" s="91" t="s">
        <v>141</v>
      </c>
      <c r="M384" s="92">
        <v>222</v>
      </c>
      <c r="N384" s="93"/>
      <c r="O384" s="87"/>
      <c r="P384" s="11">
        <f t="shared" ca="1" si="0"/>
        <v>0</v>
      </c>
      <c r="Q384" s="11" t="str">
        <f t="shared" ca="1" si="1"/>
        <v>資二1</v>
      </c>
      <c r="R384" s="40" t="str">
        <f t="shared" ca="1" si="120"/>
        <v>高職國文</v>
      </c>
      <c r="S384" s="11" t="str">
        <f t="shared" ca="1" si="121"/>
        <v>四</v>
      </c>
      <c r="T384" s="11" t="str">
        <f t="shared" ca="1" si="122"/>
        <v>東大</v>
      </c>
      <c r="U384" s="11">
        <f t="shared" ca="1" si="5"/>
        <v>222</v>
      </c>
      <c r="V384" s="41"/>
    </row>
    <row r="385" spans="1:22" ht="16.5" customHeight="1">
      <c r="A385" s="65"/>
      <c r="B385" s="65"/>
      <c r="C385" s="63" t="s">
        <v>231</v>
      </c>
      <c r="D385" s="63" t="s">
        <v>39</v>
      </c>
      <c r="E385" s="63" t="s">
        <v>287</v>
      </c>
      <c r="F385" s="64">
        <v>180</v>
      </c>
      <c r="G385" s="36"/>
      <c r="H385" s="94"/>
      <c r="I385" s="94"/>
      <c r="J385" s="91" t="s">
        <v>231</v>
      </c>
      <c r="K385" s="91" t="s">
        <v>39</v>
      </c>
      <c r="L385" s="91" t="s">
        <v>287</v>
      </c>
      <c r="M385" s="92">
        <v>180</v>
      </c>
      <c r="N385" s="93"/>
      <c r="O385" s="87"/>
      <c r="P385" s="11">
        <f t="shared" ca="1" si="0"/>
        <v>0</v>
      </c>
      <c r="Q385" s="11">
        <f t="shared" ca="1" si="1"/>
        <v>0</v>
      </c>
      <c r="R385" s="40" t="str">
        <f t="shared" ca="1" si="120"/>
        <v>數學B</v>
      </c>
      <c r="S385" s="11" t="str">
        <f t="shared" ca="1" si="121"/>
        <v>四</v>
      </c>
      <c r="T385" s="11" t="str">
        <f t="shared" ca="1" si="122"/>
        <v>龍騰</v>
      </c>
      <c r="U385" s="11">
        <f t="shared" ca="1" si="5"/>
        <v>180</v>
      </c>
      <c r="V385" s="41"/>
    </row>
    <row r="386" spans="1:22" ht="16.5" customHeight="1">
      <c r="A386" s="65"/>
      <c r="B386" s="65"/>
      <c r="C386" s="63" t="s">
        <v>175</v>
      </c>
      <c r="D386" s="63" t="s">
        <v>39</v>
      </c>
      <c r="E386" s="63" t="s">
        <v>141</v>
      </c>
      <c r="F386" s="64">
        <v>222</v>
      </c>
      <c r="G386" s="36"/>
      <c r="H386" s="94"/>
      <c r="I386" s="94"/>
      <c r="J386" s="91" t="s">
        <v>175</v>
      </c>
      <c r="K386" s="91" t="s">
        <v>39</v>
      </c>
      <c r="L386" s="91" t="s">
        <v>141</v>
      </c>
      <c r="M386" s="92">
        <v>222</v>
      </c>
      <c r="N386" s="93"/>
      <c r="O386" s="87"/>
      <c r="P386" s="11">
        <f t="shared" ca="1" si="0"/>
        <v>0</v>
      </c>
      <c r="Q386" s="11">
        <f t="shared" ca="1" si="1"/>
        <v>0</v>
      </c>
      <c r="R386" s="40" t="str">
        <f t="shared" ca="1" si="120"/>
        <v>高職英文</v>
      </c>
      <c r="S386" s="11" t="str">
        <f t="shared" ca="1" si="121"/>
        <v>四</v>
      </c>
      <c r="T386" s="11" t="str">
        <f t="shared" ca="1" si="122"/>
        <v>東大</v>
      </c>
      <c r="U386" s="11">
        <f t="shared" ca="1" si="5"/>
        <v>222</v>
      </c>
      <c r="V386" s="41"/>
    </row>
    <row r="387" spans="1:22" ht="16.5" customHeight="1">
      <c r="A387" s="65"/>
      <c r="B387" s="65"/>
      <c r="C387" s="65"/>
      <c r="D387" s="63" t="s">
        <v>45</v>
      </c>
      <c r="E387" s="63" t="s">
        <v>141</v>
      </c>
      <c r="F387" s="64">
        <v>232</v>
      </c>
      <c r="G387" s="36"/>
      <c r="H387" s="94"/>
      <c r="I387" s="94"/>
      <c r="J387" s="94"/>
      <c r="K387" s="91" t="s">
        <v>45</v>
      </c>
      <c r="L387" s="91" t="s">
        <v>141</v>
      </c>
      <c r="M387" s="92">
        <v>232</v>
      </c>
      <c r="N387" s="93"/>
      <c r="O387" s="87"/>
      <c r="P387" s="11">
        <f t="shared" ca="1" si="0"/>
        <v>0</v>
      </c>
      <c r="Q387" s="100">
        <f t="shared" ca="1" si="1"/>
        <v>0</v>
      </c>
      <c r="R387" s="101"/>
      <c r="S387" s="101"/>
      <c r="T387" s="102"/>
      <c r="U387" s="11">
        <f t="shared" ca="1" si="5"/>
        <v>232</v>
      </c>
      <c r="V387" s="41"/>
    </row>
    <row r="388" spans="1:22" ht="16.5" customHeight="1">
      <c r="A388" s="65"/>
      <c r="B388" s="65"/>
      <c r="C388" s="63" t="s">
        <v>328</v>
      </c>
      <c r="D388" s="63" t="s">
        <v>333</v>
      </c>
      <c r="E388" s="63" t="s">
        <v>248</v>
      </c>
      <c r="F388" s="64">
        <v>268</v>
      </c>
      <c r="G388" s="36"/>
      <c r="H388" s="94"/>
      <c r="I388" s="94"/>
      <c r="J388" s="91" t="s">
        <v>328</v>
      </c>
      <c r="K388" s="91" t="s">
        <v>333</v>
      </c>
      <c r="L388" s="91" t="s">
        <v>248</v>
      </c>
      <c r="M388" s="92">
        <v>268</v>
      </c>
      <c r="N388" s="93"/>
      <c r="O388" s="87"/>
      <c r="P388" s="11">
        <f t="shared" ca="1" si="0"/>
        <v>0</v>
      </c>
      <c r="Q388" s="11">
        <f t="shared" ca="1" si="1"/>
        <v>0</v>
      </c>
      <c r="R388" s="40" t="str">
        <f t="shared" ref="R388:R391" ca="1" si="123">INDIRECT("C"&amp;ROW())</f>
        <v>計算機概論</v>
      </c>
      <c r="S388" s="11" t="str">
        <f t="shared" ref="S388:S391" ca="1" si="124">INDIRECT("D"&amp;ROW())</f>
        <v>Ⅳ</v>
      </c>
      <c r="T388" s="11" t="str">
        <f t="shared" ref="T388:T391" ca="1" si="125">INDIRECT("E"&amp;ROW())</f>
        <v>旗立</v>
      </c>
      <c r="U388" s="11">
        <f t="shared" ca="1" si="5"/>
        <v>268</v>
      </c>
      <c r="V388" s="41"/>
    </row>
    <row r="389" spans="1:22" ht="16.5" customHeight="1">
      <c r="A389" s="65"/>
      <c r="B389" s="65"/>
      <c r="C389" s="63" t="s">
        <v>158</v>
      </c>
      <c r="D389" s="63" t="s">
        <v>39</v>
      </c>
      <c r="E389" s="63" t="s">
        <v>132</v>
      </c>
      <c r="F389" s="64">
        <v>120</v>
      </c>
      <c r="G389" s="36"/>
      <c r="H389" s="94"/>
      <c r="I389" s="94"/>
      <c r="J389" s="91" t="s">
        <v>158</v>
      </c>
      <c r="K389" s="91" t="s">
        <v>39</v>
      </c>
      <c r="L389" s="91" t="s">
        <v>132</v>
      </c>
      <c r="M389" s="92">
        <v>120</v>
      </c>
      <c r="N389" s="93"/>
      <c r="O389" s="87"/>
      <c r="P389" s="11">
        <f t="shared" ca="1" si="0"/>
        <v>0</v>
      </c>
      <c r="Q389" s="11">
        <f t="shared" ca="1" si="1"/>
        <v>0</v>
      </c>
      <c r="R389" s="40" t="str">
        <f t="shared" ca="1" si="123"/>
        <v>體育</v>
      </c>
      <c r="S389" s="11" t="str">
        <f t="shared" ca="1" si="124"/>
        <v>四</v>
      </c>
      <c r="T389" s="11" t="str">
        <f t="shared" ca="1" si="125"/>
        <v>育達</v>
      </c>
      <c r="U389" s="11">
        <f t="shared" ca="1" si="5"/>
        <v>120</v>
      </c>
      <c r="V389" s="41"/>
    </row>
    <row r="390" spans="1:22" ht="16.5" customHeight="1">
      <c r="A390" s="65"/>
      <c r="B390" s="65"/>
      <c r="C390" s="63" t="s">
        <v>336</v>
      </c>
      <c r="D390" s="63" t="s">
        <v>84</v>
      </c>
      <c r="E390" s="63" t="s">
        <v>248</v>
      </c>
      <c r="F390" s="64">
        <v>270</v>
      </c>
      <c r="G390" s="36"/>
      <c r="H390" s="94"/>
      <c r="I390" s="94"/>
      <c r="J390" s="91" t="s">
        <v>336</v>
      </c>
      <c r="K390" s="91" t="s">
        <v>84</v>
      </c>
      <c r="L390" s="91" t="s">
        <v>248</v>
      </c>
      <c r="M390" s="92">
        <v>270</v>
      </c>
      <c r="N390" s="93"/>
      <c r="O390" s="87"/>
      <c r="P390" s="11">
        <f t="shared" ca="1" si="0"/>
        <v>0</v>
      </c>
      <c r="Q390" s="11">
        <f t="shared" ca="1" si="1"/>
        <v>0</v>
      </c>
      <c r="R390" s="40" t="str">
        <f t="shared" ca="1" si="123"/>
        <v>經濟學</v>
      </c>
      <c r="S390" s="11" t="str">
        <f t="shared" ca="1" si="124"/>
        <v>Ⅱ</v>
      </c>
      <c r="T390" s="11" t="str">
        <f t="shared" ca="1" si="125"/>
        <v>旗立</v>
      </c>
      <c r="U390" s="11">
        <f t="shared" ca="1" si="5"/>
        <v>270</v>
      </c>
      <c r="V390" s="41"/>
    </row>
    <row r="391" spans="1:22" ht="16.5" customHeight="1">
      <c r="A391" s="65"/>
      <c r="B391" s="65"/>
      <c r="C391" s="63" t="s">
        <v>123</v>
      </c>
      <c r="D391" s="63" t="s">
        <v>124</v>
      </c>
      <c r="E391" s="63" t="s">
        <v>108</v>
      </c>
      <c r="F391" s="64">
        <v>145</v>
      </c>
      <c r="G391" s="36"/>
      <c r="H391" s="94"/>
      <c r="I391" s="94"/>
      <c r="J391" s="91" t="s">
        <v>123</v>
      </c>
      <c r="K391" s="91" t="s">
        <v>124</v>
      </c>
      <c r="L391" s="91" t="s">
        <v>108</v>
      </c>
      <c r="M391" s="92">
        <v>145</v>
      </c>
      <c r="N391" s="93"/>
      <c r="O391" s="87"/>
      <c r="P391" s="11">
        <f t="shared" ca="1" si="0"/>
        <v>0</v>
      </c>
      <c r="Q391" s="11">
        <f t="shared" ca="1" si="1"/>
        <v>0</v>
      </c>
      <c r="R391" s="40" t="str">
        <f t="shared" ca="1" si="123"/>
        <v>當代軍事科技</v>
      </c>
      <c r="S391" s="11" t="str">
        <f t="shared" ca="1" si="124"/>
        <v>全</v>
      </c>
      <c r="T391" s="11" t="str">
        <f t="shared" ca="1" si="125"/>
        <v>幼獅</v>
      </c>
      <c r="U391" s="11">
        <f t="shared" ca="1" si="5"/>
        <v>145</v>
      </c>
      <c r="V391" s="41"/>
    </row>
    <row r="392" spans="1:22" ht="16.5" customHeight="1">
      <c r="A392" s="65"/>
      <c r="B392" s="63" t="s">
        <v>487</v>
      </c>
      <c r="C392" s="66"/>
      <c r="D392" s="66"/>
      <c r="E392" s="66"/>
      <c r="F392" s="64">
        <v>1659</v>
      </c>
      <c r="G392" s="36"/>
      <c r="H392" s="94"/>
      <c r="I392" s="91" t="s">
        <v>487</v>
      </c>
      <c r="J392" s="95"/>
      <c r="K392" s="95"/>
      <c r="L392" s="95"/>
      <c r="M392" s="92">
        <v>1659</v>
      </c>
      <c r="N392" s="93"/>
      <c r="O392" s="87"/>
      <c r="P392" s="11">
        <f t="shared" ca="1" si="0"/>
        <v>0</v>
      </c>
      <c r="Q392" s="100" t="str">
        <f t="shared" ca="1" si="1"/>
        <v>資二1 合計</v>
      </c>
      <c r="R392" s="101"/>
      <c r="S392" s="101"/>
      <c r="T392" s="102"/>
      <c r="U392" s="11">
        <f t="shared" ca="1" si="5"/>
        <v>1659</v>
      </c>
      <c r="V392" s="41"/>
    </row>
    <row r="393" spans="1:22" ht="16.5" customHeight="1">
      <c r="A393" s="65"/>
      <c r="B393" s="63" t="s">
        <v>312</v>
      </c>
      <c r="C393" s="63" t="s">
        <v>207</v>
      </c>
      <c r="D393" s="63" t="s">
        <v>39</v>
      </c>
      <c r="E393" s="63" t="s">
        <v>141</v>
      </c>
      <c r="F393" s="64">
        <v>222</v>
      </c>
      <c r="G393" s="36"/>
      <c r="H393" s="94"/>
      <c r="I393" s="91" t="s">
        <v>312</v>
      </c>
      <c r="J393" s="91" t="s">
        <v>207</v>
      </c>
      <c r="K393" s="91" t="s">
        <v>39</v>
      </c>
      <c r="L393" s="91" t="s">
        <v>141</v>
      </c>
      <c r="M393" s="92">
        <v>222</v>
      </c>
      <c r="N393" s="93"/>
      <c r="O393" s="87"/>
      <c r="P393" s="11">
        <f t="shared" ca="1" si="0"/>
        <v>0</v>
      </c>
      <c r="Q393" s="11" t="str">
        <f t="shared" ca="1" si="1"/>
        <v>資二2</v>
      </c>
      <c r="R393" s="40" t="str">
        <f t="shared" ref="R393:R396" ca="1" si="126">INDIRECT("C"&amp;ROW())</f>
        <v>高職國文</v>
      </c>
      <c r="S393" s="11" t="str">
        <f t="shared" ref="S393:S396" ca="1" si="127">INDIRECT("D"&amp;ROW())</f>
        <v>四</v>
      </c>
      <c r="T393" s="11" t="str">
        <f t="shared" ref="T393:T396" ca="1" si="128">INDIRECT("E"&amp;ROW())</f>
        <v>東大</v>
      </c>
      <c r="U393" s="11">
        <f t="shared" ca="1" si="5"/>
        <v>222</v>
      </c>
      <c r="V393" s="41"/>
    </row>
    <row r="394" spans="1:22" ht="16.5" customHeight="1">
      <c r="A394" s="65"/>
      <c r="B394" s="65"/>
      <c r="C394" s="63" t="s">
        <v>231</v>
      </c>
      <c r="D394" s="63" t="s">
        <v>39</v>
      </c>
      <c r="E394" s="63" t="s">
        <v>287</v>
      </c>
      <c r="F394" s="64">
        <v>180</v>
      </c>
      <c r="G394" s="36"/>
      <c r="H394" s="94"/>
      <c r="I394" s="94"/>
      <c r="J394" s="91" t="s">
        <v>231</v>
      </c>
      <c r="K394" s="91" t="s">
        <v>39</v>
      </c>
      <c r="L394" s="91" t="s">
        <v>287</v>
      </c>
      <c r="M394" s="92">
        <v>180</v>
      </c>
      <c r="N394" s="93"/>
      <c r="O394" s="87"/>
      <c r="P394" s="11">
        <f t="shared" ca="1" si="0"/>
        <v>0</v>
      </c>
      <c r="Q394" s="11">
        <f t="shared" ca="1" si="1"/>
        <v>0</v>
      </c>
      <c r="R394" s="40" t="str">
        <f t="shared" ca="1" si="126"/>
        <v>數學B</v>
      </c>
      <c r="S394" s="11" t="str">
        <f t="shared" ca="1" si="127"/>
        <v>四</v>
      </c>
      <c r="T394" s="11" t="str">
        <f t="shared" ca="1" si="128"/>
        <v>龍騰</v>
      </c>
      <c r="U394" s="11">
        <f t="shared" ca="1" si="5"/>
        <v>180</v>
      </c>
      <c r="V394" s="41"/>
    </row>
    <row r="395" spans="1:22" ht="16.5" customHeight="1">
      <c r="A395" s="65"/>
      <c r="B395" s="65"/>
      <c r="C395" s="63" t="s">
        <v>175</v>
      </c>
      <c r="D395" s="63" t="s">
        <v>39</v>
      </c>
      <c r="E395" s="63" t="s">
        <v>141</v>
      </c>
      <c r="F395" s="64">
        <v>222</v>
      </c>
      <c r="G395" s="36"/>
      <c r="H395" s="94"/>
      <c r="I395" s="94"/>
      <c r="J395" s="91" t="s">
        <v>175</v>
      </c>
      <c r="K395" s="91" t="s">
        <v>39</v>
      </c>
      <c r="L395" s="91" t="s">
        <v>141</v>
      </c>
      <c r="M395" s="92">
        <v>222</v>
      </c>
      <c r="N395" s="93"/>
      <c r="O395" s="87"/>
      <c r="P395" s="11">
        <f t="shared" ca="1" si="0"/>
        <v>0</v>
      </c>
      <c r="Q395" s="11">
        <f t="shared" ca="1" si="1"/>
        <v>0</v>
      </c>
      <c r="R395" s="40" t="str">
        <f t="shared" ca="1" si="126"/>
        <v>高職英文</v>
      </c>
      <c r="S395" s="11" t="str">
        <f t="shared" ca="1" si="127"/>
        <v>四</v>
      </c>
      <c r="T395" s="11" t="str">
        <f t="shared" ca="1" si="128"/>
        <v>東大</v>
      </c>
      <c r="U395" s="11">
        <f t="shared" ca="1" si="5"/>
        <v>222</v>
      </c>
      <c r="V395" s="41"/>
    </row>
    <row r="396" spans="1:22" ht="16.5" customHeight="1">
      <c r="A396" s="65"/>
      <c r="B396" s="65"/>
      <c r="C396" s="65"/>
      <c r="D396" s="63" t="s">
        <v>45</v>
      </c>
      <c r="E396" s="63" t="s">
        <v>141</v>
      </c>
      <c r="F396" s="64">
        <v>232</v>
      </c>
      <c r="G396" s="36"/>
      <c r="H396" s="94"/>
      <c r="I396" s="94"/>
      <c r="J396" s="94"/>
      <c r="K396" s="91" t="s">
        <v>45</v>
      </c>
      <c r="L396" s="91" t="s">
        <v>141</v>
      </c>
      <c r="M396" s="92">
        <v>232</v>
      </c>
      <c r="N396" s="93"/>
      <c r="O396" s="87"/>
      <c r="P396" s="11">
        <f t="shared" ca="1" si="0"/>
        <v>0</v>
      </c>
      <c r="Q396" s="11">
        <f t="shared" ca="1" si="1"/>
        <v>0</v>
      </c>
      <c r="R396" s="40">
        <f t="shared" ca="1" si="126"/>
        <v>0</v>
      </c>
      <c r="S396" s="11" t="str">
        <f t="shared" ca="1" si="127"/>
        <v>五</v>
      </c>
      <c r="T396" s="11" t="str">
        <f t="shared" ca="1" si="128"/>
        <v>東大</v>
      </c>
      <c r="U396" s="11">
        <f t="shared" ca="1" si="5"/>
        <v>232</v>
      </c>
      <c r="V396" s="41"/>
    </row>
    <row r="397" spans="1:22" ht="16.5" customHeight="1">
      <c r="A397" s="65"/>
      <c r="B397" s="65"/>
      <c r="C397" s="63" t="s">
        <v>328</v>
      </c>
      <c r="D397" s="63" t="s">
        <v>333</v>
      </c>
      <c r="E397" s="63" t="s">
        <v>248</v>
      </c>
      <c r="F397" s="64">
        <v>268</v>
      </c>
      <c r="G397" s="36"/>
      <c r="H397" s="94"/>
      <c r="I397" s="94"/>
      <c r="J397" s="91" t="s">
        <v>328</v>
      </c>
      <c r="K397" s="91" t="s">
        <v>333</v>
      </c>
      <c r="L397" s="91" t="s">
        <v>248</v>
      </c>
      <c r="M397" s="92">
        <v>268</v>
      </c>
      <c r="N397" s="93"/>
      <c r="O397" s="87"/>
      <c r="P397" s="11">
        <f t="shared" ca="1" si="0"/>
        <v>0</v>
      </c>
      <c r="Q397" s="100">
        <f t="shared" ca="1" si="1"/>
        <v>0</v>
      </c>
      <c r="R397" s="101"/>
      <c r="S397" s="101"/>
      <c r="T397" s="102"/>
      <c r="U397" s="11">
        <f t="shared" ca="1" si="5"/>
        <v>268</v>
      </c>
      <c r="V397" s="41"/>
    </row>
    <row r="398" spans="1:22" ht="16.5" customHeight="1">
      <c r="A398" s="65"/>
      <c r="B398" s="65"/>
      <c r="C398" s="63" t="s">
        <v>158</v>
      </c>
      <c r="D398" s="63" t="s">
        <v>39</v>
      </c>
      <c r="E398" s="63" t="s">
        <v>132</v>
      </c>
      <c r="F398" s="64">
        <v>120</v>
      </c>
      <c r="G398" s="36"/>
      <c r="H398" s="94"/>
      <c r="I398" s="94"/>
      <c r="J398" s="91" t="s">
        <v>158</v>
      </c>
      <c r="K398" s="91" t="s">
        <v>39</v>
      </c>
      <c r="L398" s="91" t="s">
        <v>132</v>
      </c>
      <c r="M398" s="92">
        <v>120</v>
      </c>
      <c r="N398" s="93"/>
      <c r="O398" s="87"/>
      <c r="P398" s="11">
        <f t="shared" ca="1" si="0"/>
        <v>0</v>
      </c>
      <c r="Q398" s="11">
        <f t="shared" ca="1" si="1"/>
        <v>0</v>
      </c>
      <c r="R398" s="40" t="str">
        <f t="shared" ref="R398:R407" ca="1" si="129">INDIRECT("C"&amp;ROW())</f>
        <v>體育</v>
      </c>
      <c r="S398" s="11" t="str">
        <f t="shared" ref="S398:S407" ca="1" si="130">INDIRECT("D"&amp;ROW())</f>
        <v>四</v>
      </c>
      <c r="T398" s="11" t="str">
        <f t="shared" ref="T398:T407" ca="1" si="131">INDIRECT("E"&amp;ROW())</f>
        <v>育達</v>
      </c>
      <c r="U398" s="11">
        <f t="shared" ca="1" si="5"/>
        <v>120</v>
      </c>
      <c r="V398" s="41"/>
    </row>
    <row r="399" spans="1:22" ht="16.5" customHeight="1">
      <c r="A399" s="65"/>
      <c r="B399" s="65"/>
      <c r="C399" s="63" t="s">
        <v>336</v>
      </c>
      <c r="D399" s="63" t="s">
        <v>84</v>
      </c>
      <c r="E399" s="63" t="s">
        <v>248</v>
      </c>
      <c r="F399" s="64">
        <v>270</v>
      </c>
      <c r="G399" s="36"/>
      <c r="H399" s="94"/>
      <c r="I399" s="94"/>
      <c r="J399" s="91" t="s">
        <v>336</v>
      </c>
      <c r="K399" s="91" t="s">
        <v>84</v>
      </c>
      <c r="L399" s="91" t="s">
        <v>248</v>
      </c>
      <c r="M399" s="92">
        <v>270</v>
      </c>
      <c r="N399" s="93"/>
      <c r="O399" s="87"/>
      <c r="P399" s="11">
        <f t="shared" ca="1" si="0"/>
        <v>0</v>
      </c>
      <c r="Q399" s="11">
        <f t="shared" ca="1" si="1"/>
        <v>0</v>
      </c>
      <c r="R399" s="40" t="str">
        <f t="shared" ca="1" si="129"/>
        <v>經濟學</v>
      </c>
      <c r="S399" s="11" t="str">
        <f t="shared" ca="1" si="130"/>
        <v>Ⅱ</v>
      </c>
      <c r="T399" s="11" t="str">
        <f t="shared" ca="1" si="131"/>
        <v>旗立</v>
      </c>
      <c r="U399" s="11">
        <f t="shared" ca="1" si="5"/>
        <v>270</v>
      </c>
      <c r="V399" s="41"/>
    </row>
    <row r="400" spans="1:22" ht="16.5" customHeight="1">
      <c r="A400" s="65"/>
      <c r="B400" s="65"/>
      <c r="C400" s="63" t="s">
        <v>123</v>
      </c>
      <c r="D400" s="63" t="s">
        <v>124</v>
      </c>
      <c r="E400" s="63" t="s">
        <v>108</v>
      </c>
      <c r="F400" s="64">
        <v>145</v>
      </c>
      <c r="G400" s="36"/>
      <c r="H400" s="94"/>
      <c r="I400" s="94"/>
      <c r="J400" s="91" t="s">
        <v>123</v>
      </c>
      <c r="K400" s="91" t="s">
        <v>124</v>
      </c>
      <c r="L400" s="91" t="s">
        <v>108</v>
      </c>
      <c r="M400" s="92">
        <v>145</v>
      </c>
      <c r="N400" s="93"/>
      <c r="O400" s="87"/>
      <c r="P400" s="11">
        <f t="shared" ca="1" si="0"/>
        <v>0</v>
      </c>
      <c r="Q400" s="11">
        <f t="shared" ca="1" si="1"/>
        <v>0</v>
      </c>
      <c r="R400" s="40" t="str">
        <f t="shared" ca="1" si="129"/>
        <v>當代軍事科技</v>
      </c>
      <c r="S400" s="11" t="str">
        <f t="shared" ca="1" si="130"/>
        <v>全</v>
      </c>
      <c r="T400" s="11" t="str">
        <f t="shared" ca="1" si="131"/>
        <v>幼獅</v>
      </c>
      <c r="U400" s="11">
        <f t="shared" ca="1" si="5"/>
        <v>145</v>
      </c>
      <c r="V400" s="41"/>
    </row>
    <row r="401" spans="1:22" ht="16.5" customHeight="1">
      <c r="A401" s="65"/>
      <c r="B401" s="63" t="s">
        <v>488</v>
      </c>
      <c r="C401" s="66"/>
      <c r="D401" s="66"/>
      <c r="E401" s="66"/>
      <c r="F401" s="64">
        <v>1659</v>
      </c>
      <c r="G401" s="36"/>
      <c r="H401" s="94"/>
      <c r="I401" s="91" t="s">
        <v>488</v>
      </c>
      <c r="J401" s="95"/>
      <c r="K401" s="95"/>
      <c r="L401" s="95"/>
      <c r="M401" s="92">
        <v>1659</v>
      </c>
      <c r="N401" s="93"/>
      <c r="O401" s="87"/>
      <c r="P401" s="11">
        <f t="shared" ca="1" si="0"/>
        <v>0</v>
      </c>
      <c r="Q401" s="11" t="str">
        <f t="shared" ca="1" si="1"/>
        <v>資二2 合計</v>
      </c>
      <c r="R401" s="40">
        <f t="shared" ca="1" si="129"/>
        <v>0</v>
      </c>
      <c r="S401" s="11">
        <f t="shared" ca="1" si="130"/>
        <v>0</v>
      </c>
      <c r="T401" s="11">
        <f t="shared" ca="1" si="131"/>
        <v>0</v>
      </c>
      <c r="U401" s="11">
        <f t="shared" ca="1" si="5"/>
        <v>1659</v>
      </c>
      <c r="V401" s="41"/>
    </row>
    <row r="402" spans="1:22" ht="16.5" customHeight="1">
      <c r="A402" s="65"/>
      <c r="B402" s="63" t="s">
        <v>337</v>
      </c>
      <c r="C402" s="63" t="s">
        <v>207</v>
      </c>
      <c r="D402" s="63" t="s">
        <v>39</v>
      </c>
      <c r="E402" s="63" t="s">
        <v>141</v>
      </c>
      <c r="F402" s="64">
        <v>222</v>
      </c>
      <c r="G402" s="36"/>
      <c r="H402" s="94"/>
      <c r="I402" s="91" t="s">
        <v>337</v>
      </c>
      <c r="J402" s="91" t="s">
        <v>207</v>
      </c>
      <c r="K402" s="91" t="s">
        <v>39</v>
      </c>
      <c r="L402" s="91" t="s">
        <v>141</v>
      </c>
      <c r="M402" s="92">
        <v>222</v>
      </c>
      <c r="N402" s="93"/>
      <c r="O402" s="87"/>
      <c r="P402" s="11">
        <f t="shared" ca="1" si="0"/>
        <v>0</v>
      </c>
      <c r="Q402" s="11" t="str">
        <f t="shared" ca="1" si="1"/>
        <v>廣二1</v>
      </c>
      <c r="R402" s="40" t="str">
        <f t="shared" ca="1" si="129"/>
        <v>高職國文</v>
      </c>
      <c r="S402" s="11" t="str">
        <f t="shared" ca="1" si="130"/>
        <v>四</v>
      </c>
      <c r="T402" s="11" t="str">
        <f t="shared" ca="1" si="131"/>
        <v>東大</v>
      </c>
      <c r="U402" s="11">
        <f t="shared" ca="1" si="5"/>
        <v>222</v>
      </c>
      <c r="V402" s="41"/>
    </row>
    <row r="403" spans="1:22" ht="16.5" customHeight="1">
      <c r="A403" s="65"/>
      <c r="B403" s="65"/>
      <c r="C403" s="63" t="s">
        <v>231</v>
      </c>
      <c r="D403" s="63" t="s">
        <v>39</v>
      </c>
      <c r="E403" s="63" t="s">
        <v>287</v>
      </c>
      <c r="F403" s="64">
        <v>180</v>
      </c>
      <c r="G403" s="36"/>
      <c r="H403" s="94"/>
      <c r="I403" s="94"/>
      <c r="J403" s="91" t="s">
        <v>231</v>
      </c>
      <c r="K403" s="91" t="s">
        <v>39</v>
      </c>
      <c r="L403" s="91" t="s">
        <v>287</v>
      </c>
      <c r="M403" s="92">
        <v>180</v>
      </c>
      <c r="N403" s="93"/>
      <c r="O403" s="87"/>
      <c r="P403" s="11">
        <f t="shared" ca="1" si="0"/>
        <v>0</v>
      </c>
      <c r="Q403" s="11">
        <f t="shared" ca="1" si="1"/>
        <v>0</v>
      </c>
      <c r="R403" s="40" t="str">
        <f t="shared" ca="1" si="129"/>
        <v>數學B</v>
      </c>
      <c r="S403" s="11" t="str">
        <f t="shared" ca="1" si="130"/>
        <v>四</v>
      </c>
      <c r="T403" s="11" t="str">
        <f t="shared" ca="1" si="131"/>
        <v>龍騰</v>
      </c>
      <c r="U403" s="11">
        <f t="shared" ca="1" si="5"/>
        <v>180</v>
      </c>
      <c r="V403" s="41"/>
    </row>
    <row r="404" spans="1:22" ht="16.5" customHeight="1">
      <c r="A404" s="65"/>
      <c r="B404" s="65"/>
      <c r="C404" s="63" t="s">
        <v>175</v>
      </c>
      <c r="D404" s="63" t="s">
        <v>39</v>
      </c>
      <c r="E404" s="63" t="s">
        <v>141</v>
      </c>
      <c r="F404" s="64">
        <v>222</v>
      </c>
      <c r="G404" s="36"/>
      <c r="H404" s="94"/>
      <c r="I404" s="94"/>
      <c r="J404" s="91" t="s">
        <v>175</v>
      </c>
      <c r="K404" s="91" t="s">
        <v>39</v>
      </c>
      <c r="L404" s="91" t="s">
        <v>141</v>
      </c>
      <c r="M404" s="92">
        <v>222</v>
      </c>
      <c r="N404" s="93"/>
      <c r="O404" s="87"/>
      <c r="P404" s="11">
        <f t="shared" ca="1" si="0"/>
        <v>0</v>
      </c>
      <c r="Q404" s="11">
        <f t="shared" ca="1" si="1"/>
        <v>0</v>
      </c>
      <c r="R404" s="40" t="str">
        <f t="shared" ca="1" si="129"/>
        <v>高職英文</v>
      </c>
      <c r="S404" s="11" t="str">
        <f t="shared" ca="1" si="130"/>
        <v>四</v>
      </c>
      <c r="T404" s="11" t="str">
        <f t="shared" ca="1" si="131"/>
        <v>東大</v>
      </c>
      <c r="U404" s="11">
        <f t="shared" ca="1" si="5"/>
        <v>222</v>
      </c>
      <c r="V404" s="41"/>
    </row>
    <row r="405" spans="1:22" ht="16.5" customHeight="1">
      <c r="A405" s="65"/>
      <c r="B405" s="65"/>
      <c r="C405" s="65"/>
      <c r="D405" s="63" t="s">
        <v>45</v>
      </c>
      <c r="E405" s="63" t="s">
        <v>141</v>
      </c>
      <c r="F405" s="64">
        <v>232</v>
      </c>
      <c r="G405" s="36"/>
      <c r="H405" s="94"/>
      <c r="I405" s="94"/>
      <c r="J405" s="94"/>
      <c r="K405" s="91" t="s">
        <v>45</v>
      </c>
      <c r="L405" s="91" t="s">
        <v>141</v>
      </c>
      <c r="M405" s="92">
        <v>232</v>
      </c>
      <c r="N405" s="93"/>
      <c r="O405" s="87"/>
      <c r="P405" s="11">
        <f t="shared" ca="1" si="0"/>
        <v>0</v>
      </c>
      <c r="Q405" s="11">
        <f t="shared" ca="1" si="1"/>
        <v>0</v>
      </c>
      <c r="R405" s="40">
        <f t="shared" ca="1" si="129"/>
        <v>0</v>
      </c>
      <c r="S405" s="11" t="str">
        <f t="shared" ca="1" si="130"/>
        <v>五</v>
      </c>
      <c r="T405" s="11" t="str">
        <f t="shared" ca="1" si="131"/>
        <v>東大</v>
      </c>
      <c r="U405" s="11">
        <f t="shared" ca="1" si="5"/>
        <v>232</v>
      </c>
      <c r="V405" s="41"/>
    </row>
    <row r="406" spans="1:22" ht="16.5" customHeight="1">
      <c r="A406" s="65"/>
      <c r="B406" s="65"/>
      <c r="C406" s="63" t="s">
        <v>158</v>
      </c>
      <c r="D406" s="63" t="s">
        <v>39</v>
      </c>
      <c r="E406" s="63" t="s">
        <v>132</v>
      </c>
      <c r="F406" s="64">
        <v>120</v>
      </c>
      <c r="G406" s="36"/>
      <c r="H406" s="94"/>
      <c r="I406" s="94"/>
      <c r="J406" s="91" t="s">
        <v>158</v>
      </c>
      <c r="K406" s="91" t="s">
        <v>39</v>
      </c>
      <c r="L406" s="91" t="s">
        <v>132</v>
      </c>
      <c r="M406" s="92">
        <v>120</v>
      </c>
      <c r="N406" s="93"/>
      <c r="O406" s="87"/>
      <c r="P406" s="11">
        <f t="shared" ca="1" si="0"/>
        <v>0</v>
      </c>
      <c r="Q406" s="11">
        <f t="shared" ca="1" si="1"/>
        <v>0</v>
      </c>
      <c r="R406" s="40" t="str">
        <f t="shared" ca="1" si="129"/>
        <v>體育</v>
      </c>
      <c r="S406" s="11" t="str">
        <f t="shared" ca="1" si="130"/>
        <v>四</v>
      </c>
      <c r="T406" s="11" t="str">
        <f t="shared" ca="1" si="131"/>
        <v>育達</v>
      </c>
      <c r="U406" s="11">
        <f t="shared" ca="1" si="5"/>
        <v>120</v>
      </c>
      <c r="V406" s="41"/>
    </row>
    <row r="407" spans="1:22" ht="16.5" customHeight="1">
      <c r="A407" s="65"/>
      <c r="B407" s="65"/>
      <c r="C407" s="63" t="s">
        <v>123</v>
      </c>
      <c r="D407" s="63" t="s">
        <v>124</v>
      </c>
      <c r="E407" s="63" t="s">
        <v>108</v>
      </c>
      <c r="F407" s="64">
        <v>145</v>
      </c>
      <c r="G407" s="36"/>
      <c r="H407" s="94"/>
      <c r="I407" s="94"/>
      <c r="J407" s="91" t="s">
        <v>123</v>
      </c>
      <c r="K407" s="91" t="s">
        <v>124</v>
      </c>
      <c r="L407" s="91" t="s">
        <v>108</v>
      </c>
      <c r="M407" s="92">
        <v>145</v>
      </c>
      <c r="N407" s="93"/>
      <c r="O407" s="87"/>
      <c r="P407" s="11">
        <f t="shared" ca="1" si="0"/>
        <v>0</v>
      </c>
      <c r="Q407" s="11">
        <f t="shared" ca="1" si="1"/>
        <v>0</v>
      </c>
      <c r="R407" s="40" t="str">
        <f t="shared" ca="1" si="129"/>
        <v>當代軍事科技</v>
      </c>
      <c r="S407" s="11" t="str">
        <f t="shared" ca="1" si="130"/>
        <v>全</v>
      </c>
      <c r="T407" s="11" t="str">
        <f t="shared" ca="1" si="131"/>
        <v>幼獅</v>
      </c>
      <c r="U407" s="11">
        <f t="shared" ca="1" si="5"/>
        <v>145</v>
      </c>
      <c r="V407" s="41"/>
    </row>
    <row r="408" spans="1:22" ht="16.5" customHeight="1">
      <c r="A408" s="65"/>
      <c r="B408" s="63" t="s">
        <v>489</v>
      </c>
      <c r="C408" s="66"/>
      <c r="D408" s="66"/>
      <c r="E408" s="66"/>
      <c r="F408" s="64">
        <v>1121</v>
      </c>
      <c r="G408" s="36"/>
      <c r="H408" s="94"/>
      <c r="I408" s="91" t="s">
        <v>489</v>
      </c>
      <c r="J408" s="95"/>
      <c r="K408" s="95"/>
      <c r="L408" s="95"/>
      <c r="M408" s="92">
        <v>1121</v>
      </c>
      <c r="N408" s="93"/>
      <c r="O408" s="87"/>
      <c r="P408" s="11">
        <f t="shared" ca="1" si="0"/>
        <v>0</v>
      </c>
      <c r="Q408" s="100" t="str">
        <f t="shared" ca="1" si="1"/>
        <v>廣二1 合計</v>
      </c>
      <c r="R408" s="101"/>
      <c r="S408" s="101"/>
      <c r="T408" s="102"/>
      <c r="U408" s="11">
        <f t="shared" ca="1" si="5"/>
        <v>1121</v>
      </c>
      <c r="V408" s="41"/>
    </row>
    <row r="409" spans="1:22" ht="16.5" customHeight="1">
      <c r="A409" s="65"/>
      <c r="B409" s="63" t="s">
        <v>341</v>
      </c>
      <c r="C409" s="63" t="s">
        <v>207</v>
      </c>
      <c r="D409" s="63" t="s">
        <v>39</v>
      </c>
      <c r="E409" s="63" t="s">
        <v>141</v>
      </c>
      <c r="F409" s="64">
        <v>222</v>
      </c>
      <c r="G409" s="36"/>
      <c r="H409" s="94"/>
      <c r="I409" s="91" t="s">
        <v>341</v>
      </c>
      <c r="J409" s="91" t="s">
        <v>207</v>
      </c>
      <c r="K409" s="91" t="s">
        <v>39</v>
      </c>
      <c r="L409" s="91" t="s">
        <v>141</v>
      </c>
      <c r="M409" s="92">
        <v>222</v>
      </c>
      <c r="N409" s="93"/>
      <c r="O409" s="87"/>
      <c r="P409" s="11">
        <f t="shared" ca="1" si="0"/>
        <v>0</v>
      </c>
      <c r="Q409" s="11" t="str">
        <f t="shared" ca="1" si="1"/>
        <v>廣二2</v>
      </c>
      <c r="R409" s="40" t="str">
        <f t="shared" ref="R409:R418" ca="1" si="132">INDIRECT("C"&amp;ROW())</f>
        <v>高職國文</v>
      </c>
      <c r="S409" s="11" t="str">
        <f t="shared" ref="S409:S418" ca="1" si="133">INDIRECT("D"&amp;ROW())</f>
        <v>四</v>
      </c>
      <c r="T409" s="11" t="str">
        <f t="shared" ref="T409:T418" ca="1" si="134">INDIRECT("E"&amp;ROW())</f>
        <v>東大</v>
      </c>
      <c r="U409" s="11">
        <f t="shared" ca="1" si="5"/>
        <v>222</v>
      </c>
      <c r="V409" s="41"/>
    </row>
    <row r="410" spans="1:22" ht="16.5" customHeight="1">
      <c r="A410" s="65"/>
      <c r="B410" s="65"/>
      <c r="C410" s="63" t="s">
        <v>231</v>
      </c>
      <c r="D410" s="63" t="s">
        <v>39</v>
      </c>
      <c r="E410" s="63" t="s">
        <v>287</v>
      </c>
      <c r="F410" s="64">
        <v>180</v>
      </c>
      <c r="G410" s="36"/>
      <c r="H410" s="94"/>
      <c r="I410" s="94"/>
      <c r="J410" s="91" t="s">
        <v>231</v>
      </c>
      <c r="K410" s="91" t="s">
        <v>39</v>
      </c>
      <c r="L410" s="91" t="s">
        <v>287</v>
      </c>
      <c r="M410" s="92">
        <v>180</v>
      </c>
      <c r="N410" s="93"/>
      <c r="O410" s="87"/>
      <c r="P410" s="11">
        <f t="shared" ca="1" si="0"/>
        <v>0</v>
      </c>
      <c r="Q410" s="11">
        <f t="shared" ca="1" si="1"/>
        <v>0</v>
      </c>
      <c r="R410" s="40" t="str">
        <f t="shared" ca="1" si="132"/>
        <v>數學B</v>
      </c>
      <c r="S410" s="11" t="str">
        <f t="shared" ca="1" si="133"/>
        <v>四</v>
      </c>
      <c r="T410" s="11" t="str">
        <f t="shared" ca="1" si="134"/>
        <v>龍騰</v>
      </c>
      <c r="U410" s="11">
        <f t="shared" ca="1" si="5"/>
        <v>180</v>
      </c>
      <c r="V410" s="41"/>
    </row>
    <row r="411" spans="1:22" ht="16.5" customHeight="1">
      <c r="A411" s="65"/>
      <c r="B411" s="65"/>
      <c r="C411" s="63" t="s">
        <v>175</v>
      </c>
      <c r="D411" s="63" t="s">
        <v>39</v>
      </c>
      <c r="E411" s="63" t="s">
        <v>141</v>
      </c>
      <c r="F411" s="64">
        <v>222</v>
      </c>
      <c r="G411" s="36"/>
      <c r="H411" s="94"/>
      <c r="I411" s="94"/>
      <c r="J411" s="91" t="s">
        <v>175</v>
      </c>
      <c r="K411" s="91" t="s">
        <v>39</v>
      </c>
      <c r="L411" s="91" t="s">
        <v>141</v>
      </c>
      <c r="M411" s="92">
        <v>222</v>
      </c>
      <c r="N411" s="93"/>
      <c r="O411" s="87"/>
      <c r="P411" s="11">
        <f t="shared" ca="1" si="0"/>
        <v>0</v>
      </c>
      <c r="Q411" s="11">
        <f t="shared" ca="1" si="1"/>
        <v>0</v>
      </c>
      <c r="R411" s="40" t="str">
        <f t="shared" ca="1" si="132"/>
        <v>高職英文</v>
      </c>
      <c r="S411" s="11" t="str">
        <f t="shared" ca="1" si="133"/>
        <v>四</v>
      </c>
      <c r="T411" s="11" t="str">
        <f t="shared" ca="1" si="134"/>
        <v>東大</v>
      </c>
      <c r="U411" s="11">
        <f t="shared" ca="1" si="5"/>
        <v>222</v>
      </c>
      <c r="V411" s="41"/>
    </row>
    <row r="412" spans="1:22" ht="16.5" customHeight="1">
      <c r="A412" s="65"/>
      <c r="B412" s="65"/>
      <c r="C412" s="65"/>
      <c r="D412" s="63" t="s">
        <v>45</v>
      </c>
      <c r="E412" s="63" t="s">
        <v>141</v>
      </c>
      <c r="F412" s="64">
        <v>232</v>
      </c>
      <c r="G412" s="36"/>
      <c r="H412" s="94"/>
      <c r="I412" s="94"/>
      <c r="J412" s="94"/>
      <c r="K412" s="91" t="s">
        <v>45</v>
      </c>
      <c r="L412" s="91" t="s">
        <v>141</v>
      </c>
      <c r="M412" s="92">
        <v>232</v>
      </c>
      <c r="N412" s="93"/>
      <c r="O412" s="87"/>
      <c r="P412" s="11">
        <f t="shared" ca="1" si="0"/>
        <v>0</v>
      </c>
      <c r="Q412" s="11">
        <f t="shared" ca="1" si="1"/>
        <v>0</v>
      </c>
      <c r="R412" s="40">
        <f t="shared" ca="1" si="132"/>
        <v>0</v>
      </c>
      <c r="S412" s="11" t="str">
        <f t="shared" ca="1" si="133"/>
        <v>五</v>
      </c>
      <c r="T412" s="11" t="str">
        <f t="shared" ca="1" si="134"/>
        <v>東大</v>
      </c>
      <c r="U412" s="11">
        <f t="shared" ca="1" si="5"/>
        <v>232</v>
      </c>
      <c r="V412" s="41"/>
    </row>
    <row r="413" spans="1:22" ht="16.5" customHeight="1">
      <c r="A413" s="65"/>
      <c r="B413" s="65"/>
      <c r="C413" s="63" t="s">
        <v>158</v>
      </c>
      <c r="D413" s="63" t="s">
        <v>39</v>
      </c>
      <c r="E413" s="63" t="s">
        <v>132</v>
      </c>
      <c r="F413" s="64">
        <v>120</v>
      </c>
      <c r="G413" s="36"/>
      <c r="H413" s="94"/>
      <c r="I413" s="94"/>
      <c r="J413" s="91" t="s">
        <v>158</v>
      </c>
      <c r="K413" s="91" t="s">
        <v>39</v>
      </c>
      <c r="L413" s="91" t="s">
        <v>132</v>
      </c>
      <c r="M413" s="92">
        <v>120</v>
      </c>
      <c r="N413" s="93"/>
      <c r="O413" s="87"/>
      <c r="P413" s="11">
        <f t="shared" ca="1" si="0"/>
        <v>0</v>
      </c>
      <c r="Q413" s="11">
        <f t="shared" ca="1" si="1"/>
        <v>0</v>
      </c>
      <c r="R413" s="40" t="str">
        <f t="shared" ca="1" si="132"/>
        <v>體育</v>
      </c>
      <c r="S413" s="11" t="str">
        <f t="shared" ca="1" si="133"/>
        <v>四</v>
      </c>
      <c r="T413" s="11" t="str">
        <f t="shared" ca="1" si="134"/>
        <v>育達</v>
      </c>
      <c r="U413" s="11">
        <f t="shared" ca="1" si="5"/>
        <v>120</v>
      </c>
      <c r="V413" s="41"/>
    </row>
    <row r="414" spans="1:22" ht="16.5" customHeight="1">
      <c r="A414" s="65"/>
      <c r="B414" s="65"/>
      <c r="C414" s="63" t="s">
        <v>123</v>
      </c>
      <c r="D414" s="63" t="s">
        <v>124</v>
      </c>
      <c r="E414" s="63" t="s">
        <v>108</v>
      </c>
      <c r="F414" s="64">
        <v>145</v>
      </c>
      <c r="G414" s="36"/>
      <c r="H414" s="94"/>
      <c r="I414" s="94"/>
      <c r="J414" s="91" t="s">
        <v>123</v>
      </c>
      <c r="K414" s="91" t="s">
        <v>124</v>
      </c>
      <c r="L414" s="91" t="s">
        <v>108</v>
      </c>
      <c r="M414" s="92">
        <v>145</v>
      </c>
      <c r="N414" s="93"/>
      <c r="O414" s="87"/>
      <c r="P414" s="11">
        <f t="shared" ca="1" si="0"/>
        <v>0</v>
      </c>
      <c r="Q414" s="11">
        <f t="shared" ca="1" si="1"/>
        <v>0</v>
      </c>
      <c r="R414" s="40" t="str">
        <f t="shared" ca="1" si="132"/>
        <v>當代軍事科技</v>
      </c>
      <c r="S414" s="11" t="str">
        <f t="shared" ca="1" si="133"/>
        <v>全</v>
      </c>
      <c r="T414" s="11" t="str">
        <f t="shared" ca="1" si="134"/>
        <v>幼獅</v>
      </c>
      <c r="U414" s="11">
        <f t="shared" ca="1" si="5"/>
        <v>145</v>
      </c>
      <c r="V414" s="41"/>
    </row>
    <row r="415" spans="1:22" ht="16.5" customHeight="1">
      <c r="A415" s="65"/>
      <c r="B415" s="63" t="s">
        <v>490</v>
      </c>
      <c r="C415" s="66"/>
      <c r="D415" s="66"/>
      <c r="E415" s="66"/>
      <c r="F415" s="64">
        <v>1121</v>
      </c>
      <c r="G415" s="36"/>
      <c r="H415" s="94"/>
      <c r="I415" s="91" t="s">
        <v>490</v>
      </c>
      <c r="J415" s="95"/>
      <c r="K415" s="95"/>
      <c r="L415" s="95"/>
      <c r="M415" s="92">
        <v>1121</v>
      </c>
      <c r="N415" s="93"/>
      <c r="O415" s="87"/>
      <c r="P415" s="11">
        <f t="shared" ca="1" si="0"/>
        <v>0</v>
      </c>
      <c r="Q415" s="11" t="str">
        <f t="shared" ca="1" si="1"/>
        <v>廣二2 合計</v>
      </c>
      <c r="R415" s="40">
        <f t="shared" ca="1" si="132"/>
        <v>0</v>
      </c>
      <c r="S415" s="11">
        <f t="shared" ca="1" si="133"/>
        <v>0</v>
      </c>
      <c r="T415" s="11">
        <f t="shared" ca="1" si="134"/>
        <v>0</v>
      </c>
      <c r="U415" s="11">
        <f t="shared" ca="1" si="5"/>
        <v>1121</v>
      </c>
      <c r="V415" s="41"/>
    </row>
    <row r="416" spans="1:22" ht="16.5" customHeight="1">
      <c r="A416" s="65"/>
      <c r="B416" s="63" t="s">
        <v>96</v>
      </c>
      <c r="C416" s="63" t="s">
        <v>349</v>
      </c>
      <c r="D416" s="63" t="s">
        <v>50</v>
      </c>
      <c r="E416" s="63" t="s">
        <v>278</v>
      </c>
      <c r="F416" s="64">
        <v>194</v>
      </c>
      <c r="G416" s="36"/>
      <c r="H416" s="94"/>
      <c r="I416" s="91" t="s">
        <v>96</v>
      </c>
      <c r="J416" s="91" t="s">
        <v>349</v>
      </c>
      <c r="K416" s="91" t="s">
        <v>50</v>
      </c>
      <c r="L416" s="91" t="s">
        <v>278</v>
      </c>
      <c r="M416" s="92">
        <v>194</v>
      </c>
      <c r="N416" s="93"/>
      <c r="O416" s="87"/>
      <c r="P416" s="11">
        <f t="shared" ca="1" si="0"/>
        <v>0</v>
      </c>
      <c r="Q416" s="11" t="str">
        <f t="shared" ca="1" si="1"/>
        <v>高三1</v>
      </c>
      <c r="R416" s="40" t="str">
        <f t="shared" ca="1" si="132"/>
        <v>高中國文</v>
      </c>
      <c r="S416" s="11" t="str">
        <f t="shared" ca="1" si="133"/>
        <v>六</v>
      </c>
      <c r="T416" s="11" t="str">
        <f t="shared" ca="1" si="134"/>
        <v>翰林</v>
      </c>
      <c r="U416" s="11">
        <f t="shared" ca="1" si="5"/>
        <v>194</v>
      </c>
      <c r="V416" s="41"/>
    </row>
    <row r="417" spans="1:22" ht="16.5" customHeight="1">
      <c r="A417" s="65"/>
      <c r="B417" s="65"/>
      <c r="C417" s="63" t="s">
        <v>24</v>
      </c>
      <c r="D417" s="63" t="s">
        <v>50</v>
      </c>
      <c r="E417" s="63" t="s">
        <v>17</v>
      </c>
      <c r="F417" s="64">
        <v>230</v>
      </c>
      <c r="G417" s="36"/>
      <c r="H417" s="94"/>
      <c r="I417" s="94"/>
      <c r="J417" s="91" t="s">
        <v>24</v>
      </c>
      <c r="K417" s="91" t="s">
        <v>50</v>
      </c>
      <c r="L417" s="91" t="s">
        <v>17</v>
      </c>
      <c r="M417" s="92">
        <v>230</v>
      </c>
      <c r="N417" s="93"/>
      <c r="O417" s="87"/>
      <c r="P417" s="11">
        <f t="shared" ca="1" si="0"/>
        <v>0</v>
      </c>
      <c r="Q417" s="11">
        <f t="shared" ca="1" si="1"/>
        <v>0</v>
      </c>
      <c r="R417" s="40" t="str">
        <f t="shared" ca="1" si="132"/>
        <v>高中英文</v>
      </c>
      <c r="S417" s="11" t="str">
        <f t="shared" ca="1" si="133"/>
        <v>六</v>
      </c>
      <c r="T417" s="11" t="str">
        <f t="shared" ca="1" si="134"/>
        <v>三民</v>
      </c>
      <c r="U417" s="11">
        <f t="shared" ca="1" si="5"/>
        <v>230</v>
      </c>
      <c r="V417" s="41"/>
    </row>
    <row r="418" spans="1:22" ht="16.5" customHeight="1">
      <c r="A418" s="65"/>
      <c r="B418" s="65"/>
      <c r="C418" s="63" t="s">
        <v>158</v>
      </c>
      <c r="D418" s="63" t="s">
        <v>50</v>
      </c>
      <c r="E418" s="63" t="s">
        <v>224</v>
      </c>
      <c r="F418" s="64">
        <v>96</v>
      </c>
      <c r="G418" s="36"/>
      <c r="H418" s="94"/>
      <c r="I418" s="94"/>
      <c r="J418" s="91" t="s">
        <v>158</v>
      </c>
      <c r="K418" s="91" t="s">
        <v>50</v>
      </c>
      <c r="L418" s="91" t="s">
        <v>224</v>
      </c>
      <c r="M418" s="92">
        <v>96</v>
      </c>
      <c r="N418" s="93"/>
      <c r="O418" s="87"/>
      <c r="P418" s="11">
        <f t="shared" ca="1" si="0"/>
        <v>0</v>
      </c>
      <c r="Q418" s="11">
        <f t="shared" ca="1" si="1"/>
        <v>0</v>
      </c>
      <c r="R418" s="40" t="str">
        <f t="shared" ca="1" si="132"/>
        <v>體育</v>
      </c>
      <c r="S418" s="11" t="str">
        <f t="shared" ca="1" si="133"/>
        <v>六</v>
      </c>
      <c r="T418" s="11" t="str">
        <f t="shared" ca="1" si="134"/>
        <v>華興</v>
      </c>
      <c r="U418" s="11">
        <f t="shared" ca="1" si="5"/>
        <v>96</v>
      </c>
      <c r="V418" s="41"/>
    </row>
    <row r="419" spans="1:22" ht="16.5" customHeight="1">
      <c r="A419" s="65"/>
      <c r="B419" s="65"/>
      <c r="C419" s="63" t="s">
        <v>264</v>
      </c>
      <c r="D419" s="63" t="s">
        <v>50</v>
      </c>
      <c r="E419" s="63" t="s">
        <v>169</v>
      </c>
      <c r="F419" s="64">
        <v>130</v>
      </c>
      <c r="G419" s="36"/>
      <c r="H419" s="94"/>
      <c r="I419" s="94"/>
      <c r="J419" s="91" t="s">
        <v>264</v>
      </c>
      <c r="K419" s="91" t="s">
        <v>50</v>
      </c>
      <c r="L419" s="91" t="s">
        <v>169</v>
      </c>
      <c r="M419" s="92">
        <v>130</v>
      </c>
      <c r="N419" s="93"/>
      <c r="O419" s="87"/>
      <c r="P419" s="11">
        <f t="shared" ca="1" si="0"/>
        <v>0</v>
      </c>
      <c r="Q419" s="100">
        <f t="shared" ca="1" si="1"/>
        <v>0</v>
      </c>
      <c r="R419" s="101"/>
      <c r="S419" s="101"/>
      <c r="T419" s="102"/>
      <c r="U419" s="11">
        <f t="shared" ca="1" si="5"/>
        <v>130</v>
      </c>
      <c r="V419" s="41"/>
    </row>
    <row r="420" spans="1:22" ht="16.5" customHeight="1">
      <c r="A420" s="65"/>
      <c r="B420" s="65"/>
      <c r="C420" s="63" t="s">
        <v>66</v>
      </c>
      <c r="D420" s="63" t="s">
        <v>16</v>
      </c>
      <c r="E420" s="63" t="s">
        <v>17</v>
      </c>
      <c r="F420" s="64">
        <v>203</v>
      </c>
      <c r="G420" s="36"/>
      <c r="H420" s="94"/>
      <c r="I420" s="94"/>
      <c r="J420" s="91" t="s">
        <v>66</v>
      </c>
      <c r="K420" s="91" t="s">
        <v>16</v>
      </c>
      <c r="L420" s="91" t="s">
        <v>17</v>
      </c>
      <c r="M420" s="92">
        <v>203</v>
      </c>
      <c r="N420" s="93"/>
      <c r="O420" s="87"/>
      <c r="P420" s="11">
        <f t="shared" ca="1" si="0"/>
        <v>0</v>
      </c>
      <c r="Q420" s="11">
        <f t="shared" ca="1" si="1"/>
        <v>0</v>
      </c>
      <c r="R420" s="40" t="str">
        <f t="shared" ref="R420:R427" ca="1" si="135">INDIRECT("C"&amp;ROW())</f>
        <v>選修歷史</v>
      </c>
      <c r="S420" s="11" t="str">
        <f t="shared" ref="S420:S427" ca="1" si="136">INDIRECT("D"&amp;ROW())</f>
        <v>下</v>
      </c>
      <c r="T420" s="11" t="str">
        <f t="shared" ref="T420:T427" ca="1" si="137">INDIRECT("E"&amp;ROW())</f>
        <v>三民</v>
      </c>
      <c r="U420" s="11">
        <f t="shared" ca="1" si="5"/>
        <v>203</v>
      </c>
      <c r="V420" s="41"/>
    </row>
    <row r="421" spans="1:22" ht="16.5" customHeight="1">
      <c r="A421" s="65"/>
      <c r="B421" s="65"/>
      <c r="C421" s="63" t="s">
        <v>397</v>
      </c>
      <c r="D421" s="63" t="s">
        <v>16</v>
      </c>
      <c r="E421" s="63" t="s">
        <v>287</v>
      </c>
      <c r="F421" s="64">
        <v>216</v>
      </c>
      <c r="G421" s="36"/>
      <c r="H421" s="94"/>
      <c r="I421" s="94"/>
      <c r="J421" s="91" t="s">
        <v>397</v>
      </c>
      <c r="K421" s="91" t="s">
        <v>16</v>
      </c>
      <c r="L421" s="91" t="s">
        <v>287</v>
      </c>
      <c r="M421" s="92">
        <v>216</v>
      </c>
      <c r="N421" s="93"/>
      <c r="O421" s="87"/>
      <c r="P421" s="11">
        <f t="shared" ca="1" si="0"/>
        <v>0</v>
      </c>
      <c r="Q421" s="11">
        <f t="shared" ca="1" si="1"/>
        <v>0</v>
      </c>
      <c r="R421" s="40" t="str">
        <f t="shared" ca="1" si="135"/>
        <v>應用地理</v>
      </c>
      <c r="S421" s="11" t="str">
        <f t="shared" ca="1" si="136"/>
        <v>下</v>
      </c>
      <c r="T421" s="11" t="str">
        <f t="shared" ca="1" si="137"/>
        <v>龍騰</v>
      </c>
      <c r="U421" s="11">
        <f t="shared" ca="1" si="5"/>
        <v>216</v>
      </c>
      <c r="V421" s="41"/>
    </row>
    <row r="422" spans="1:22" ht="16.5" customHeight="1">
      <c r="A422" s="65"/>
      <c r="B422" s="65"/>
      <c r="C422" s="63" t="s">
        <v>15</v>
      </c>
      <c r="D422" s="63" t="s">
        <v>16</v>
      </c>
      <c r="E422" s="63" t="s">
        <v>17</v>
      </c>
      <c r="F422" s="64">
        <v>210</v>
      </c>
      <c r="G422" s="36"/>
      <c r="H422" s="94"/>
      <c r="I422" s="94"/>
      <c r="J422" s="91" t="s">
        <v>15</v>
      </c>
      <c r="K422" s="91" t="s">
        <v>16</v>
      </c>
      <c r="L422" s="91" t="s">
        <v>17</v>
      </c>
      <c r="M422" s="92">
        <v>210</v>
      </c>
      <c r="N422" s="93"/>
      <c r="O422" s="87"/>
      <c r="P422" s="11">
        <f t="shared" ca="1" si="0"/>
        <v>0</v>
      </c>
      <c r="Q422" s="11">
        <f t="shared" ca="1" si="1"/>
        <v>0</v>
      </c>
      <c r="R422" s="40" t="str">
        <f t="shared" ca="1" si="135"/>
        <v>公民與社會選修</v>
      </c>
      <c r="S422" s="11" t="str">
        <f t="shared" ca="1" si="136"/>
        <v>下</v>
      </c>
      <c r="T422" s="11" t="str">
        <f t="shared" ca="1" si="137"/>
        <v>三民</v>
      </c>
      <c r="U422" s="11">
        <f t="shared" ca="1" si="5"/>
        <v>210</v>
      </c>
      <c r="V422" s="41"/>
    </row>
    <row r="423" spans="1:22" ht="16.5" customHeight="1">
      <c r="A423" s="65"/>
      <c r="B423" s="65"/>
      <c r="C423" s="63" t="s">
        <v>322</v>
      </c>
      <c r="D423" s="63" t="s">
        <v>124</v>
      </c>
      <c r="E423" s="63" t="s">
        <v>307</v>
      </c>
      <c r="F423" s="64">
        <v>140</v>
      </c>
      <c r="G423" s="36"/>
      <c r="H423" s="94"/>
      <c r="I423" s="94"/>
      <c r="J423" s="91" t="s">
        <v>322</v>
      </c>
      <c r="K423" s="91" t="s">
        <v>124</v>
      </c>
      <c r="L423" s="91" t="s">
        <v>307</v>
      </c>
      <c r="M423" s="92">
        <v>140</v>
      </c>
      <c r="N423" s="93"/>
      <c r="O423" s="87"/>
      <c r="P423" s="11">
        <f t="shared" ca="1" si="0"/>
        <v>0</v>
      </c>
      <c r="Q423" s="11">
        <f t="shared" ca="1" si="1"/>
        <v>0</v>
      </c>
      <c r="R423" s="40" t="str">
        <f t="shared" ca="1" si="135"/>
        <v>戰爭與危機的啟示</v>
      </c>
      <c r="S423" s="11" t="str">
        <f t="shared" ca="1" si="136"/>
        <v>全</v>
      </c>
      <c r="T423" s="11" t="str">
        <f t="shared" ca="1" si="137"/>
        <v>翔宇</v>
      </c>
      <c r="U423" s="11">
        <f t="shared" ca="1" si="5"/>
        <v>140</v>
      </c>
      <c r="V423" s="41"/>
    </row>
    <row r="424" spans="1:22" ht="16.5" customHeight="1">
      <c r="A424" s="65"/>
      <c r="B424" s="63" t="s">
        <v>491</v>
      </c>
      <c r="C424" s="66"/>
      <c r="D424" s="66"/>
      <c r="E424" s="66"/>
      <c r="F424" s="64">
        <v>1419</v>
      </c>
      <c r="G424" s="36"/>
      <c r="H424" s="94"/>
      <c r="I424" s="91" t="s">
        <v>491</v>
      </c>
      <c r="J424" s="95"/>
      <c r="K424" s="95"/>
      <c r="L424" s="95"/>
      <c r="M424" s="92">
        <v>1419</v>
      </c>
      <c r="N424" s="93"/>
      <c r="O424" s="87"/>
      <c r="P424" s="11">
        <f t="shared" ca="1" si="0"/>
        <v>0</v>
      </c>
      <c r="Q424" s="11" t="str">
        <f t="shared" ca="1" si="1"/>
        <v>高三1 合計</v>
      </c>
      <c r="R424" s="40">
        <f t="shared" ca="1" si="135"/>
        <v>0</v>
      </c>
      <c r="S424" s="11">
        <f t="shared" ca="1" si="136"/>
        <v>0</v>
      </c>
      <c r="T424" s="11">
        <f t="shared" ca="1" si="137"/>
        <v>0</v>
      </c>
      <c r="U424" s="11">
        <f t="shared" ca="1" si="5"/>
        <v>1419</v>
      </c>
      <c r="V424" s="41"/>
    </row>
    <row r="425" spans="1:22" ht="16.5" customHeight="1">
      <c r="A425" s="65"/>
      <c r="B425" s="63" t="s">
        <v>97</v>
      </c>
      <c r="C425" s="63" t="s">
        <v>349</v>
      </c>
      <c r="D425" s="63" t="s">
        <v>50</v>
      </c>
      <c r="E425" s="63" t="s">
        <v>278</v>
      </c>
      <c r="F425" s="64">
        <v>194</v>
      </c>
      <c r="G425" s="36"/>
      <c r="H425" s="94"/>
      <c r="I425" s="91" t="s">
        <v>97</v>
      </c>
      <c r="J425" s="91" t="s">
        <v>349</v>
      </c>
      <c r="K425" s="91" t="s">
        <v>50</v>
      </c>
      <c r="L425" s="91" t="s">
        <v>278</v>
      </c>
      <c r="M425" s="92">
        <v>194</v>
      </c>
      <c r="N425" s="93"/>
      <c r="O425" s="87"/>
      <c r="P425" s="11">
        <f t="shared" ca="1" si="0"/>
        <v>0</v>
      </c>
      <c r="Q425" s="11" t="str">
        <f t="shared" ca="1" si="1"/>
        <v>高三2</v>
      </c>
      <c r="R425" s="40" t="str">
        <f t="shared" ca="1" si="135"/>
        <v>高中國文</v>
      </c>
      <c r="S425" s="11" t="str">
        <f t="shared" ca="1" si="136"/>
        <v>六</v>
      </c>
      <c r="T425" s="11" t="str">
        <f t="shared" ca="1" si="137"/>
        <v>翰林</v>
      </c>
      <c r="U425" s="11">
        <f t="shared" ca="1" si="5"/>
        <v>194</v>
      </c>
      <c r="V425" s="41"/>
    </row>
    <row r="426" spans="1:22" ht="16.5" customHeight="1">
      <c r="A426" s="65"/>
      <c r="B426" s="65"/>
      <c r="C426" s="63" t="s">
        <v>24</v>
      </c>
      <c r="D426" s="63" t="s">
        <v>50</v>
      </c>
      <c r="E426" s="63" t="s">
        <v>17</v>
      </c>
      <c r="F426" s="64">
        <v>230</v>
      </c>
      <c r="G426" s="36"/>
      <c r="H426" s="94"/>
      <c r="I426" s="94"/>
      <c r="J426" s="91" t="s">
        <v>24</v>
      </c>
      <c r="K426" s="91" t="s">
        <v>50</v>
      </c>
      <c r="L426" s="91" t="s">
        <v>17</v>
      </c>
      <c r="M426" s="92">
        <v>230</v>
      </c>
      <c r="N426" s="93"/>
      <c r="O426" s="87"/>
      <c r="P426" s="11">
        <f t="shared" ca="1" si="0"/>
        <v>0</v>
      </c>
      <c r="Q426" s="11">
        <f t="shared" ca="1" si="1"/>
        <v>0</v>
      </c>
      <c r="R426" s="40" t="str">
        <f t="shared" ca="1" si="135"/>
        <v>高中英文</v>
      </c>
      <c r="S426" s="11" t="str">
        <f t="shared" ca="1" si="136"/>
        <v>六</v>
      </c>
      <c r="T426" s="11" t="str">
        <f t="shared" ca="1" si="137"/>
        <v>三民</v>
      </c>
      <c r="U426" s="11">
        <f t="shared" ca="1" si="5"/>
        <v>230</v>
      </c>
      <c r="V426" s="41"/>
    </row>
    <row r="427" spans="1:22" ht="16.5" customHeight="1">
      <c r="A427" s="65"/>
      <c r="B427" s="65"/>
      <c r="C427" s="63" t="s">
        <v>158</v>
      </c>
      <c r="D427" s="63" t="s">
        <v>50</v>
      </c>
      <c r="E427" s="63" t="s">
        <v>224</v>
      </c>
      <c r="F427" s="64">
        <v>96</v>
      </c>
      <c r="G427" s="36"/>
      <c r="H427" s="94"/>
      <c r="I427" s="94"/>
      <c r="J427" s="91" t="s">
        <v>158</v>
      </c>
      <c r="K427" s="91" t="s">
        <v>50</v>
      </c>
      <c r="L427" s="91" t="s">
        <v>224</v>
      </c>
      <c r="M427" s="92">
        <v>96</v>
      </c>
      <c r="N427" s="93"/>
      <c r="O427" s="87"/>
      <c r="P427" s="11">
        <f t="shared" ca="1" si="0"/>
        <v>0</v>
      </c>
      <c r="Q427" s="11">
        <f t="shared" ca="1" si="1"/>
        <v>0</v>
      </c>
      <c r="R427" s="40" t="str">
        <f t="shared" ca="1" si="135"/>
        <v>體育</v>
      </c>
      <c r="S427" s="11" t="str">
        <f t="shared" ca="1" si="136"/>
        <v>六</v>
      </c>
      <c r="T427" s="11" t="str">
        <f t="shared" ca="1" si="137"/>
        <v>華興</v>
      </c>
      <c r="U427" s="11">
        <f t="shared" ca="1" si="5"/>
        <v>96</v>
      </c>
      <c r="V427" s="41"/>
    </row>
    <row r="428" spans="1:22" ht="16.5" customHeight="1">
      <c r="A428" s="65"/>
      <c r="B428" s="65"/>
      <c r="C428" s="63" t="s">
        <v>264</v>
      </c>
      <c r="D428" s="63" t="s">
        <v>50</v>
      </c>
      <c r="E428" s="63" t="s">
        <v>169</v>
      </c>
      <c r="F428" s="64">
        <v>130</v>
      </c>
      <c r="G428" s="36"/>
      <c r="H428" s="94"/>
      <c r="I428" s="94"/>
      <c r="J428" s="91" t="s">
        <v>264</v>
      </c>
      <c r="K428" s="91" t="s">
        <v>50</v>
      </c>
      <c r="L428" s="91" t="s">
        <v>169</v>
      </c>
      <c r="M428" s="92">
        <v>130</v>
      </c>
      <c r="N428" s="93"/>
      <c r="O428" s="87"/>
      <c r="P428" s="11">
        <f t="shared" ca="1" si="0"/>
        <v>0</v>
      </c>
      <c r="Q428" s="100">
        <f t="shared" ca="1" si="1"/>
        <v>0</v>
      </c>
      <c r="R428" s="101"/>
      <c r="S428" s="101"/>
      <c r="T428" s="102"/>
      <c r="U428" s="11">
        <f t="shared" ca="1" si="5"/>
        <v>130</v>
      </c>
      <c r="V428" s="41"/>
    </row>
    <row r="429" spans="1:22" ht="16.5" customHeight="1">
      <c r="A429" s="65"/>
      <c r="B429" s="65"/>
      <c r="C429" s="63" t="s">
        <v>66</v>
      </c>
      <c r="D429" s="63" t="s">
        <v>16</v>
      </c>
      <c r="E429" s="63" t="s">
        <v>17</v>
      </c>
      <c r="F429" s="64">
        <v>203</v>
      </c>
      <c r="G429" s="36"/>
      <c r="H429" s="94"/>
      <c r="I429" s="94"/>
      <c r="J429" s="91" t="s">
        <v>66</v>
      </c>
      <c r="K429" s="91" t="s">
        <v>16</v>
      </c>
      <c r="L429" s="91" t="s">
        <v>17</v>
      </c>
      <c r="M429" s="92">
        <v>203</v>
      </c>
      <c r="N429" s="93"/>
      <c r="O429" s="87"/>
      <c r="P429" s="11">
        <f t="shared" ca="1" si="0"/>
        <v>0</v>
      </c>
      <c r="Q429" s="11">
        <f t="shared" ca="1" si="1"/>
        <v>0</v>
      </c>
      <c r="R429" s="40" t="str">
        <f t="shared" ref="R429:R436" ca="1" si="138">INDIRECT("C"&amp;ROW())</f>
        <v>選修歷史</v>
      </c>
      <c r="S429" s="11" t="str">
        <f t="shared" ref="S429:S436" ca="1" si="139">INDIRECT("D"&amp;ROW())</f>
        <v>下</v>
      </c>
      <c r="T429" s="11" t="str">
        <f t="shared" ref="T429:T436" ca="1" si="140">INDIRECT("E"&amp;ROW())</f>
        <v>三民</v>
      </c>
      <c r="U429" s="11">
        <f t="shared" ca="1" si="5"/>
        <v>203</v>
      </c>
      <c r="V429" s="41"/>
    </row>
    <row r="430" spans="1:22" ht="16.5" customHeight="1">
      <c r="A430" s="65"/>
      <c r="B430" s="65"/>
      <c r="C430" s="63" t="s">
        <v>397</v>
      </c>
      <c r="D430" s="63" t="s">
        <v>16</v>
      </c>
      <c r="E430" s="63" t="s">
        <v>287</v>
      </c>
      <c r="F430" s="64">
        <v>216</v>
      </c>
      <c r="G430" s="36"/>
      <c r="H430" s="94"/>
      <c r="I430" s="94"/>
      <c r="J430" s="91" t="s">
        <v>397</v>
      </c>
      <c r="K430" s="91" t="s">
        <v>16</v>
      </c>
      <c r="L430" s="91" t="s">
        <v>287</v>
      </c>
      <c r="M430" s="92">
        <v>216</v>
      </c>
      <c r="N430" s="93"/>
      <c r="O430" s="87"/>
      <c r="P430" s="11">
        <f t="shared" ca="1" si="0"/>
        <v>0</v>
      </c>
      <c r="Q430" s="11">
        <f t="shared" ca="1" si="1"/>
        <v>0</v>
      </c>
      <c r="R430" s="40" t="str">
        <f t="shared" ca="1" si="138"/>
        <v>應用地理</v>
      </c>
      <c r="S430" s="11" t="str">
        <f t="shared" ca="1" si="139"/>
        <v>下</v>
      </c>
      <c r="T430" s="11" t="str">
        <f t="shared" ca="1" si="140"/>
        <v>龍騰</v>
      </c>
      <c r="U430" s="11">
        <f t="shared" ca="1" si="5"/>
        <v>216</v>
      </c>
      <c r="V430" s="41"/>
    </row>
    <row r="431" spans="1:22" ht="16.5" customHeight="1">
      <c r="A431" s="65"/>
      <c r="B431" s="65"/>
      <c r="C431" s="63" t="s">
        <v>15</v>
      </c>
      <c r="D431" s="63" t="s">
        <v>16</v>
      </c>
      <c r="E431" s="63" t="s">
        <v>17</v>
      </c>
      <c r="F431" s="64">
        <v>210</v>
      </c>
      <c r="G431" s="36"/>
      <c r="H431" s="94"/>
      <c r="I431" s="94"/>
      <c r="J431" s="91" t="s">
        <v>15</v>
      </c>
      <c r="K431" s="91" t="s">
        <v>16</v>
      </c>
      <c r="L431" s="91" t="s">
        <v>17</v>
      </c>
      <c r="M431" s="92">
        <v>210</v>
      </c>
      <c r="N431" s="93"/>
      <c r="O431" s="87"/>
      <c r="P431" s="11">
        <f t="shared" ca="1" si="0"/>
        <v>0</v>
      </c>
      <c r="Q431" s="11">
        <f t="shared" ca="1" si="1"/>
        <v>0</v>
      </c>
      <c r="R431" s="40" t="str">
        <f t="shared" ca="1" si="138"/>
        <v>公民與社會選修</v>
      </c>
      <c r="S431" s="11" t="str">
        <f t="shared" ca="1" si="139"/>
        <v>下</v>
      </c>
      <c r="T431" s="11" t="str">
        <f t="shared" ca="1" si="140"/>
        <v>三民</v>
      </c>
      <c r="U431" s="11">
        <f t="shared" ca="1" si="5"/>
        <v>210</v>
      </c>
      <c r="V431" s="41"/>
    </row>
    <row r="432" spans="1:22" ht="16.5" customHeight="1">
      <c r="A432" s="65"/>
      <c r="B432" s="65"/>
      <c r="C432" s="63" t="s">
        <v>322</v>
      </c>
      <c r="D432" s="63" t="s">
        <v>124</v>
      </c>
      <c r="E432" s="63" t="s">
        <v>307</v>
      </c>
      <c r="F432" s="64">
        <v>140</v>
      </c>
      <c r="G432" s="36"/>
      <c r="H432" s="94"/>
      <c r="I432" s="94"/>
      <c r="J432" s="91" t="s">
        <v>322</v>
      </c>
      <c r="K432" s="91" t="s">
        <v>124</v>
      </c>
      <c r="L432" s="91" t="s">
        <v>307</v>
      </c>
      <c r="M432" s="92">
        <v>140</v>
      </c>
      <c r="N432" s="93"/>
      <c r="O432" s="87"/>
      <c r="P432" s="11">
        <f t="shared" ca="1" si="0"/>
        <v>0</v>
      </c>
      <c r="Q432" s="11">
        <f t="shared" ca="1" si="1"/>
        <v>0</v>
      </c>
      <c r="R432" s="40" t="str">
        <f t="shared" ca="1" si="138"/>
        <v>戰爭與危機的啟示</v>
      </c>
      <c r="S432" s="11" t="str">
        <f t="shared" ca="1" si="139"/>
        <v>全</v>
      </c>
      <c r="T432" s="11" t="str">
        <f t="shared" ca="1" si="140"/>
        <v>翔宇</v>
      </c>
      <c r="U432" s="11">
        <f t="shared" ca="1" si="5"/>
        <v>140</v>
      </c>
      <c r="V432" s="41"/>
    </row>
    <row r="433" spans="1:22" ht="16.5" customHeight="1">
      <c r="A433" s="65"/>
      <c r="B433" s="63" t="s">
        <v>492</v>
      </c>
      <c r="C433" s="66"/>
      <c r="D433" s="66"/>
      <c r="E433" s="66"/>
      <c r="F433" s="64">
        <v>1419</v>
      </c>
      <c r="G433" s="36"/>
      <c r="H433" s="94"/>
      <c r="I433" s="91" t="s">
        <v>492</v>
      </c>
      <c r="J433" s="95"/>
      <c r="K433" s="95"/>
      <c r="L433" s="95"/>
      <c r="M433" s="92">
        <v>1419</v>
      </c>
      <c r="N433" s="93"/>
      <c r="O433" s="87"/>
      <c r="P433" s="11">
        <f t="shared" ca="1" si="0"/>
        <v>0</v>
      </c>
      <c r="Q433" s="11" t="str">
        <f t="shared" ca="1" si="1"/>
        <v>高三2 合計</v>
      </c>
      <c r="R433" s="40">
        <f t="shared" ca="1" si="138"/>
        <v>0</v>
      </c>
      <c r="S433" s="11">
        <f t="shared" ca="1" si="139"/>
        <v>0</v>
      </c>
      <c r="T433" s="11">
        <f t="shared" ca="1" si="140"/>
        <v>0</v>
      </c>
      <c r="U433" s="11">
        <f t="shared" ca="1" si="5"/>
        <v>1419</v>
      </c>
      <c r="V433" s="41"/>
    </row>
    <row r="434" spans="1:22" ht="16.5" customHeight="1">
      <c r="A434" s="65"/>
      <c r="B434" s="63" t="s">
        <v>98</v>
      </c>
      <c r="C434" s="63" t="s">
        <v>349</v>
      </c>
      <c r="D434" s="63" t="s">
        <v>50</v>
      </c>
      <c r="E434" s="63" t="s">
        <v>278</v>
      </c>
      <c r="F434" s="64">
        <v>194</v>
      </c>
      <c r="G434" s="36"/>
      <c r="H434" s="94"/>
      <c r="I434" s="91" t="s">
        <v>98</v>
      </c>
      <c r="J434" s="91" t="s">
        <v>349</v>
      </c>
      <c r="K434" s="91" t="s">
        <v>50</v>
      </c>
      <c r="L434" s="91" t="s">
        <v>278</v>
      </c>
      <c r="M434" s="92">
        <v>194</v>
      </c>
      <c r="N434" s="93"/>
      <c r="O434" s="87"/>
      <c r="P434" s="11">
        <f t="shared" ca="1" si="0"/>
        <v>0</v>
      </c>
      <c r="Q434" s="11" t="str">
        <f t="shared" ca="1" si="1"/>
        <v>高三3</v>
      </c>
      <c r="R434" s="40" t="str">
        <f t="shared" ca="1" si="138"/>
        <v>高中國文</v>
      </c>
      <c r="S434" s="11" t="str">
        <f t="shared" ca="1" si="139"/>
        <v>六</v>
      </c>
      <c r="T434" s="11" t="str">
        <f t="shared" ca="1" si="140"/>
        <v>翰林</v>
      </c>
      <c r="U434" s="11">
        <f t="shared" ca="1" si="5"/>
        <v>194</v>
      </c>
      <c r="V434" s="41"/>
    </row>
    <row r="435" spans="1:22" ht="16.5" customHeight="1">
      <c r="A435" s="65"/>
      <c r="B435" s="65"/>
      <c r="C435" s="63" t="s">
        <v>24</v>
      </c>
      <c r="D435" s="63" t="s">
        <v>50</v>
      </c>
      <c r="E435" s="63" t="s">
        <v>17</v>
      </c>
      <c r="F435" s="64">
        <v>230</v>
      </c>
      <c r="G435" s="36"/>
      <c r="H435" s="94"/>
      <c r="I435" s="94"/>
      <c r="J435" s="91" t="s">
        <v>24</v>
      </c>
      <c r="K435" s="91" t="s">
        <v>50</v>
      </c>
      <c r="L435" s="91" t="s">
        <v>17</v>
      </c>
      <c r="M435" s="92">
        <v>230</v>
      </c>
      <c r="N435" s="93"/>
      <c r="O435" s="87"/>
      <c r="P435" s="11">
        <f t="shared" ca="1" si="0"/>
        <v>0</v>
      </c>
      <c r="Q435" s="11">
        <f t="shared" ca="1" si="1"/>
        <v>0</v>
      </c>
      <c r="R435" s="40" t="str">
        <f t="shared" ca="1" si="138"/>
        <v>高中英文</v>
      </c>
      <c r="S435" s="11" t="str">
        <f t="shared" ca="1" si="139"/>
        <v>六</v>
      </c>
      <c r="T435" s="11" t="str">
        <f t="shared" ca="1" si="140"/>
        <v>三民</v>
      </c>
      <c r="U435" s="11">
        <f t="shared" ca="1" si="5"/>
        <v>230</v>
      </c>
      <c r="V435" s="41"/>
    </row>
    <row r="436" spans="1:22" ht="16.5" customHeight="1">
      <c r="A436" s="65"/>
      <c r="B436" s="65"/>
      <c r="C436" s="63" t="s">
        <v>158</v>
      </c>
      <c r="D436" s="63" t="s">
        <v>50</v>
      </c>
      <c r="E436" s="63" t="s">
        <v>224</v>
      </c>
      <c r="F436" s="64">
        <v>96</v>
      </c>
      <c r="G436" s="36"/>
      <c r="H436" s="94"/>
      <c r="I436" s="94"/>
      <c r="J436" s="91" t="s">
        <v>158</v>
      </c>
      <c r="K436" s="91" t="s">
        <v>50</v>
      </c>
      <c r="L436" s="91" t="s">
        <v>224</v>
      </c>
      <c r="M436" s="92">
        <v>96</v>
      </c>
      <c r="N436" s="93"/>
      <c r="O436" s="87"/>
      <c r="P436" s="11">
        <f t="shared" ca="1" si="0"/>
        <v>0</v>
      </c>
      <c r="Q436" s="11">
        <f t="shared" ca="1" si="1"/>
        <v>0</v>
      </c>
      <c r="R436" s="40" t="str">
        <f t="shared" ca="1" si="138"/>
        <v>體育</v>
      </c>
      <c r="S436" s="11" t="str">
        <f t="shared" ca="1" si="139"/>
        <v>六</v>
      </c>
      <c r="T436" s="11" t="str">
        <f t="shared" ca="1" si="140"/>
        <v>華興</v>
      </c>
      <c r="U436" s="11">
        <f t="shared" ca="1" si="5"/>
        <v>96</v>
      </c>
      <c r="V436" s="41"/>
    </row>
    <row r="437" spans="1:22" ht="16.5" customHeight="1">
      <c r="A437" s="65"/>
      <c r="B437" s="65"/>
      <c r="C437" s="63" t="s">
        <v>272</v>
      </c>
      <c r="D437" s="63" t="s">
        <v>50</v>
      </c>
      <c r="E437" s="63" t="s">
        <v>169</v>
      </c>
      <c r="F437" s="64">
        <v>205</v>
      </c>
      <c r="G437" s="36"/>
      <c r="H437" s="94"/>
      <c r="I437" s="94"/>
      <c r="J437" s="91" t="s">
        <v>272</v>
      </c>
      <c r="K437" s="91" t="s">
        <v>50</v>
      </c>
      <c r="L437" s="91" t="s">
        <v>169</v>
      </c>
      <c r="M437" s="92">
        <v>205</v>
      </c>
      <c r="N437" s="93"/>
      <c r="O437" s="87"/>
      <c r="P437" s="11">
        <f t="shared" ca="1" si="0"/>
        <v>0</v>
      </c>
      <c r="Q437" s="100">
        <f t="shared" ca="1" si="1"/>
        <v>0</v>
      </c>
      <c r="R437" s="101"/>
      <c r="S437" s="101"/>
      <c r="T437" s="102"/>
      <c r="U437" s="11">
        <f t="shared" ca="1" si="5"/>
        <v>205</v>
      </c>
      <c r="V437" s="41"/>
    </row>
    <row r="438" spans="1:22" ht="16.5" customHeight="1">
      <c r="A438" s="65"/>
      <c r="B438" s="65"/>
      <c r="C438" s="63" t="s">
        <v>394</v>
      </c>
      <c r="D438" s="63" t="s">
        <v>16</v>
      </c>
      <c r="E438" s="63" t="s">
        <v>287</v>
      </c>
      <c r="F438" s="64">
        <v>224</v>
      </c>
      <c r="G438" s="36"/>
      <c r="H438" s="94"/>
      <c r="I438" s="94"/>
      <c r="J438" s="91" t="s">
        <v>394</v>
      </c>
      <c r="K438" s="91" t="s">
        <v>16</v>
      </c>
      <c r="L438" s="91" t="s">
        <v>287</v>
      </c>
      <c r="M438" s="92">
        <v>224</v>
      </c>
      <c r="N438" s="93"/>
      <c r="O438" s="87"/>
      <c r="P438" s="11">
        <f t="shared" ca="1" si="0"/>
        <v>0</v>
      </c>
      <c r="Q438" s="11">
        <f t="shared" ca="1" si="1"/>
        <v>0</v>
      </c>
      <c r="R438" s="40" t="str">
        <f t="shared" ref="R438:R441" ca="1" si="141">INDIRECT("C"&amp;ROW())</f>
        <v>選修物理</v>
      </c>
      <c r="S438" s="11" t="str">
        <f t="shared" ref="S438:S441" ca="1" si="142">INDIRECT("D"&amp;ROW())</f>
        <v>下</v>
      </c>
      <c r="T438" s="11" t="str">
        <f t="shared" ref="T438:T441" ca="1" si="143">INDIRECT("E"&amp;ROW())</f>
        <v>龍騰</v>
      </c>
      <c r="U438" s="11">
        <f t="shared" ca="1" si="5"/>
        <v>224</v>
      </c>
      <c r="V438" s="41"/>
    </row>
    <row r="439" spans="1:22" ht="16.5" customHeight="1">
      <c r="A439" s="65"/>
      <c r="B439" s="65"/>
      <c r="C439" s="63" t="s">
        <v>299</v>
      </c>
      <c r="D439" s="63" t="s">
        <v>16</v>
      </c>
      <c r="E439" s="63" t="s">
        <v>179</v>
      </c>
      <c r="F439" s="64">
        <v>121</v>
      </c>
      <c r="G439" s="36"/>
      <c r="H439" s="94"/>
      <c r="I439" s="94"/>
      <c r="J439" s="91" t="s">
        <v>299</v>
      </c>
      <c r="K439" s="91" t="s">
        <v>16</v>
      </c>
      <c r="L439" s="91" t="s">
        <v>179</v>
      </c>
      <c r="M439" s="92">
        <v>121</v>
      </c>
      <c r="N439" s="93"/>
      <c r="O439" s="87"/>
      <c r="P439" s="11">
        <f t="shared" ca="1" si="0"/>
        <v>0</v>
      </c>
      <c r="Q439" s="11">
        <f t="shared" ca="1" si="1"/>
        <v>0</v>
      </c>
      <c r="R439" s="40" t="str">
        <f t="shared" ca="1" si="141"/>
        <v>選修化學</v>
      </c>
      <c r="S439" s="11" t="str">
        <f t="shared" ca="1" si="142"/>
        <v>下</v>
      </c>
      <c r="T439" s="11" t="str">
        <f t="shared" ca="1" si="143"/>
        <v>泰宇</v>
      </c>
      <c r="U439" s="11">
        <f t="shared" ca="1" si="5"/>
        <v>121</v>
      </c>
      <c r="V439" s="41"/>
    </row>
    <row r="440" spans="1:22" ht="16.5" customHeight="1">
      <c r="A440" s="65"/>
      <c r="B440" s="65"/>
      <c r="C440" s="63" t="s">
        <v>322</v>
      </c>
      <c r="D440" s="63" t="s">
        <v>124</v>
      </c>
      <c r="E440" s="63" t="s">
        <v>307</v>
      </c>
      <c r="F440" s="64">
        <v>140</v>
      </c>
      <c r="G440" s="36"/>
      <c r="H440" s="94"/>
      <c r="I440" s="94"/>
      <c r="J440" s="91" t="s">
        <v>322</v>
      </c>
      <c r="K440" s="91" t="s">
        <v>124</v>
      </c>
      <c r="L440" s="91" t="s">
        <v>307</v>
      </c>
      <c r="M440" s="92">
        <v>140</v>
      </c>
      <c r="N440" s="93"/>
      <c r="O440" s="87"/>
      <c r="P440" s="11">
        <f t="shared" ca="1" si="0"/>
        <v>0</v>
      </c>
      <c r="Q440" s="11">
        <f t="shared" ca="1" si="1"/>
        <v>0</v>
      </c>
      <c r="R440" s="40" t="str">
        <f t="shared" ca="1" si="141"/>
        <v>戰爭與危機的啟示</v>
      </c>
      <c r="S440" s="11" t="str">
        <f t="shared" ca="1" si="142"/>
        <v>全</v>
      </c>
      <c r="T440" s="11" t="str">
        <f t="shared" ca="1" si="143"/>
        <v>翔宇</v>
      </c>
      <c r="U440" s="11">
        <f t="shared" ca="1" si="5"/>
        <v>140</v>
      </c>
      <c r="V440" s="41"/>
    </row>
    <row r="441" spans="1:22" ht="16.5" customHeight="1">
      <c r="A441" s="65"/>
      <c r="B441" s="63" t="s">
        <v>493</v>
      </c>
      <c r="C441" s="66"/>
      <c r="D441" s="66"/>
      <c r="E441" s="66"/>
      <c r="F441" s="64">
        <v>1210</v>
      </c>
      <c r="G441" s="36"/>
      <c r="H441" s="94"/>
      <c r="I441" s="91" t="s">
        <v>493</v>
      </c>
      <c r="J441" s="95"/>
      <c r="K441" s="95"/>
      <c r="L441" s="95"/>
      <c r="M441" s="92">
        <v>1210</v>
      </c>
      <c r="N441" s="93"/>
      <c r="O441" s="87"/>
      <c r="P441" s="11">
        <f t="shared" ca="1" si="0"/>
        <v>0</v>
      </c>
      <c r="Q441" s="11" t="str">
        <f t="shared" ca="1" si="1"/>
        <v>高三3 合計</v>
      </c>
      <c r="R441" s="40">
        <f t="shared" ca="1" si="141"/>
        <v>0</v>
      </c>
      <c r="S441" s="11">
        <f t="shared" ca="1" si="142"/>
        <v>0</v>
      </c>
      <c r="T441" s="11">
        <f t="shared" ca="1" si="143"/>
        <v>0</v>
      </c>
      <c r="U441" s="11">
        <f t="shared" ca="1" si="5"/>
        <v>1210</v>
      </c>
      <c r="V441" s="41"/>
    </row>
    <row r="442" spans="1:22" ht="16.5" customHeight="1">
      <c r="A442" s="65"/>
      <c r="B442" s="63" t="s">
        <v>99</v>
      </c>
      <c r="C442" s="63" t="s">
        <v>349</v>
      </c>
      <c r="D442" s="63" t="s">
        <v>50</v>
      </c>
      <c r="E442" s="63" t="s">
        <v>278</v>
      </c>
      <c r="F442" s="64">
        <v>194</v>
      </c>
      <c r="G442" s="36"/>
      <c r="H442" s="94"/>
      <c r="I442" s="91" t="s">
        <v>99</v>
      </c>
      <c r="J442" s="91" t="s">
        <v>349</v>
      </c>
      <c r="K442" s="91" t="s">
        <v>50</v>
      </c>
      <c r="L442" s="91" t="s">
        <v>278</v>
      </c>
      <c r="M442" s="92">
        <v>194</v>
      </c>
      <c r="N442" s="93"/>
      <c r="O442" s="87"/>
      <c r="P442" s="11">
        <f t="shared" ca="1" si="0"/>
        <v>0</v>
      </c>
      <c r="Q442" s="100" t="str">
        <f t="shared" ca="1" si="1"/>
        <v>高三4</v>
      </c>
      <c r="R442" s="101"/>
      <c r="S442" s="101"/>
      <c r="T442" s="102"/>
      <c r="U442" s="11">
        <f t="shared" ca="1" si="5"/>
        <v>194</v>
      </c>
      <c r="V442" s="41"/>
    </row>
    <row r="443" spans="1:22" ht="16.5" customHeight="1">
      <c r="A443" s="65"/>
      <c r="B443" s="65"/>
      <c r="C443" s="63" t="s">
        <v>24</v>
      </c>
      <c r="D443" s="63" t="s">
        <v>50</v>
      </c>
      <c r="E443" s="63" t="s">
        <v>17</v>
      </c>
      <c r="F443" s="64">
        <v>230</v>
      </c>
      <c r="G443" s="36"/>
      <c r="H443" s="94"/>
      <c r="I443" s="94"/>
      <c r="J443" s="91" t="s">
        <v>24</v>
      </c>
      <c r="K443" s="91" t="s">
        <v>50</v>
      </c>
      <c r="L443" s="91" t="s">
        <v>17</v>
      </c>
      <c r="M443" s="92">
        <v>230</v>
      </c>
      <c r="N443" s="93"/>
      <c r="O443" s="87"/>
      <c r="P443" s="11">
        <f t="shared" ca="1" si="0"/>
        <v>0</v>
      </c>
      <c r="Q443" s="11">
        <f t="shared" ca="1" si="1"/>
        <v>0</v>
      </c>
      <c r="R443" s="40" t="str">
        <f t="shared" ref="R443:R446" ca="1" si="144">INDIRECT("C"&amp;ROW())</f>
        <v>高中英文</v>
      </c>
      <c r="S443" s="11" t="str">
        <f t="shared" ref="S443:S446" ca="1" si="145">INDIRECT("D"&amp;ROW())</f>
        <v>六</v>
      </c>
      <c r="T443" s="11" t="str">
        <f t="shared" ref="T443:T446" ca="1" si="146">INDIRECT("E"&amp;ROW())</f>
        <v>三民</v>
      </c>
      <c r="U443" s="11">
        <f t="shared" ca="1" si="5"/>
        <v>230</v>
      </c>
      <c r="V443" s="41"/>
    </row>
    <row r="444" spans="1:22" ht="16.5" customHeight="1">
      <c r="A444" s="65"/>
      <c r="B444" s="65"/>
      <c r="C444" s="63" t="s">
        <v>158</v>
      </c>
      <c r="D444" s="63" t="s">
        <v>50</v>
      </c>
      <c r="E444" s="63" t="s">
        <v>224</v>
      </c>
      <c r="F444" s="64">
        <v>96</v>
      </c>
      <c r="G444" s="36"/>
      <c r="H444" s="94"/>
      <c r="I444" s="94"/>
      <c r="J444" s="91" t="s">
        <v>158</v>
      </c>
      <c r="K444" s="91" t="s">
        <v>50</v>
      </c>
      <c r="L444" s="91" t="s">
        <v>224</v>
      </c>
      <c r="M444" s="92">
        <v>96</v>
      </c>
      <c r="N444" s="93"/>
      <c r="O444" s="87"/>
      <c r="P444" s="11">
        <f t="shared" ca="1" si="0"/>
        <v>0</v>
      </c>
      <c r="Q444" s="11">
        <f t="shared" ca="1" si="1"/>
        <v>0</v>
      </c>
      <c r="R444" s="40" t="str">
        <f t="shared" ca="1" si="144"/>
        <v>體育</v>
      </c>
      <c r="S444" s="11" t="str">
        <f t="shared" ca="1" si="145"/>
        <v>六</v>
      </c>
      <c r="T444" s="11" t="str">
        <f t="shared" ca="1" si="146"/>
        <v>華興</v>
      </c>
      <c r="U444" s="11">
        <f t="shared" ca="1" si="5"/>
        <v>96</v>
      </c>
      <c r="V444" s="41"/>
    </row>
    <row r="445" spans="1:22" ht="16.5" customHeight="1">
      <c r="A445" s="65"/>
      <c r="B445" s="65"/>
      <c r="C445" s="63" t="s">
        <v>272</v>
      </c>
      <c r="D445" s="63" t="s">
        <v>50</v>
      </c>
      <c r="E445" s="63" t="s">
        <v>169</v>
      </c>
      <c r="F445" s="64">
        <v>205</v>
      </c>
      <c r="G445" s="36"/>
      <c r="H445" s="94"/>
      <c r="I445" s="94"/>
      <c r="J445" s="91" t="s">
        <v>272</v>
      </c>
      <c r="K445" s="91" t="s">
        <v>50</v>
      </c>
      <c r="L445" s="91" t="s">
        <v>169</v>
      </c>
      <c r="M445" s="92">
        <v>205</v>
      </c>
      <c r="N445" s="93"/>
      <c r="O445" s="87"/>
      <c r="P445" s="11">
        <f t="shared" ca="1" si="0"/>
        <v>0</v>
      </c>
      <c r="Q445" s="11">
        <f t="shared" ca="1" si="1"/>
        <v>0</v>
      </c>
      <c r="R445" s="40" t="str">
        <f t="shared" ca="1" si="144"/>
        <v>數學(甲)</v>
      </c>
      <c r="S445" s="11" t="str">
        <f t="shared" ca="1" si="145"/>
        <v>六</v>
      </c>
      <c r="T445" s="11" t="str">
        <f t="shared" ca="1" si="146"/>
        <v>南一</v>
      </c>
      <c r="U445" s="11">
        <f t="shared" ca="1" si="5"/>
        <v>205</v>
      </c>
      <c r="V445" s="41"/>
    </row>
    <row r="446" spans="1:22" ht="16.5" customHeight="1">
      <c r="A446" s="65"/>
      <c r="B446" s="65"/>
      <c r="C446" s="63" t="s">
        <v>394</v>
      </c>
      <c r="D446" s="63" t="s">
        <v>16</v>
      </c>
      <c r="E446" s="63" t="s">
        <v>287</v>
      </c>
      <c r="F446" s="64">
        <v>224</v>
      </c>
      <c r="G446" s="36"/>
      <c r="H446" s="94"/>
      <c r="I446" s="94"/>
      <c r="J446" s="91" t="s">
        <v>394</v>
      </c>
      <c r="K446" s="91" t="s">
        <v>16</v>
      </c>
      <c r="L446" s="91" t="s">
        <v>287</v>
      </c>
      <c r="M446" s="92">
        <v>224</v>
      </c>
      <c r="N446" s="93"/>
      <c r="O446" s="87"/>
      <c r="P446" s="11">
        <f t="shared" ca="1" si="0"/>
        <v>0</v>
      </c>
      <c r="Q446" s="11">
        <f t="shared" ca="1" si="1"/>
        <v>0</v>
      </c>
      <c r="R446" s="40" t="str">
        <f t="shared" ca="1" si="144"/>
        <v>選修物理</v>
      </c>
      <c r="S446" s="11" t="str">
        <f t="shared" ca="1" si="145"/>
        <v>下</v>
      </c>
      <c r="T446" s="11" t="str">
        <f t="shared" ca="1" si="146"/>
        <v>龍騰</v>
      </c>
      <c r="U446" s="11">
        <f t="shared" ca="1" si="5"/>
        <v>224</v>
      </c>
      <c r="V446" s="41"/>
    </row>
    <row r="447" spans="1:22" ht="16.5" customHeight="1">
      <c r="A447" s="65"/>
      <c r="B447" s="65"/>
      <c r="C447" s="63" t="s">
        <v>299</v>
      </c>
      <c r="D447" s="63" t="s">
        <v>16</v>
      </c>
      <c r="E447" s="63" t="s">
        <v>179</v>
      </c>
      <c r="F447" s="64">
        <v>121</v>
      </c>
      <c r="G447" s="36"/>
      <c r="H447" s="94"/>
      <c r="I447" s="94"/>
      <c r="J447" s="91" t="s">
        <v>299</v>
      </c>
      <c r="K447" s="91" t="s">
        <v>16</v>
      </c>
      <c r="L447" s="91" t="s">
        <v>179</v>
      </c>
      <c r="M447" s="92">
        <v>121</v>
      </c>
      <c r="N447" s="93"/>
      <c r="O447" s="87"/>
      <c r="P447" s="11">
        <f t="shared" ca="1" si="0"/>
        <v>0</v>
      </c>
      <c r="Q447" s="100">
        <f t="shared" ca="1" si="1"/>
        <v>0</v>
      </c>
      <c r="R447" s="101"/>
      <c r="S447" s="101"/>
      <c r="T447" s="102"/>
      <c r="U447" s="11">
        <f t="shared" ca="1" si="5"/>
        <v>121</v>
      </c>
      <c r="V447" s="41"/>
    </row>
    <row r="448" spans="1:22" ht="16.5" customHeight="1">
      <c r="A448" s="65"/>
      <c r="B448" s="65"/>
      <c r="C448" s="63" t="s">
        <v>322</v>
      </c>
      <c r="D448" s="63" t="s">
        <v>124</v>
      </c>
      <c r="E448" s="63" t="s">
        <v>307</v>
      </c>
      <c r="F448" s="64">
        <v>140</v>
      </c>
      <c r="G448" s="36"/>
      <c r="H448" s="94"/>
      <c r="I448" s="94"/>
      <c r="J448" s="91" t="s">
        <v>322</v>
      </c>
      <c r="K448" s="91" t="s">
        <v>124</v>
      </c>
      <c r="L448" s="91" t="s">
        <v>307</v>
      </c>
      <c r="M448" s="92">
        <v>140</v>
      </c>
      <c r="N448" s="93"/>
      <c r="O448" s="87"/>
      <c r="P448" s="11">
        <f t="shared" ca="1" si="0"/>
        <v>0</v>
      </c>
      <c r="Q448" s="11">
        <f t="shared" ca="1" si="1"/>
        <v>0</v>
      </c>
      <c r="R448" s="40" t="str">
        <f t="shared" ref="R448:R449" ca="1" si="147">INDIRECT("C"&amp;ROW())</f>
        <v>戰爭與危機的啟示</v>
      </c>
      <c r="S448" s="11" t="str">
        <f t="shared" ref="S448:S449" ca="1" si="148">INDIRECT("D"&amp;ROW())</f>
        <v>全</v>
      </c>
      <c r="T448" s="11" t="str">
        <f t="shared" ref="T448:T449" ca="1" si="149">INDIRECT("E"&amp;ROW())</f>
        <v>翔宇</v>
      </c>
      <c r="U448" s="11">
        <f t="shared" ca="1" si="5"/>
        <v>140</v>
      </c>
      <c r="V448" s="41"/>
    </row>
    <row r="449" spans="1:22" ht="16.5" customHeight="1">
      <c r="A449" s="65"/>
      <c r="B449" s="63" t="s">
        <v>494</v>
      </c>
      <c r="C449" s="66"/>
      <c r="D449" s="66"/>
      <c r="E449" s="66"/>
      <c r="F449" s="64">
        <v>1210</v>
      </c>
      <c r="G449" s="36"/>
      <c r="H449" s="94"/>
      <c r="I449" s="91" t="s">
        <v>494</v>
      </c>
      <c r="J449" s="95"/>
      <c r="K449" s="95"/>
      <c r="L449" s="95"/>
      <c r="M449" s="92">
        <v>1210</v>
      </c>
      <c r="N449" s="93"/>
      <c r="O449" s="87"/>
      <c r="P449" s="11">
        <f t="shared" ca="1" si="0"/>
        <v>0</v>
      </c>
      <c r="Q449" s="11" t="str">
        <f t="shared" ca="1" si="1"/>
        <v>高三4 合計</v>
      </c>
      <c r="R449" s="40">
        <f t="shared" ca="1" si="147"/>
        <v>0</v>
      </c>
      <c r="S449" s="11">
        <f t="shared" ca="1" si="148"/>
        <v>0</v>
      </c>
      <c r="T449" s="11">
        <f t="shared" ca="1" si="149"/>
        <v>0</v>
      </c>
      <c r="U449" s="11">
        <f t="shared" ca="1" si="5"/>
        <v>1210</v>
      </c>
      <c r="V449" s="41"/>
    </row>
    <row r="450" spans="1:22" ht="16.5" customHeight="1">
      <c r="A450" s="65"/>
      <c r="B450" s="63" t="s">
        <v>62</v>
      </c>
      <c r="C450" s="63" t="s">
        <v>24</v>
      </c>
      <c r="D450" s="63" t="s">
        <v>50</v>
      </c>
      <c r="E450" s="63" t="s">
        <v>17</v>
      </c>
      <c r="F450" s="64">
        <v>230</v>
      </c>
      <c r="G450" s="36"/>
      <c r="H450" s="94"/>
      <c r="I450" s="91" t="s">
        <v>62</v>
      </c>
      <c r="J450" s="91" t="s">
        <v>24</v>
      </c>
      <c r="K450" s="91" t="s">
        <v>50</v>
      </c>
      <c r="L450" s="91" t="s">
        <v>17</v>
      </c>
      <c r="M450" s="92">
        <v>230</v>
      </c>
      <c r="N450" s="93"/>
      <c r="O450" s="87"/>
      <c r="P450" s="11">
        <f t="shared" ca="1" si="0"/>
        <v>0</v>
      </c>
      <c r="Q450" s="100" t="str">
        <f t="shared" ca="1" si="1"/>
        <v>外三1</v>
      </c>
      <c r="R450" s="101"/>
      <c r="S450" s="101"/>
      <c r="T450" s="102"/>
      <c r="U450" s="11">
        <f t="shared" ca="1" si="5"/>
        <v>230</v>
      </c>
      <c r="V450" s="41"/>
    </row>
    <row r="451" spans="1:22" ht="16.5" customHeight="1">
      <c r="A451" s="65"/>
      <c r="B451" s="65"/>
      <c r="C451" s="63" t="s">
        <v>207</v>
      </c>
      <c r="D451" s="63" t="s">
        <v>50</v>
      </c>
      <c r="E451" s="63" t="s">
        <v>141</v>
      </c>
      <c r="F451" s="64">
        <v>222</v>
      </c>
      <c r="G451" s="36"/>
      <c r="H451" s="94"/>
      <c r="I451" s="94"/>
      <c r="J451" s="91" t="s">
        <v>207</v>
      </c>
      <c r="K451" s="91" t="s">
        <v>50</v>
      </c>
      <c r="L451" s="91" t="s">
        <v>141</v>
      </c>
      <c r="M451" s="92">
        <v>222</v>
      </c>
      <c r="N451" s="93"/>
      <c r="O451" s="87"/>
      <c r="P451" s="11">
        <f t="shared" ca="1" si="0"/>
        <v>0</v>
      </c>
      <c r="Q451" s="11">
        <f t="shared" ca="1" si="1"/>
        <v>0</v>
      </c>
      <c r="R451" s="40" t="str">
        <f t="shared" ref="R451:R458" ca="1" si="150">INDIRECT("C"&amp;ROW())</f>
        <v>高職國文</v>
      </c>
      <c r="S451" s="11" t="str">
        <f t="shared" ref="S451:S458" ca="1" si="151">INDIRECT("D"&amp;ROW())</f>
        <v>六</v>
      </c>
      <c r="T451" s="11" t="str">
        <f t="shared" ref="T451:T458" ca="1" si="152">INDIRECT("E"&amp;ROW())</f>
        <v>東大</v>
      </c>
      <c r="U451" s="11">
        <f t="shared" ca="1" si="5"/>
        <v>222</v>
      </c>
      <c r="V451" s="41"/>
    </row>
    <row r="452" spans="1:22" ht="16.5" customHeight="1">
      <c r="A452" s="65"/>
      <c r="B452" s="65"/>
      <c r="C452" s="63" t="s">
        <v>158</v>
      </c>
      <c r="D452" s="63" t="s">
        <v>50</v>
      </c>
      <c r="E452" s="63" t="s">
        <v>224</v>
      </c>
      <c r="F452" s="64">
        <v>96</v>
      </c>
      <c r="G452" s="36"/>
      <c r="H452" s="94"/>
      <c r="I452" s="94"/>
      <c r="J452" s="91" t="s">
        <v>158</v>
      </c>
      <c r="K452" s="91" t="s">
        <v>50</v>
      </c>
      <c r="L452" s="91" t="s">
        <v>224</v>
      </c>
      <c r="M452" s="92">
        <v>96</v>
      </c>
      <c r="N452" s="93"/>
      <c r="O452" s="87"/>
      <c r="P452" s="11">
        <f t="shared" ca="1" si="0"/>
        <v>0</v>
      </c>
      <c r="Q452" s="11">
        <f t="shared" ca="1" si="1"/>
        <v>0</v>
      </c>
      <c r="R452" s="40" t="str">
        <f t="shared" ca="1" si="150"/>
        <v>體育</v>
      </c>
      <c r="S452" s="11" t="str">
        <f t="shared" ca="1" si="151"/>
        <v>六</v>
      </c>
      <c r="T452" s="11" t="str">
        <f t="shared" ca="1" si="152"/>
        <v>華興</v>
      </c>
      <c r="U452" s="11">
        <f t="shared" ca="1" si="5"/>
        <v>96</v>
      </c>
      <c r="V452" s="41"/>
    </row>
    <row r="453" spans="1:22" ht="16.5" customHeight="1">
      <c r="A453" s="65"/>
      <c r="B453" s="65"/>
      <c r="C453" s="63" t="s">
        <v>322</v>
      </c>
      <c r="D453" s="63" t="s">
        <v>124</v>
      </c>
      <c r="E453" s="63" t="s">
        <v>307</v>
      </c>
      <c r="F453" s="64">
        <v>140</v>
      </c>
      <c r="G453" s="36"/>
      <c r="H453" s="94"/>
      <c r="I453" s="94"/>
      <c r="J453" s="91" t="s">
        <v>322</v>
      </c>
      <c r="K453" s="91" t="s">
        <v>124</v>
      </c>
      <c r="L453" s="91" t="s">
        <v>307</v>
      </c>
      <c r="M453" s="92">
        <v>140</v>
      </c>
      <c r="N453" s="93"/>
      <c r="O453" s="87"/>
      <c r="P453" s="11">
        <f t="shared" ca="1" si="0"/>
        <v>0</v>
      </c>
      <c r="Q453" s="11">
        <f t="shared" ca="1" si="1"/>
        <v>0</v>
      </c>
      <c r="R453" s="40" t="str">
        <f t="shared" ca="1" si="150"/>
        <v>戰爭與危機的啟示</v>
      </c>
      <c r="S453" s="11" t="str">
        <f t="shared" ca="1" si="151"/>
        <v>全</v>
      </c>
      <c r="T453" s="11" t="str">
        <f t="shared" ca="1" si="152"/>
        <v>翔宇</v>
      </c>
      <c r="U453" s="11">
        <f t="shared" ca="1" si="5"/>
        <v>140</v>
      </c>
      <c r="V453" s="41"/>
    </row>
    <row r="454" spans="1:22" ht="16.5" customHeight="1">
      <c r="A454" s="65"/>
      <c r="B454" s="63" t="s">
        <v>495</v>
      </c>
      <c r="C454" s="66"/>
      <c r="D454" s="66"/>
      <c r="E454" s="66"/>
      <c r="F454" s="64">
        <v>688</v>
      </c>
      <c r="G454" s="36"/>
      <c r="H454" s="94"/>
      <c r="I454" s="91" t="s">
        <v>495</v>
      </c>
      <c r="J454" s="95"/>
      <c r="K454" s="95"/>
      <c r="L454" s="95"/>
      <c r="M454" s="92">
        <v>688</v>
      </c>
      <c r="N454" s="93"/>
      <c r="O454" s="87"/>
      <c r="P454" s="11">
        <f t="shared" ca="1" si="0"/>
        <v>0</v>
      </c>
      <c r="Q454" s="11" t="str">
        <f t="shared" ca="1" si="1"/>
        <v>外三1 合計</v>
      </c>
      <c r="R454" s="40">
        <f t="shared" ca="1" si="150"/>
        <v>0</v>
      </c>
      <c r="S454" s="11">
        <f t="shared" ca="1" si="151"/>
        <v>0</v>
      </c>
      <c r="T454" s="11">
        <f t="shared" ca="1" si="152"/>
        <v>0</v>
      </c>
      <c r="U454" s="11">
        <f t="shared" ca="1" si="5"/>
        <v>688</v>
      </c>
      <c r="V454" s="41"/>
    </row>
    <row r="455" spans="1:22" ht="16.5" customHeight="1">
      <c r="A455" s="65"/>
      <c r="B455" s="63" t="s">
        <v>65</v>
      </c>
      <c r="C455" s="63" t="s">
        <v>24</v>
      </c>
      <c r="D455" s="63" t="s">
        <v>50</v>
      </c>
      <c r="E455" s="63" t="s">
        <v>17</v>
      </c>
      <c r="F455" s="64">
        <v>230</v>
      </c>
      <c r="G455" s="36"/>
      <c r="H455" s="94"/>
      <c r="I455" s="91" t="s">
        <v>65</v>
      </c>
      <c r="J455" s="91" t="s">
        <v>24</v>
      </c>
      <c r="K455" s="91" t="s">
        <v>50</v>
      </c>
      <c r="L455" s="91" t="s">
        <v>17</v>
      </c>
      <c r="M455" s="92">
        <v>230</v>
      </c>
      <c r="N455" s="93"/>
      <c r="O455" s="87"/>
      <c r="P455" s="11">
        <f t="shared" ca="1" si="0"/>
        <v>0</v>
      </c>
      <c r="Q455" s="11" t="str">
        <f t="shared" ca="1" si="1"/>
        <v>外三2</v>
      </c>
      <c r="R455" s="40" t="str">
        <f t="shared" ca="1" si="150"/>
        <v>高中英文</v>
      </c>
      <c r="S455" s="11" t="str">
        <f t="shared" ca="1" si="151"/>
        <v>六</v>
      </c>
      <c r="T455" s="11" t="str">
        <f t="shared" ca="1" si="152"/>
        <v>三民</v>
      </c>
      <c r="U455" s="11">
        <f t="shared" ca="1" si="5"/>
        <v>230</v>
      </c>
      <c r="V455" s="41"/>
    </row>
    <row r="456" spans="1:22" ht="16.5" customHeight="1">
      <c r="A456" s="65"/>
      <c r="B456" s="65"/>
      <c r="C456" s="63" t="s">
        <v>207</v>
      </c>
      <c r="D456" s="63" t="s">
        <v>50</v>
      </c>
      <c r="E456" s="63" t="s">
        <v>141</v>
      </c>
      <c r="F456" s="64">
        <v>222</v>
      </c>
      <c r="G456" s="36"/>
      <c r="H456" s="94"/>
      <c r="I456" s="94"/>
      <c r="J456" s="91" t="s">
        <v>207</v>
      </c>
      <c r="K456" s="91" t="s">
        <v>50</v>
      </c>
      <c r="L456" s="91" t="s">
        <v>141</v>
      </c>
      <c r="M456" s="92">
        <v>222</v>
      </c>
      <c r="N456" s="93"/>
      <c r="O456" s="87"/>
      <c r="P456" s="11">
        <f t="shared" ca="1" si="0"/>
        <v>0</v>
      </c>
      <c r="Q456" s="11">
        <f t="shared" ca="1" si="1"/>
        <v>0</v>
      </c>
      <c r="R456" s="40" t="str">
        <f t="shared" ca="1" si="150"/>
        <v>高職國文</v>
      </c>
      <c r="S456" s="11" t="str">
        <f t="shared" ca="1" si="151"/>
        <v>六</v>
      </c>
      <c r="T456" s="11" t="str">
        <f t="shared" ca="1" si="152"/>
        <v>東大</v>
      </c>
      <c r="U456" s="11">
        <f t="shared" ca="1" si="5"/>
        <v>222</v>
      </c>
      <c r="V456" s="41"/>
    </row>
    <row r="457" spans="1:22" ht="16.5" customHeight="1">
      <c r="A457" s="65"/>
      <c r="B457" s="65"/>
      <c r="C457" s="63" t="s">
        <v>158</v>
      </c>
      <c r="D457" s="63" t="s">
        <v>50</v>
      </c>
      <c r="E457" s="63" t="s">
        <v>224</v>
      </c>
      <c r="F457" s="64">
        <v>96</v>
      </c>
      <c r="G457" s="36"/>
      <c r="H457" s="94"/>
      <c r="I457" s="94"/>
      <c r="J457" s="91" t="s">
        <v>158</v>
      </c>
      <c r="K457" s="91" t="s">
        <v>50</v>
      </c>
      <c r="L457" s="91" t="s">
        <v>224</v>
      </c>
      <c r="M457" s="92">
        <v>96</v>
      </c>
      <c r="N457" s="93"/>
      <c r="O457" s="87"/>
      <c r="P457" s="11">
        <f t="shared" ca="1" si="0"/>
        <v>0</v>
      </c>
      <c r="Q457" s="11">
        <f t="shared" ca="1" si="1"/>
        <v>0</v>
      </c>
      <c r="R457" s="40" t="str">
        <f t="shared" ca="1" si="150"/>
        <v>體育</v>
      </c>
      <c r="S457" s="11" t="str">
        <f t="shared" ca="1" si="151"/>
        <v>六</v>
      </c>
      <c r="T457" s="11" t="str">
        <f t="shared" ca="1" si="152"/>
        <v>華興</v>
      </c>
      <c r="U457" s="11">
        <f t="shared" ca="1" si="5"/>
        <v>96</v>
      </c>
      <c r="V457" s="41"/>
    </row>
    <row r="458" spans="1:22" ht="16.5" customHeight="1">
      <c r="A458" s="65"/>
      <c r="B458" s="65"/>
      <c r="C458" s="63" t="s">
        <v>322</v>
      </c>
      <c r="D458" s="63" t="s">
        <v>124</v>
      </c>
      <c r="E458" s="63" t="s">
        <v>307</v>
      </c>
      <c r="F458" s="64">
        <v>140</v>
      </c>
      <c r="G458" s="36"/>
      <c r="H458" s="94"/>
      <c r="I458" s="94"/>
      <c r="J458" s="91" t="s">
        <v>322</v>
      </c>
      <c r="K458" s="91" t="s">
        <v>124</v>
      </c>
      <c r="L458" s="91" t="s">
        <v>307</v>
      </c>
      <c r="M458" s="92">
        <v>140</v>
      </c>
      <c r="N458" s="93"/>
      <c r="O458" s="87"/>
      <c r="P458" s="11">
        <f t="shared" ca="1" si="0"/>
        <v>0</v>
      </c>
      <c r="Q458" s="11">
        <f t="shared" ca="1" si="1"/>
        <v>0</v>
      </c>
      <c r="R458" s="40" t="str">
        <f t="shared" ca="1" si="150"/>
        <v>戰爭與危機的啟示</v>
      </c>
      <c r="S458" s="11" t="str">
        <f t="shared" ca="1" si="151"/>
        <v>全</v>
      </c>
      <c r="T458" s="11" t="str">
        <f t="shared" ca="1" si="152"/>
        <v>翔宇</v>
      </c>
      <c r="U458" s="11">
        <f t="shared" ca="1" si="5"/>
        <v>140</v>
      </c>
      <c r="V458" s="41"/>
    </row>
    <row r="459" spans="1:22" ht="16.5" customHeight="1">
      <c r="A459" s="65"/>
      <c r="B459" s="63" t="s">
        <v>496</v>
      </c>
      <c r="C459" s="66"/>
      <c r="D459" s="66"/>
      <c r="E459" s="66"/>
      <c r="F459" s="64">
        <v>688</v>
      </c>
      <c r="G459" s="36"/>
      <c r="H459" s="94"/>
      <c r="I459" s="91" t="s">
        <v>496</v>
      </c>
      <c r="J459" s="95"/>
      <c r="K459" s="95"/>
      <c r="L459" s="95"/>
      <c r="M459" s="92">
        <v>688</v>
      </c>
      <c r="N459" s="93"/>
      <c r="O459" s="87"/>
      <c r="P459" s="11">
        <f t="shared" ca="1" si="0"/>
        <v>0</v>
      </c>
      <c r="Q459" s="100" t="str">
        <f t="shared" ca="1" si="1"/>
        <v>外三2 合計</v>
      </c>
      <c r="R459" s="101"/>
      <c r="S459" s="101"/>
      <c r="T459" s="102"/>
      <c r="U459" s="11">
        <f t="shared" ca="1" si="5"/>
        <v>688</v>
      </c>
      <c r="V459" s="41"/>
    </row>
    <row r="460" spans="1:22" ht="16.5" customHeight="1">
      <c r="A460" s="65"/>
      <c r="B460" s="63" t="s">
        <v>157</v>
      </c>
      <c r="C460" s="63" t="s">
        <v>207</v>
      </c>
      <c r="D460" s="63" t="s">
        <v>50</v>
      </c>
      <c r="E460" s="63" t="s">
        <v>141</v>
      </c>
      <c r="F460" s="64">
        <v>222</v>
      </c>
      <c r="G460" s="36"/>
      <c r="H460" s="94"/>
      <c r="I460" s="91" t="s">
        <v>157</v>
      </c>
      <c r="J460" s="91" t="s">
        <v>207</v>
      </c>
      <c r="K460" s="91" t="s">
        <v>50</v>
      </c>
      <c r="L460" s="91" t="s">
        <v>141</v>
      </c>
      <c r="M460" s="92">
        <v>222</v>
      </c>
      <c r="N460" s="93"/>
      <c r="O460" s="87"/>
      <c r="P460" s="11">
        <f t="shared" ca="1" si="0"/>
        <v>0</v>
      </c>
      <c r="Q460" s="11" t="str">
        <f t="shared" ca="1" si="1"/>
        <v>商三1</v>
      </c>
      <c r="R460" s="40" t="str">
        <f t="shared" ref="R460:R467" ca="1" si="153">INDIRECT("C"&amp;ROW())</f>
        <v>高職國文</v>
      </c>
      <c r="S460" s="11" t="str">
        <f t="shared" ref="S460:S467" ca="1" si="154">INDIRECT("D"&amp;ROW())</f>
        <v>六</v>
      </c>
      <c r="T460" s="11" t="str">
        <f t="shared" ref="T460:T467" ca="1" si="155">INDIRECT("E"&amp;ROW())</f>
        <v>東大</v>
      </c>
      <c r="U460" s="11">
        <f t="shared" ca="1" si="5"/>
        <v>222</v>
      </c>
      <c r="V460" s="41"/>
    </row>
    <row r="461" spans="1:22" ht="16.5" customHeight="1">
      <c r="A461" s="65"/>
      <c r="B461" s="65"/>
      <c r="C461" s="63" t="s">
        <v>175</v>
      </c>
      <c r="D461" s="63" t="s">
        <v>50</v>
      </c>
      <c r="E461" s="63" t="s">
        <v>141</v>
      </c>
      <c r="F461" s="64">
        <v>232</v>
      </c>
      <c r="G461" s="36"/>
      <c r="H461" s="94"/>
      <c r="I461" s="94"/>
      <c r="J461" s="91" t="s">
        <v>175</v>
      </c>
      <c r="K461" s="91" t="s">
        <v>50</v>
      </c>
      <c r="L461" s="91" t="s">
        <v>141</v>
      </c>
      <c r="M461" s="92">
        <v>232</v>
      </c>
      <c r="N461" s="93"/>
      <c r="O461" s="87"/>
      <c r="P461" s="11">
        <f t="shared" ca="1" si="0"/>
        <v>0</v>
      </c>
      <c r="Q461" s="11">
        <f t="shared" ca="1" si="1"/>
        <v>0</v>
      </c>
      <c r="R461" s="40" t="str">
        <f t="shared" ca="1" si="153"/>
        <v>高職英文</v>
      </c>
      <c r="S461" s="11" t="str">
        <f t="shared" ca="1" si="154"/>
        <v>六</v>
      </c>
      <c r="T461" s="11" t="str">
        <f t="shared" ca="1" si="155"/>
        <v>東大</v>
      </c>
      <c r="U461" s="11">
        <f t="shared" ca="1" si="5"/>
        <v>232</v>
      </c>
      <c r="V461" s="41"/>
    </row>
    <row r="462" spans="1:22" ht="16.5" customHeight="1">
      <c r="A462" s="65"/>
      <c r="B462" s="65"/>
      <c r="C462" s="63" t="s">
        <v>158</v>
      </c>
      <c r="D462" s="63" t="s">
        <v>50</v>
      </c>
      <c r="E462" s="63" t="s">
        <v>224</v>
      </c>
      <c r="F462" s="64">
        <v>96</v>
      </c>
      <c r="G462" s="36"/>
      <c r="H462" s="94"/>
      <c r="I462" s="94"/>
      <c r="J462" s="91" t="s">
        <v>158</v>
      </c>
      <c r="K462" s="91" t="s">
        <v>50</v>
      </c>
      <c r="L462" s="91" t="s">
        <v>224</v>
      </c>
      <c r="M462" s="92">
        <v>96</v>
      </c>
      <c r="N462" s="93"/>
      <c r="O462" s="87"/>
      <c r="P462" s="11">
        <f t="shared" ca="1" si="0"/>
        <v>0</v>
      </c>
      <c r="Q462" s="11">
        <f t="shared" ca="1" si="1"/>
        <v>0</v>
      </c>
      <c r="R462" s="40" t="str">
        <f t="shared" ca="1" si="153"/>
        <v>體育</v>
      </c>
      <c r="S462" s="11" t="str">
        <f t="shared" ca="1" si="154"/>
        <v>六</v>
      </c>
      <c r="T462" s="11" t="str">
        <f t="shared" ca="1" si="155"/>
        <v>華興</v>
      </c>
      <c r="U462" s="11">
        <f t="shared" ca="1" si="5"/>
        <v>96</v>
      </c>
      <c r="V462" s="41"/>
    </row>
    <row r="463" spans="1:22" ht="16.5" customHeight="1">
      <c r="A463" s="65"/>
      <c r="B463" s="65"/>
      <c r="C463" s="63" t="s">
        <v>322</v>
      </c>
      <c r="D463" s="63" t="s">
        <v>124</v>
      </c>
      <c r="E463" s="63" t="s">
        <v>307</v>
      </c>
      <c r="F463" s="64">
        <v>140</v>
      </c>
      <c r="G463" s="36"/>
      <c r="H463" s="94"/>
      <c r="I463" s="94"/>
      <c r="J463" s="91" t="s">
        <v>322</v>
      </c>
      <c r="K463" s="91" t="s">
        <v>124</v>
      </c>
      <c r="L463" s="91" t="s">
        <v>307</v>
      </c>
      <c r="M463" s="92">
        <v>140</v>
      </c>
      <c r="N463" s="93"/>
      <c r="O463" s="87"/>
      <c r="P463" s="11">
        <f t="shared" ca="1" si="0"/>
        <v>0</v>
      </c>
      <c r="Q463" s="11">
        <f t="shared" ca="1" si="1"/>
        <v>0</v>
      </c>
      <c r="R463" s="40" t="str">
        <f t="shared" ca="1" si="153"/>
        <v>戰爭與危機的啟示</v>
      </c>
      <c r="S463" s="11" t="str">
        <f t="shared" ca="1" si="154"/>
        <v>全</v>
      </c>
      <c r="T463" s="11" t="str">
        <f t="shared" ca="1" si="155"/>
        <v>翔宇</v>
      </c>
      <c r="U463" s="11">
        <f t="shared" ca="1" si="5"/>
        <v>140</v>
      </c>
      <c r="V463" s="41"/>
    </row>
    <row r="464" spans="1:22" ht="16.5" customHeight="1">
      <c r="A464" s="65"/>
      <c r="B464" s="63" t="s">
        <v>497</v>
      </c>
      <c r="C464" s="66"/>
      <c r="D464" s="66"/>
      <c r="E464" s="66"/>
      <c r="F464" s="64">
        <v>690</v>
      </c>
      <c r="G464" s="36"/>
      <c r="H464" s="94"/>
      <c r="I464" s="91" t="s">
        <v>497</v>
      </c>
      <c r="J464" s="95"/>
      <c r="K464" s="95"/>
      <c r="L464" s="95"/>
      <c r="M464" s="92">
        <v>690</v>
      </c>
      <c r="N464" s="93"/>
      <c r="O464" s="87"/>
      <c r="P464" s="11">
        <f t="shared" ca="1" si="0"/>
        <v>0</v>
      </c>
      <c r="Q464" s="11" t="str">
        <f t="shared" ca="1" si="1"/>
        <v>商三1 合計</v>
      </c>
      <c r="R464" s="40">
        <f t="shared" ca="1" si="153"/>
        <v>0</v>
      </c>
      <c r="S464" s="11">
        <f t="shared" ca="1" si="154"/>
        <v>0</v>
      </c>
      <c r="T464" s="11">
        <f t="shared" ca="1" si="155"/>
        <v>0</v>
      </c>
      <c r="U464" s="11">
        <f t="shared" ca="1" si="5"/>
        <v>690</v>
      </c>
      <c r="V464" s="41"/>
    </row>
    <row r="465" spans="1:22" ht="16.5" customHeight="1">
      <c r="A465" s="65"/>
      <c r="B465" s="63" t="s">
        <v>167</v>
      </c>
      <c r="C465" s="63" t="s">
        <v>207</v>
      </c>
      <c r="D465" s="63" t="s">
        <v>50</v>
      </c>
      <c r="E465" s="63" t="s">
        <v>141</v>
      </c>
      <c r="F465" s="64">
        <v>222</v>
      </c>
      <c r="G465" s="36"/>
      <c r="H465" s="94"/>
      <c r="I465" s="91" t="s">
        <v>167</v>
      </c>
      <c r="J465" s="91" t="s">
        <v>207</v>
      </c>
      <c r="K465" s="91" t="s">
        <v>50</v>
      </c>
      <c r="L465" s="91" t="s">
        <v>141</v>
      </c>
      <c r="M465" s="92">
        <v>222</v>
      </c>
      <c r="N465" s="93"/>
      <c r="O465" s="87"/>
      <c r="P465" s="11">
        <f t="shared" ca="1" si="0"/>
        <v>0</v>
      </c>
      <c r="Q465" s="11" t="str">
        <f t="shared" ca="1" si="1"/>
        <v>商三2</v>
      </c>
      <c r="R465" s="40" t="str">
        <f t="shared" ca="1" si="153"/>
        <v>高職國文</v>
      </c>
      <c r="S465" s="11" t="str">
        <f t="shared" ca="1" si="154"/>
        <v>六</v>
      </c>
      <c r="T465" s="11" t="str">
        <f t="shared" ca="1" si="155"/>
        <v>東大</v>
      </c>
      <c r="U465" s="11">
        <f t="shared" ca="1" si="5"/>
        <v>222</v>
      </c>
      <c r="V465" s="41"/>
    </row>
    <row r="466" spans="1:22" ht="16.5" customHeight="1">
      <c r="A466" s="65"/>
      <c r="B466" s="65"/>
      <c r="C466" s="63" t="s">
        <v>175</v>
      </c>
      <c r="D466" s="63" t="s">
        <v>50</v>
      </c>
      <c r="E466" s="63" t="s">
        <v>141</v>
      </c>
      <c r="F466" s="64">
        <v>232</v>
      </c>
      <c r="G466" s="36"/>
      <c r="H466" s="94"/>
      <c r="I466" s="94"/>
      <c r="J466" s="91" t="s">
        <v>175</v>
      </c>
      <c r="K466" s="91" t="s">
        <v>50</v>
      </c>
      <c r="L466" s="91" t="s">
        <v>141</v>
      </c>
      <c r="M466" s="92">
        <v>232</v>
      </c>
      <c r="N466" s="93"/>
      <c r="O466" s="87"/>
      <c r="P466" s="11">
        <f t="shared" ca="1" si="0"/>
        <v>0</v>
      </c>
      <c r="Q466" s="11">
        <f t="shared" ca="1" si="1"/>
        <v>0</v>
      </c>
      <c r="R466" s="40" t="str">
        <f t="shared" ca="1" si="153"/>
        <v>高職英文</v>
      </c>
      <c r="S466" s="11" t="str">
        <f t="shared" ca="1" si="154"/>
        <v>六</v>
      </c>
      <c r="T466" s="11" t="str">
        <f t="shared" ca="1" si="155"/>
        <v>東大</v>
      </c>
      <c r="U466" s="11">
        <f t="shared" ca="1" si="5"/>
        <v>232</v>
      </c>
      <c r="V466" s="41"/>
    </row>
    <row r="467" spans="1:22" ht="16.5" customHeight="1">
      <c r="A467" s="65"/>
      <c r="B467" s="65"/>
      <c r="C467" s="63" t="s">
        <v>158</v>
      </c>
      <c r="D467" s="63" t="s">
        <v>50</v>
      </c>
      <c r="E467" s="63" t="s">
        <v>224</v>
      </c>
      <c r="F467" s="64">
        <v>96</v>
      </c>
      <c r="G467" s="36"/>
      <c r="H467" s="94"/>
      <c r="I467" s="94"/>
      <c r="J467" s="91" t="s">
        <v>158</v>
      </c>
      <c r="K467" s="91" t="s">
        <v>50</v>
      </c>
      <c r="L467" s="91" t="s">
        <v>224</v>
      </c>
      <c r="M467" s="92">
        <v>96</v>
      </c>
      <c r="N467" s="93"/>
      <c r="O467" s="87"/>
      <c r="P467" s="11">
        <f t="shared" ca="1" si="0"/>
        <v>0</v>
      </c>
      <c r="Q467" s="11">
        <f t="shared" ca="1" si="1"/>
        <v>0</v>
      </c>
      <c r="R467" s="40" t="str">
        <f t="shared" ca="1" si="153"/>
        <v>體育</v>
      </c>
      <c r="S467" s="11" t="str">
        <f t="shared" ca="1" si="154"/>
        <v>六</v>
      </c>
      <c r="T467" s="11" t="str">
        <f t="shared" ca="1" si="155"/>
        <v>華興</v>
      </c>
      <c r="U467" s="11">
        <f t="shared" ca="1" si="5"/>
        <v>96</v>
      </c>
      <c r="V467" s="41"/>
    </row>
    <row r="468" spans="1:22" ht="16.5" customHeight="1">
      <c r="A468" s="65"/>
      <c r="B468" s="65"/>
      <c r="C468" s="63" t="s">
        <v>322</v>
      </c>
      <c r="D468" s="63" t="s">
        <v>124</v>
      </c>
      <c r="E468" s="63" t="s">
        <v>307</v>
      </c>
      <c r="F468" s="64">
        <v>140</v>
      </c>
      <c r="G468" s="36"/>
      <c r="H468" s="94"/>
      <c r="I468" s="94"/>
      <c r="J468" s="91" t="s">
        <v>322</v>
      </c>
      <c r="K468" s="91" t="s">
        <v>124</v>
      </c>
      <c r="L468" s="91" t="s">
        <v>307</v>
      </c>
      <c r="M468" s="92">
        <v>140</v>
      </c>
      <c r="N468" s="93"/>
      <c r="O468" s="87"/>
      <c r="P468" s="11">
        <f t="shared" ca="1" si="0"/>
        <v>0</v>
      </c>
      <c r="Q468" s="100">
        <f t="shared" ca="1" si="1"/>
        <v>0</v>
      </c>
      <c r="R468" s="101"/>
      <c r="S468" s="101"/>
      <c r="T468" s="102"/>
      <c r="U468" s="11">
        <f t="shared" ca="1" si="5"/>
        <v>140</v>
      </c>
      <c r="V468" s="41"/>
    </row>
    <row r="469" spans="1:22" ht="16.5" customHeight="1">
      <c r="A469" s="65"/>
      <c r="B469" s="63" t="s">
        <v>498</v>
      </c>
      <c r="C469" s="66"/>
      <c r="D469" s="66"/>
      <c r="E469" s="66"/>
      <c r="F469" s="64">
        <v>690</v>
      </c>
      <c r="G469" s="36"/>
      <c r="H469" s="94"/>
      <c r="I469" s="91" t="s">
        <v>498</v>
      </c>
      <c r="J469" s="95"/>
      <c r="K469" s="95"/>
      <c r="L469" s="95"/>
      <c r="M469" s="92">
        <v>690</v>
      </c>
      <c r="N469" s="93"/>
      <c r="O469" s="87"/>
      <c r="P469" s="11">
        <f t="shared" ca="1" si="0"/>
        <v>0</v>
      </c>
      <c r="Q469" s="11" t="str">
        <f t="shared" ca="1" si="1"/>
        <v>商三2 合計</v>
      </c>
      <c r="R469" s="40">
        <f t="shared" ref="R469:R474" ca="1" si="156">INDIRECT("C"&amp;ROW())</f>
        <v>0</v>
      </c>
      <c r="S469" s="11">
        <f t="shared" ref="S469:S474" ca="1" si="157">INDIRECT("D"&amp;ROW())</f>
        <v>0</v>
      </c>
      <c r="T469" s="11">
        <f t="shared" ref="T469:T474" ca="1" si="158">INDIRECT("E"&amp;ROW())</f>
        <v>0</v>
      </c>
      <c r="U469" s="11">
        <f t="shared" ca="1" si="5"/>
        <v>690</v>
      </c>
      <c r="V469" s="41"/>
    </row>
    <row r="470" spans="1:22" ht="16.5" customHeight="1">
      <c r="A470" s="65"/>
      <c r="B470" s="63" t="s">
        <v>177</v>
      </c>
      <c r="C470" s="63" t="s">
        <v>207</v>
      </c>
      <c r="D470" s="63" t="s">
        <v>50</v>
      </c>
      <c r="E470" s="63" t="s">
        <v>141</v>
      </c>
      <c r="F470" s="64">
        <v>222</v>
      </c>
      <c r="G470" s="36"/>
      <c r="H470" s="94"/>
      <c r="I470" s="91" t="s">
        <v>177</v>
      </c>
      <c r="J470" s="91" t="s">
        <v>207</v>
      </c>
      <c r="K470" s="91" t="s">
        <v>50</v>
      </c>
      <c r="L470" s="91" t="s">
        <v>141</v>
      </c>
      <c r="M470" s="92">
        <v>222</v>
      </c>
      <c r="N470" s="93"/>
      <c r="O470" s="87"/>
      <c r="P470" s="11">
        <f t="shared" ca="1" si="0"/>
        <v>0</v>
      </c>
      <c r="Q470" s="11" t="str">
        <f t="shared" ca="1" si="1"/>
        <v>商三3</v>
      </c>
      <c r="R470" s="40" t="str">
        <f t="shared" ca="1" si="156"/>
        <v>高職國文</v>
      </c>
      <c r="S470" s="11" t="str">
        <f t="shared" ca="1" si="157"/>
        <v>六</v>
      </c>
      <c r="T470" s="11" t="str">
        <f t="shared" ca="1" si="158"/>
        <v>東大</v>
      </c>
      <c r="U470" s="11">
        <f t="shared" ca="1" si="5"/>
        <v>222</v>
      </c>
      <c r="V470" s="41"/>
    </row>
    <row r="471" spans="1:22" ht="16.5" customHeight="1">
      <c r="A471" s="65"/>
      <c r="B471" s="65"/>
      <c r="C471" s="63" t="s">
        <v>175</v>
      </c>
      <c r="D471" s="63" t="s">
        <v>50</v>
      </c>
      <c r="E471" s="63" t="s">
        <v>141</v>
      </c>
      <c r="F471" s="64">
        <v>232</v>
      </c>
      <c r="G471" s="36"/>
      <c r="H471" s="94"/>
      <c r="I471" s="94"/>
      <c r="J471" s="91" t="s">
        <v>175</v>
      </c>
      <c r="K471" s="91" t="s">
        <v>50</v>
      </c>
      <c r="L471" s="91" t="s">
        <v>141</v>
      </c>
      <c r="M471" s="92">
        <v>232</v>
      </c>
      <c r="N471" s="93"/>
      <c r="O471" s="87"/>
      <c r="P471" s="11">
        <f t="shared" ca="1" si="0"/>
        <v>0</v>
      </c>
      <c r="Q471" s="11">
        <f t="shared" ca="1" si="1"/>
        <v>0</v>
      </c>
      <c r="R471" s="40" t="str">
        <f t="shared" ca="1" si="156"/>
        <v>高職英文</v>
      </c>
      <c r="S471" s="11" t="str">
        <f t="shared" ca="1" si="157"/>
        <v>六</v>
      </c>
      <c r="T471" s="11" t="str">
        <f t="shared" ca="1" si="158"/>
        <v>東大</v>
      </c>
      <c r="U471" s="11">
        <f t="shared" ca="1" si="5"/>
        <v>232</v>
      </c>
      <c r="V471" s="41"/>
    </row>
    <row r="472" spans="1:22" ht="16.5" customHeight="1">
      <c r="A472" s="65"/>
      <c r="B472" s="65"/>
      <c r="C472" s="63" t="s">
        <v>158</v>
      </c>
      <c r="D472" s="63" t="s">
        <v>50</v>
      </c>
      <c r="E472" s="63" t="s">
        <v>224</v>
      </c>
      <c r="F472" s="64">
        <v>96</v>
      </c>
      <c r="G472" s="36"/>
      <c r="H472" s="94"/>
      <c r="I472" s="94"/>
      <c r="J472" s="91" t="s">
        <v>158</v>
      </c>
      <c r="K472" s="91" t="s">
        <v>50</v>
      </c>
      <c r="L472" s="91" t="s">
        <v>224</v>
      </c>
      <c r="M472" s="92">
        <v>96</v>
      </c>
      <c r="N472" s="93"/>
      <c r="O472" s="87"/>
      <c r="P472" s="11">
        <f t="shared" ca="1" si="0"/>
        <v>0</v>
      </c>
      <c r="Q472" s="11">
        <f t="shared" ca="1" si="1"/>
        <v>0</v>
      </c>
      <c r="R472" s="40" t="str">
        <f t="shared" ca="1" si="156"/>
        <v>體育</v>
      </c>
      <c r="S472" s="11" t="str">
        <f t="shared" ca="1" si="157"/>
        <v>六</v>
      </c>
      <c r="T472" s="11" t="str">
        <f t="shared" ca="1" si="158"/>
        <v>華興</v>
      </c>
      <c r="U472" s="11">
        <f t="shared" ca="1" si="5"/>
        <v>96</v>
      </c>
      <c r="V472" s="41"/>
    </row>
    <row r="473" spans="1:22" ht="16.5" customHeight="1">
      <c r="A473" s="65"/>
      <c r="B473" s="65"/>
      <c r="C473" s="63" t="s">
        <v>322</v>
      </c>
      <c r="D473" s="63" t="s">
        <v>124</v>
      </c>
      <c r="E473" s="63" t="s">
        <v>307</v>
      </c>
      <c r="F473" s="64">
        <v>140</v>
      </c>
      <c r="G473" s="36"/>
      <c r="H473" s="94"/>
      <c r="I473" s="94"/>
      <c r="J473" s="91" t="s">
        <v>322</v>
      </c>
      <c r="K473" s="91" t="s">
        <v>124</v>
      </c>
      <c r="L473" s="91" t="s">
        <v>307</v>
      </c>
      <c r="M473" s="92">
        <v>140</v>
      </c>
      <c r="N473" s="93"/>
      <c r="O473" s="87"/>
      <c r="P473" s="11">
        <f t="shared" ca="1" si="0"/>
        <v>0</v>
      </c>
      <c r="Q473" s="11">
        <f t="shared" ca="1" si="1"/>
        <v>0</v>
      </c>
      <c r="R473" s="40" t="str">
        <f t="shared" ca="1" si="156"/>
        <v>戰爭與危機的啟示</v>
      </c>
      <c r="S473" s="11" t="str">
        <f t="shared" ca="1" si="157"/>
        <v>全</v>
      </c>
      <c r="T473" s="11" t="str">
        <f t="shared" ca="1" si="158"/>
        <v>翔宇</v>
      </c>
      <c r="U473" s="11">
        <f t="shared" ca="1" si="5"/>
        <v>140</v>
      </c>
      <c r="V473" s="41"/>
    </row>
    <row r="474" spans="1:22" ht="16.5" customHeight="1">
      <c r="A474" s="65"/>
      <c r="B474" s="63" t="s">
        <v>499</v>
      </c>
      <c r="C474" s="66"/>
      <c r="D474" s="66"/>
      <c r="E474" s="66"/>
      <c r="F474" s="64">
        <v>690</v>
      </c>
      <c r="G474" s="36"/>
      <c r="H474" s="94"/>
      <c r="I474" s="91" t="s">
        <v>499</v>
      </c>
      <c r="J474" s="95"/>
      <c r="K474" s="95"/>
      <c r="L474" s="95"/>
      <c r="M474" s="92">
        <v>690</v>
      </c>
      <c r="N474" s="93"/>
      <c r="O474" s="87"/>
      <c r="P474" s="11">
        <f t="shared" ca="1" si="0"/>
        <v>0</v>
      </c>
      <c r="Q474" s="11" t="str">
        <f t="shared" ca="1" si="1"/>
        <v>商三3 合計</v>
      </c>
      <c r="R474" s="40">
        <f t="shared" ca="1" si="156"/>
        <v>0</v>
      </c>
      <c r="S474" s="11">
        <f t="shared" ca="1" si="157"/>
        <v>0</v>
      </c>
      <c r="T474" s="11">
        <f t="shared" ca="1" si="158"/>
        <v>0</v>
      </c>
      <c r="U474" s="11">
        <f t="shared" ca="1" si="5"/>
        <v>690</v>
      </c>
      <c r="V474" s="41"/>
    </row>
    <row r="475" spans="1:22" ht="16.5" customHeight="1">
      <c r="A475" s="65"/>
      <c r="B475" s="63" t="s">
        <v>186</v>
      </c>
      <c r="C475" s="63" t="s">
        <v>207</v>
      </c>
      <c r="D475" s="63" t="s">
        <v>50</v>
      </c>
      <c r="E475" s="63" t="s">
        <v>141</v>
      </c>
      <c r="F475" s="64">
        <v>222</v>
      </c>
      <c r="G475" s="36"/>
      <c r="H475" s="94"/>
      <c r="I475" s="91" t="s">
        <v>186</v>
      </c>
      <c r="J475" s="91" t="s">
        <v>207</v>
      </c>
      <c r="K475" s="91" t="s">
        <v>50</v>
      </c>
      <c r="L475" s="91" t="s">
        <v>141</v>
      </c>
      <c r="M475" s="92">
        <v>222</v>
      </c>
      <c r="N475" s="93"/>
      <c r="O475" s="87"/>
      <c r="P475" s="11">
        <f t="shared" ca="1" si="0"/>
        <v>0</v>
      </c>
      <c r="Q475" s="100" t="str">
        <f t="shared" ca="1" si="1"/>
        <v>商三4</v>
      </c>
      <c r="R475" s="101"/>
      <c r="S475" s="101"/>
      <c r="T475" s="102"/>
      <c r="U475" s="11">
        <f t="shared" ca="1" si="5"/>
        <v>222</v>
      </c>
      <c r="V475" s="41"/>
    </row>
    <row r="476" spans="1:22" ht="16.5" customHeight="1">
      <c r="A476" s="65"/>
      <c r="B476" s="65"/>
      <c r="C476" s="63" t="s">
        <v>175</v>
      </c>
      <c r="D476" s="63" t="s">
        <v>50</v>
      </c>
      <c r="E476" s="63" t="s">
        <v>141</v>
      </c>
      <c r="F476" s="64">
        <v>232</v>
      </c>
      <c r="G476" s="36"/>
      <c r="H476" s="94"/>
      <c r="I476" s="94"/>
      <c r="J476" s="91" t="s">
        <v>175</v>
      </c>
      <c r="K476" s="91" t="s">
        <v>50</v>
      </c>
      <c r="L476" s="91" t="s">
        <v>141</v>
      </c>
      <c r="M476" s="92">
        <v>232</v>
      </c>
      <c r="N476" s="93"/>
      <c r="O476" s="87"/>
      <c r="P476" s="11">
        <f t="shared" ca="1" si="0"/>
        <v>0</v>
      </c>
      <c r="Q476" s="11">
        <f t="shared" ca="1" si="1"/>
        <v>0</v>
      </c>
      <c r="R476" s="40" t="str">
        <f t="shared" ref="R476:R481" ca="1" si="159">INDIRECT("C"&amp;ROW())</f>
        <v>高職英文</v>
      </c>
      <c r="S476" s="11" t="str">
        <f t="shared" ref="S476:S481" ca="1" si="160">INDIRECT("D"&amp;ROW())</f>
        <v>六</v>
      </c>
      <c r="T476" s="11" t="str">
        <f t="shared" ref="T476:T481" ca="1" si="161">INDIRECT("E"&amp;ROW())</f>
        <v>東大</v>
      </c>
      <c r="U476" s="11">
        <f t="shared" ca="1" si="5"/>
        <v>232</v>
      </c>
      <c r="V476" s="41"/>
    </row>
    <row r="477" spans="1:22" ht="16.5" customHeight="1">
      <c r="A477" s="65"/>
      <c r="B477" s="65"/>
      <c r="C477" s="63" t="s">
        <v>158</v>
      </c>
      <c r="D477" s="63" t="s">
        <v>50</v>
      </c>
      <c r="E477" s="63" t="s">
        <v>224</v>
      </c>
      <c r="F477" s="64">
        <v>96</v>
      </c>
      <c r="G477" s="36"/>
      <c r="H477" s="94"/>
      <c r="I477" s="94"/>
      <c r="J477" s="91" t="s">
        <v>158</v>
      </c>
      <c r="K477" s="91" t="s">
        <v>50</v>
      </c>
      <c r="L477" s="91" t="s">
        <v>224</v>
      </c>
      <c r="M477" s="92">
        <v>96</v>
      </c>
      <c r="N477" s="93"/>
      <c r="O477" s="87"/>
      <c r="P477" s="11">
        <f t="shared" ca="1" si="0"/>
        <v>0</v>
      </c>
      <c r="Q477" s="11">
        <f t="shared" ca="1" si="1"/>
        <v>0</v>
      </c>
      <c r="R477" s="40" t="str">
        <f t="shared" ca="1" si="159"/>
        <v>體育</v>
      </c>
      <c r="S477" s="11" t="str">
        <f t="shared" ca="1" si="160"/>
        <v>六</v>
      </c>
      <c r="T477" s="11" t="str">
        <f t="shared" ca="1" si="161"/>
        <v>華興</v>
      </c>
      <c r="U477" s="11">
        <f t="shared" ca="1" si="5"/>
        <v>96</v>
      </c>
      <c r="V477" s="41"/>
    </row>
    <row r="478" spans="1:22" ht="16.5" customHeight="1">
      <c r="A478" s="65"/>
      <c r="B478" s="65"/>
      <c r="C478" s="63" t="s">
        <v>322</v>
      </c>
      <c r="D478" s="63" t="s">
        <v>124</v>
      </c>
      <c r="E478" s="63" t="s">
        <v>307</v>
      </c>
      <c r="F478" s="64">
        <v>140</v>
      </c>
      <c r="G478" s="36"/>
      <c r="H478" s="94"/>
      <c r="I478" s="94"/>
      <c r="J478" s="91" t="s">
        <v>322</v>
      </c>
      <c r="K478" s="91" t="s">
        <v>124</v>
      </c>
      <c r="L478" s="91" t="s">
        <v>307</v>
      </c>
      <c r="M478" s="92">
        <v>140</v>
      </c>
      <c r="N478" s="93"/>
      <c r="O478" s="87"/>
      <c r="P478" s="11">
        <f t="shared" ca="1" si="0"/>
        <v>0</v>
      </c>
      <c r="Q478" s="11">
        <f t="shared" ca="1" si="1"/>
        <v>0</v>
      </c>
      <c r="R478" s="40" t="str">
        <f t="shared" ca="1" si="159"/>
        <v>戰爭與危機的啟示</v>
      </c>
      <c r="S478" s="11" t="str">
        <f t="shared" ca="1" si="160"/>
        <v>全</v>
      </c>
      <c r="T478" s="11" t="str">
        <f t="shared" ca="1" si="161"/>
        <v>翔宇</v>
      </c>
      <c r="U478" s="11">
        <f t="shared" ca="1" si="5"/>
        <v>140</v>
      </c>
      <c r="V478" s="41"/>
    </row>
    <row r="479" spans="1:22" ht="16.5" customHeight="1">
      <c r="A479" s="65"/>
      <c r="B479" s="63" t="s">
        <v>500</v>
      </c>
      <c r="C479" s="66"/>
      <c r="D479" s="66"/>
      <c r="E479" s="66"/>
      <c r="F479" s="64">
        <v>690</v>
      </c>
      <c r="G479" s="36"/>
      <c r="H479" s="94"/>
      <c r="I479" s="91" t="s">
        <v>500</v>
      </c>
      <c r="J479" s="95"/>
      <c r="K479" s="95"/>
      <c r="L479" s="95"/>
      <c r="M479" s="92">
        <v>690</v>
      </c>
      <c r="N479" s="93"/>
      <c r="O479" s="87"/>
      <c r="P479" s="11">
        <f t="shared" ca="1" si="0"/>
        <v>0</v>
      </c>
      <c r="Q479" s="11" t="str">
        <f t="shared" ca="1" si="1"/>
        <v>商三4 合計</v>
      </c>
      <c r="R479" s="40">
        <f t="shared" ca="1" si="159"/>
        <v>0</v>
      </c>
      <c r="S479" s="11">
        <f t="shared" ca="1" si="160"/>
        <v>0</v>
      </c>
      <c r="T479" s="11">
        <f t="shared" ca="1" si="161"/>
        <v>0</v>
      </c>
      <c r="U479" s="11">
        <f t="shared" ca="1" si="5"/>
        <v>690</v>
      </c>
      <c r="V479" s="41"/>
    </row>
    <row r="480" spans="1:22" ht="16.5" customHeight="1">
      <c r="A480" s="65"/>
      <c r="B480" s="63" t="s">
        <v>257</v>
      </c>
      <c r="C480" s="63" t="s">
        <v>207</v>
      </c>
      <c r="D480" s="63" t="s">
        <v>50</v>
      </c>
      <c r="E480" s="63" t="s">
        <v>141</v>
      </c>
      <c r="F480" s="64">
        <v>222</v>
      </c>
      <c r="G480" s="36"/>
      <c r="H480" s="94"/>
      <c r="I480" s="91" t="s">
        <v>257</v>
      </c>
      <c r="J480" s="91" t="s">
        <v>207</v>
      </c>
      <c r="K480" s="91" t="s">
        <v>50</v>
      </c>
      <c r="L480" s="91" t="s">
        <v>141</v>
      </c>
      <c r="M480" s="92">
        <v>222</v>
      </c>
      <c r="N480" s="93"/>
      <c r="O480" s="87"/>
      <c r="P480" s="11">
        <f t="shared" ca="1" si="0"/>
        <v>0</v>
      </c>
      <c r="Q480" s="11" t="str">
        <f t="shared" ca="1" si="1"/>
        <v>貿三1</v>
      </c>
      <c r="R480" s="40" t="str">
        <f t="shared" ca="1" si="159"/>
        <v>高職國文</v>
      </c>
      <c r="S480" s="11" t="str">
        <f t="shared" ca="1" si="160"/>
        <v>六</v>
      </c>
      <c r="T480" s="11" t="str">
        <f t="shared" ca="1" si="161"/>
        <v>東大</v>
      </c>
      <c r="U480" s="11">
        <f t="shared" ca="1" si="5"/>
        <v>222</v>
      </c>
      <c r="V480" s="41"/>
    </row>
    <row r="481" spans="1:22" ht="16.5" customHeight="1">
      <c r="A481" s="65"/>
      <c r="B481" s="65"/>
      <c r="C481" s="63" t="s">
        <v>175</v>
      </c>
      <c r="D481" s="63" t="s">
        <v>50</v>
      </c>
      <c r="E481" s="63" t="s">
        <v>141</v>
      </c>
      <c r="F481" s="64">
        <v>232</v>
      </c>
      <c r="G481" s="36"/>
      <c r="H481" s="94"/>
      <c r="I481" s="94"/>
      <c r="J481" s="91" t="s">
        <v>175</v>
      </c>
      <c r="K481" s="91" t="s">
        <v>50</v>
      </c>
      <c r="L481" s="91" t="s">
        <v>141</v>
      </c>
      <c r="M481" s="92">
        <v>232</v>
      </c>
      <c r="N481" s="93"/>
      <c r="O481" s="87"/>
      <c r="P481" s="11">
        <f t="shared" ca="1" si="0"/>
        <v>0</v>
      </c>
      <c r="Q481" s="11">
        <f t="shared" ca="1" si="1"/>
        <v>0</v>
      </c>
      <c r="R481" s="40" t="str">
        <f t="shared" ca="1" si="159"/>
        <v>高職英文</v>
      </c>
      <c r="S481" s="11" t="str">
        <f t="shared" ca="1" si="160"/>
        <v>六</v>
      </c>
      <c r="T481" s="11" t="str">
        <f t="shared" ca="1" si="161"/>
        <v>東大</v>
      </c>
      <c r="U481" s="11">
        <f t="shared" ca="1" si="5"/>
        <v>232</v>
      </c>
      <c r="V481" s="41"/>
    </row>
    <row r="482" spans="1:22" ht="16.5" customHeight="1">
      <c r="A482" s="65"/>
      <c r="B482" s="65"/>
      <c r="C482" s="63" t="s">
        <v>158</v>
      </c>
      <c r="D482" s="63" t="s">
        <v>50</v>
      </c>
      <c r="E482" s="63" t="s">
        <v>224</v>
      </c>
      <c r="F482" s="64">
        <v>96</v>
      </c>
      <c r="G482" s="36"/>
      <c r="H482" s="94"/>
      <c r="I482" s="94"/>
      <c r="J482" s="91" t="s">
        <v>158</v>
      </c>
      <c r="K482" s="91" t="s">
        <v>50</v>
      </c>
      <c r="L482" s="91" t="s">
        <v>224</v>
      </c>
      <c r="M482" s="92">
        <v>96</v>
      </c>
      <c r="N482" s="93"/>
      <c r="O482" s="87"/>
      <c r="P482" s="11">
        <f t="shared" ca="1" si="0"/>
        <v>0</v>
      </c>
      <c r="Q482" s="100">
        <f t="shared" ca="1" si="1"/>
        <v>0</v>
      </c>
      <c r="R482" s="101"/>
      <c r="S482" s="101"/>
      <c r="T482" s="102"/>
      <c r="U482" s="11">
        <f t="shared" ca="1" si="5"/>
        <v>96</v>
      </c>
      <c r="V482" s="41"/>
    </row>
    <row r="483" spans="1:22" ht="16.5" customHeight="1">
      <c r="A483" s="65"/>
      <c r="B483" s="65"/>
      <c r="C483" s="63" t="s">
        <v>322</v>
      </c>
      <c r="D483" s="63" t="s">
        <v>124</v>
      </c>
      <c r="E483" s="63" t="s">
        <v>307</v>
      </c>
      <c r="F483" s="64">
        <v>140</v>
      </c>
      <c r="G483" s="36"/>
      <c r="H483" s="94"/>
      <c r="I483" s="94"/>
      <c r="J483" s="91" t="s">
        <v>322</v>
      </c>
      <c r="K483" s="91" t="s">
        <v>124</v>
      </c>
      <c r="L483" s="91" t="s">
        <v>307</v>
      </c>
      <c r="M483" s="92">
        <v>140</v>
      </c>
      <c r="N483" s="93"/>
      <c r="O483" s="87"/>
      <c r="P483" s="11">
        <f t="shared" ca="1" si="0"/>
        <v>0</v>
      </c>
      <c r="Q483" s="11">
        <f t="shared" ca="1" si="1"/>
        <v>0</v>
      </c>
      <c r="R483" s="40" t="str">
        <f t="shared" ref="R483:R486" ca="1" si="162">INDIRECT("C"&amp;ROW())</f>
        <v>戰爭與危機的啟示</v>
      </c>
      <c r="S483" s="11" t="str">
        <f t="shared" ref="S483:S486" ca="1" si="163">INDIRECT("D"&amp;ROW())</f>
        <v>全</v>
      </c>
      <c r="T483" s="11" t="str">
        <f t="shared" ref="T483:T486" ca="1" si="164">INDIRECT("E"&amp;ROW())</f>
        <v>翔宇</v>
      </c>
      <c r="U483" s="11">
        <f t="shared" ca="1" si="5"/>
        <v>140</v>
      </c>
      <c r="V483" s="41"/>
    </row>
    <row r="484" spans="1:22" ht="16.5" customHeight="1">
      <c r="A484" s="65"/>
      <c r="B484" s="63" t="s">
        <v>501</v>
      </c>
      <c r="C484" s="66"/>
      <c r="D484" s="66"/>
      <c r="E484" s="66"/>
      <c r="F484" s="64">
        <v>690</v>
      </c>
      <c r="G484" s="36"/>
      <c r="H484" s="94"/>
      <c r="I484" s="91" t="s">
        <v>501</v>
      </c>
      <c r="J484" s="95"/>
      <c r="K484" s="95"/>
      <c r="L484" s="95"/>
      <c r="M484" s="92">
        <v>690</v>
      </c>
      <c r="N484" s="93"/>
      <c r="O484" s="87"/>
      <c r="P484" s="11">
        <f t="shared" ca="1" si="0"/>
        <v>0</v>
      </c>
      <c r="Q484" s="11" t="str">
        <f t="shared" ca="1" si="1"/>
        <v>貿三1 合計</v>
      </c>
      <c r="R484" s="40">
        <f t="shared" ca="1" si="162"/>
        <v>0</v>
      </c>
      <c r="S484" s="11">
        <f t="shared" ca="1" si="163"/>
        <v>0</v>
      </c>
      <c r="T484" s="11">
        <f t="shared" ca="1" si="164"/>
        <v>0</v>
      </c>
      <c r="U484" s="11">
        <f t="shared" ca="1" si="5"/>
        <v>690</v>
      </c>
      <c r="V484" s="41"/>
    </row>
    <row r="485" spans="1:22" ht="16.5" customHeight="1">
      <c r="A485" s="65"/>
      <c r="B485" s="63" t="s">
        <v>267</v>
      </c>
      <c r="C485" s="63" t="s">
        <v>207</v>
      </c>
      <c r="D485" s="63" t="s">
        <v>50</v>
      </c>
      <c r="E485" s="63" t="s">
        <v>141</v>
      </c>
      <c r="F485" s="64">
        <v>222</v>
      </c>
      <c r="G485" s="36"/>
      <c r="H485" s="94"/>
      <c r="I485" s="91" t="s">
        <v>267</v>
      </c>
      <c r="J485" s="91" t="s">
        <v>207</v>
      </c>
      <c r="K485" s="91" t="s">
        <v>50</v>
      </c>
      <c r="L485" s="91" t="s">
        <v>141</v>
      </c>
      <c r="M485" s="92">
        <v>222</v>
      </c>
      <c r="N485" s="93"/>
      <c r="O485" s="87"/>
      <c r="P485" s="11">
        <f t="shared" ca="1" si="0"/>
        <v>0</v>
      </c>
      <c r="Q485" s="11" t="str">
        <f t="shared" ca="1" si="1"/>
        <v>貿三2</v>
      </c>
      <c r="R485" s="40" t="str">
        <f t="shared" ca="1" si="162"/>
        <v>高職國文</v>
      </c>
      <c r="S485" s="11" t="str">
        <f t="shared" ca="1" si="163"/>
        <v>六</v>
      </c>
      <c r="T485" s="11" t="str">
        <f t="shared" ca="1" si="164"/>
        <v>東大</v>
      </c>
      <c r="U485" s="11">
        <f t="shared" ca="1" si="5"/>
        <v>222</v>
      </c>
      <c r="V485" s="41"/>
    </row>
    <row r="486" spans="1:22" ht="16.5" customHeight="1">
      <c r="A486" s="65"/>
      <c r="B486" s="65"/>
      <c r="C486" s="63" t="s">
        <v>175</v>
      </c>
      <c r="D486" s="63" t="s">
        <v>50</v>
      </c>
      <c r="E486" s="63" t="s">
        <v>141</v>
      </c>
      <c r="F486" s="64">
        <v>232</v>
      </c>
      <c r="G486" s="36"/>
      <c r="H486" s="94"/>
      <c r="I486" s="94"/>
      <c r="J486" s="91" t="s">
        <v>175</v>
      </c>
      <c r="K486" s="91" t="s">
        <v>50</v>
      </c>
      <c r="L486" s="91" t="s">
        <v>141</v>
      </c>
      <c r="M486" s="92">
        <v>232</v>
      </c>
      <c r="N486" s="93"/>
      <c r="O486" s="87"/>
      <c r="P486" s="11">
        <f t="shared" ca="1" si="0"/>
        <v>0</v>
      </c>
      <c r="Q486" s="11">
        <f t="shared" ca="1" si="1"/>
        <v>0</v>
      </c>
      <c r="R486" s="40" t="str">
        <f t="shared" ca="1" si="162"/>
        <v>高職英文</v>
      </c>
      <c r="S486" s="11" t="str">
        <f t="shared" ca="1" si="163"/>
        <v>六</v>
      </c>
      <c r="T486" s="11" t="str">
        <f t="shared" ca="1" si="164"/>
        <v>東大</v>
      </c>
      <c r="U486" s="11">
        <f t="shared" ca="1" si="5"/>
        <v>232</v>
      </c>
      <c r="V486" s="41"/>
    </row>
    <row r="487" spans="1:22" ht="16.5" customHeight="1">
      <c r="A487" s="65"/>
      <c r="B487" s="65"/>
      <c r="C487" s="63" t="s">
        <v>158</v>
      </c>
      <c r="D487" s="63" t="s">
        <v>50</v>
      </c>
      <c r="E487" s="63" t="s">
        <v>224</v>
      </c>
      <c r="F487" s="64">
        <v>96</v>
      </c>
      <c r="G487" s="36"/>
      <c r="H487" s="94"/>
      <c r="I487" s="94"/>
      <c r="J487" s="91" t="s">
        <v>158</v>
      </c>
      <c r="K487" s="91" t="s">
        <v>50</v>
      </c>
      <c r="L487" s="91" t="s">
        <v>224</v>
      </c>
      <c r="M487" s="92">
        <v>96</v>
      </c>
      <c r="N487" s="93"/>
      <c r="O487" s="87"/>
      <c r="P487" s="11">
        <f t="shared" ca="1" si="0"/>
        <v>0</v>
      </c>
      <c r="Q487" s="100">
        <f t="shared" ca="1" si="1"/>
        <v>0</v>
      </c>
      <c r="R487" s="101"/>
      <c r="S487" s="101"/>
      <c r="T487" s="102"/>
      <c r="U487" s="11">
        <f t="shared" ca="1" si="5"/>
        <v>96</v>
      </c>
      <c r="V487" s="41"/>
    </row>
    <row r="488" spans="1:22" ht="16.5" customHeight="1">
      <c r="A488" s="65"/>
      <c r="B488" s="65"/>
      <c r="C488" s="63" t="s">
        <v>322</v>
      </c>
      <c r="D488" s="63" t="s">
        <v>124</v>
      </c>
      <c r="E488" s="63" t="s">
        <v>307</v>
      </c>
      <c r="F488" s="64">
        <v>140</v>
      </c>
      <c r="G488" s="36"/>
      <c r="H488" s="94"/>
      <c r="I488" s="94"/>
      <c r="J488" s="91" t="s">
        <v>322</v>
      </c>
      <c r="K488" s="91" t="s">
        <v>124</v>
      </c>
      <c r="L488" s="91" t="s">
        <v>307</v>
      </c>
      <c r="M488" s="92">
        <v>140</v>
      </c>
      <c r="N488" s="93"/>
      <c r="O488" s="87"/>
      <c r="P488" s="11">
        <f t="shared" ca="1" si="0"/>
        <v>0</v>
      </c>
      <c r="Q488" s="11">
        <f t="shared" ca="1" si="1"/>
        <v>0</v>
      </c>
      <c r="R488" s="40" t="str">
        <f t="shared" ref="R488:R491" ca="1" si="165">INDIRECT("C"&amp;ROW())</f>
        <v>戰爭與危機的啟示</v>
      </c>
      <c r="S488" s="11" t="str">
        <f t="shared" ref="S488:S491" ca="1" si="166">INDIRECT("D"&amp;ROW())</f>
        <v>全</v>
      </c>
      <c r="T488" s="11" t="str">
        <f t="shared" ref="T488:T491" ca="1" si="167">INDIRECT("E"&amp;ROW())</f>
        <v>翔宇</v>
      </c>
      <c r="U488" s="11">
        <f t="shared" ca="1" si="5"/>
        <v>140</v>
      </c>
      <c r="V488" s="41"/>
    </row>
    <row r="489" spans="1:22" ht="16.5" customHeight="1">
      <c r="A489" s="65"/>
      <c r="B489" s="63" t="s">
        <v>502</v>
      </c>
      <c r="C489" s="66"/>
      <c r="D489" s="66"/>
      <c r="E489" s="66"/>
      <c r="F489" s="64">
        <v>690</v>
      </c>
      <c r="G489" s="36"/>
      <c r="H489" s="94"/>
      <c r="I489" s="91" t="s">
        <v>502</v>
      </c>
      <c r="J489" s="95"/>
      <c r="K489" s="95"/>
      <c r="L489" s="95"/>
      <c r="M489" s="92">
        <v>690</v>
      </c>
      <c r="N489" s="93"/>
      <c r="O489" s="87"/>
      <c r="P489" s="11">
        <f t="shared" ca="1" si="0"/>
        <v>0</v>
      </c>
      <c r="Q489" s="11" t="str">
        <f t="shared" ca="1" si="1"/>
        <v>貿三2 合計</v>
      </c>
      <c r="R489" s="40">
        <f t="shared" ca="1" si="165"/>
        <v>0</v>
      </c>
      <c r="S489" s="11">
        <f t="shared" ca="1" si="166"/>
        <v>0</v>
      </c>
      <c r="T489" s="11">
        <f t="shared" ca="1" si="167"/>
        <v>0</v>
      </c>
      <c r="U489" s="11">
        <f t="shared" ca="1" si="5"/>
        <v>690</v>
      </c>
      <c r="V489" s="41"/>
    </row>
    <row r="490" spans="1:22" ht="16.5" customHeight="1">
      <c r="A490" s="65"/>
      <c r="B490" s="63" t="s">
        <v>327</v>
      </c>
      <c r="C490" s="63" t="s">
        <v>158</v>
      </c>
      <c r="D490" s="63" t="s">
        <v>50</v>
      </c>
      <c r="E490" s="63" t="s">
        <v>224</v>
      </c>
      <c r="F490" s="64">
        <v>96</v>
      </c>
      <c r="G490" s="36"/>
      <c r="H490" s="94"/>
      <c r="I490" s="91" t="s">
        <v>327</v>
      </c>
      <c r="J490" s="91" t="s">
        <v>158</v>
      </c>
      <c r="K490" s="91" t="s">
        <v>50</v>
      </c>
      <c r="L490" s="91" t="s">
        <v>224</v>
      </c>
      <c r="M490" s="92">
        <v>96</v>
      </c>
      <c r="N490" s="93"/>
      <c r="O490" s="87"/>
      <c r="P490" s="11">
        <f t="shared" ca="1" si="0"/>
        <v>0</v>
      </c>
      <c r="Q490" s="11" t="str">
        <f t="shared" ca="1" si="1"/>
        <v>綜三1</v>
      </c>
      <c r="R490" s="40" t="str">
        <f t="shared" ca="1" si="165"/>
        <v>體育</v>
      </c>
      <c r="S490" s="11" t="str">
        <f t="shared" ca="1" si="166"/>
        <v>六</v>
      </c>
      <c r="T490" s="11" t="str">
        <f t="shared" ca="1" si="167"/>
        <v>華興</v>
      </c>
      <c r="U490" s="11">
        <f t="shared" ca="1" si="5"/>
        <v>96</v>
      </c>
      <c r="V490" s="41"/>
    </row>
    <row r="491" spans="1:22" ht="16.5" customHeight="1">
      <c r="A491" s="65"/>
      <c r="B491" s="65"/>
      <c r="C491" s="63" t="s">
        <v>322</v>
      </c>
      <c r="D491" s="63" t="s">
        <v>124</v>
      </c>
      <c r="E491" s="63" t="s">
        <v>307</v>
      </c>
      <c r="F491" s="64">
        <v>140</v>
      </c>
      <c r="G491" s="36"/>
      <c r="H491" s="94"/>
      <c r="I491" s="94"/>
      <c r="J491" s="91" t="s">
        <v>322</v>
      </c>
      <c r="K491" s="91" t="s">
        <v>124</v>
      </c>
      <c r="L491" s="91" t="s">
        <v>307</v>
      </c>
      <c r="M491" s="92">
        <v>140</v>
      </c>
      <c r="N491" s="93"/>
      <c r="O491" s="87"/>
      <c r="P491" s="11">
        <f t="shared" ca="1" si="0"/>
        <v>0</v>
      </c>
      <c r="Q491" s="11">
        <f t="shared" ca="1" si="1"/>
        <v>0</v>
      </c>
      <c r="R491" s="40" t="str">
        <f t="shared" ca="1" si="165"/>
        <v>戰爭與危機的啟示</v>
      </c>
      <c r="S491" s="11" t="str">
        <f t="shared" ca="1" si="166"/>
        <v>全</v>
      </c>
      <c r="T491" s="11" t="str">
        <f t="shared" ca="1" si="167"/>
        <v>翔宇</v>
      </c>
      <c r="U491" s="11">
        <f t="shared" ca="1" si="5"/>
        <v>140</v>
      </c>
      <c r="V491" s="41"/>
    </row>
    <row r="492" spans="1:22" ht="16.5" customHeight="1">
      <c r="A492" s="65"/>
      <c r="B492" s="63" t="s">
        <v>503</v>
      </c>
      <c r="C492" s="66"/>
      <c r="D492" s="66"/>
      <c r="E492" s="66"/>
      <c r="F492" s="64">
        <v>236</v>
      </c>
      <c r="G492" s="36"/>
      <c r="H492" s="94"/>
      <c r="I492" s="91" t="s">
        <v>503</v>
      </c>
      <c r="J492" s="95"/>
      <c r="K492" s="95"/>
      <c r="L492" s="95"/>
      <c r="M492" s="92">
        <v>236</v>
      </c>
      <c r="N492" s="93"/>
      <c r="O492" s="87"/>
      <c r="P492" s="11">
        <f t="shared" ca="1" si="0"/>
        <v>0</v>
      </c>
      <c r="Q492" s="100" t="str">
        <f t="shared" ca="1" si="1"/>
        <v>綜三1 合計</v>
      </c>
      <c r="R492" s="101"/>
      <c r="S492" s="101"/>
      <c r="T492" s="102"/>
      <c r="U492" s="11">
        <f t="shared" ca="1" si="5"/>
        <v>236</v>
      </c>
      <c r="V492" s="41"/>
    </row>
    <row r="493" spans="1:22" ht="16.5" customHeight="1">
      <c r="A493" s="63" t="s">
        <v>355</v>
      </c>
      <c r="B493" s="63" t="s">
        <v>352</v>
      </c>
      <c r="C493" s="63" t="s">
        <v>207</v>
      </c>
      <c r="D493" s="63" t="s">
        <v>26</v>
      </c>
      <c r="E493" s="63" t="s">
        <v>287</v>
      </c>
      <c r="F493" s="64">
        <v>198</v>
      </c>
      <c r="G493" s="36"/>
      <c r="H493" s="91" t="s">
        <v>355</v>
      </c>
      <c r="I493" s="91" t="s">
        <v>352</v>
      </c>
      <c r="J493" s="91" t="s">
        <v>207</v>
      </c>
      <c r="K493" s="91" t="s">
        <v>26</v>
      </c>
      <c r="L493" s="91" t="s">
        <v>287</v>
      </c>
      <c r="M493" s="92">
        <v>198</v>
      </c>
      <c r="N493" s="93"/>
      <c r="O493" s="87"/>
      <c r="P493" s="11" t="str">
        <f t="shared" ca="1" si="0"/>
        <v>進校</v>
      </c>
      <c r="Q493" s="11" t="str">
        <f t="shared" ca="1" si="1"/>
        <v>(進)商一1</v>
      </c>
      <c r="R493" s="40" t="str">
        <f t="shared" ref="R493:R501" ca="1" si="168">INDIRECT("C"&amp;ROW())</f>
        <v>高職國文</v>
      </c>
      <c r="S493" s="11" t="str">
        <f t="shared" ref="S493:S501" ca="1" si="169">INDIRECT("D"&amp;ROW())</f>
        <v>二</v>
      </c>
      <c r="T493" s="11" t="str">
        <f t="shared" ref="T493:T501" ca="1" si="170">INDIRECT("E"&amp;ROW())</f>
        <v>龍騰</v>
      </c>
      <c r="U493" s="11">
        <f t="shared" ca="1" si="5"/>
        <v>198</v>
      </c>
      <c r="V493" s="41"/>
    </row>
    <row r="494" spans="1:22" ht="16.5" customHeight="1">
      <c r="A494" s="65"/>
      <c r="B494" s="65"/>
      <c r="C494" s="63" t="s">
        <v>309</v>
      </c>
      <c r="D494" s="63" t="s">
        <v>26</v>
      </c>
      <c r="E494" s="63" t="s">
        <v>189</v>
      </c>
      <c r="F494" s="64">
        <v>222</v>
      </c>
      <c r="G494" s="36"/>
      <c r="H494" s="94"/>
      <c r="I494" s="94"/>
      <c r="J494" s="91" t="s">
        <v>309</v>
      </c>
      <c r="K494" s="91" t="s">
        <v>26</v>
      </c>
      <c r="L494" s="91" t="s">
        <v>189</v>
      </c>
      <c r="M494" s="92">
        <v>222</v>
      </c>
      <c r="N494" s="93"/>
      <c r="O494" s="87"/>
      <c r="P494" s="11">
        <f t="shared" ca="1" si="0"/>
        <v>0</v>
      </c>
      <c r="Q494" s="11">
        <f t="shared" ca="1" si="1"/>
        <v>0</v>
      </c>
      <c r="R494" s="40" t="str">
        <f t="shared" ca="1" si="168"/>
        <v>會計學</v>
      </c>
      <c r="S494" s="11" t="str">
        <f t="shared" ca="1" si="169"/>
        <v>二</v>
      </c>
      <c r="T494" s="11" t="str">
        <f t="shared" ca="1" si="170"/>
        <v>啟芳</v>
      </c>
      <c r="U494" s="11">
        <f t="shared" ca="1" si="5"/>
        <v>222</v>
      </c>
      <c r="V494" s="41"/>
    </row>
    <row r="495" spans="1:22" ht="16.5" customHeight="1">
      <c r="A495" s="65"/>
      <c r="B495" s="65"/>
      <c r="C495" s="63" t="s">
        <v>221</v>
      </c>
      <c r="D495" s="63" t="s">
        <v>26</v>
      </c>
      <c r="E495" s="63" t="s">
        <v>160</v>
      </c>
      <c r="F495" s="64">
        <v>193</v>
      </c>
      <c r="G495" s="36"/>
      <c r="H495" s="94"/>
      <c r="I495" s="94"/>
      <c r="J495" s="91" t="s">
        <v>221</v>
      </c>
      <c r="K495" s="91" t="s">
        <v>26</v>
      </c>
      <c r="L495" s="91" t="s">
        <v>160</v>
      </c>
      <c r="M495" s="92">
        <v>193</v>
      </c>
      <c r="N495" s="93"/>
      <c r="O495" s="87"/>
      <c r="P495" s="11">
        <f t="shared" ca="1" si="0"/>
        <v>0</v>
      </c>
      <c r="Q495" s="11">
        <f t="shared" ca="1" si="1"/>
        <v>0</v>
      </c>
      <c r="R495" s="40" t="str">
        <f t="shared" ca="1" si="168"/>
        <v>商業概論</v>
      </c>
      <c r="S495" s="11" t="str">
        <f t="shared" ca="1" si="169"/>
        <v>二</v>
      </c>
      <c r="T495" s="11" t="str">
        <f t="shared" ca="1" si="170"/>
        <v>信樺</v>
      </c>
      <c r="U495" s="11">
        <f t="shared" ca="1" si="5"/>
        <v>193</v>
      </c>
      <c r="V495" s="41"/>
    </row>
    <row r="496" spans="1:22" ht="16.5" customHeight="1">
      <c r="A496" s="65"/>
      <c r="B496" s="65"/>
      <c r="C496" s="63" t="s">
        <v>328</v>
      </c>
      <c r="D496" s="63" t="s">
        <v>84</v>
      </c>
      <c r="E496" s="63" t="s">
        <v>248</v>
      </c>
      <c r="F496" s="64">
        <v>268</v>
      </c>
      <c r="G496" s="36"/>
      <c r="H496" s="94"/>
      <c r="I496" s="94"/>
      <c r="J496" s="91" t="s">
        <v>328</v>
      </c>
      <c r="K496" s="91" t="s">
        <v>84</v>
      </c>
      <c r="L496" s="91" t="s">
        <v>248</v>
      </c>
      <c r="M496" s="92">
        <v>268</v>
      </c>
      <c r="N496" s="93"/>
      <c r="O496" s="87"/>
      <c r="P496" s="11">
        <f t="shared" ca="1" si="0"/>
        <v>0</v>
      </c>
      <c r="Q496" s="11">
        <f t="shared" ca="1" si="1"/>
        <v>0</v>
      </c>
      <c r="R496" s="40" t="str">
        <f t="shared" ca="1" si="168"/>
        <v>計算機概論</v>
      </c>
      <c r="S496" s="11" t="str">
        <f t="shared" ca="1" si="169"/>
        <v>Ⅱ</v>
      </c>
      <c r="T496" s="11" t="str">
        <f t="shared" ca="1" si="170"/>
        <v>旗立</v>
      </c>
      <c r="U496" s="11">
        <f t="shared" ca="1" si="5"/>
        <v>268</v>
      </c>
      <c r="V496" s="41"/>
    </row>
    <row r="497" spans="1:22" ht="16.5" customHeight="1">
      <c r="A497" s="65"/>
      <c r="B497" s="65"/>
      <c r="C497" s="63" t="s">
        <v>140</v>
      </c>
      <c r="D497" s="63" t="s">
        <v>84</v>
      </c>
      <c r="E497" s="63" t="s">
        <v>132</v>
      </c>
      <c r="F497" s="64">
        <v>150</v>
      </c>
      <c r="G497" s="36"/>
      <c r="H497" s="94"/>
      <c r="I497" s="94"/>
      <c r="J497" s="91" t="s">
        <v>140</v>
      </c>
      <c r="K497" s="91" t="s">
        <v>84</v>
      </c>
      <c r="L497" s="91" t="s">
        <v>132</v>
      </c>
      <c r="M497" s="92">
        <v>150</v>
      </c>
      <c r="N497" s="93"/>
      <c r="O497" s="87"/>
      <c r="P497" s="11">
        <f t="shared" ca="1" si="0"/>
        <v>0</v>
      </c>
      <c r="Q497" s="11">
        <f t="shared" ca="1" si="1"/>
        <v>0</v>
      </c>
      <c r="R497" s="40" t="str">
        <f t="shared" ca="1" si="168"/>
        <v>全民國防教育</v>
      </c>
      <c r="S497" s="11" t="str">
        <f t="shared" ca="1" si="169"/>
        <v>Ⅱ</v>
      </c>
      <c r="T497" s="11" t="str">
        <f t="shared" ca="1" si="170"/>
        <v>育達</v>
      </c>
      <c r="U497" s="11">
        <f t="shared" ca="1" si="5"/>
        <v>150</v>
      </c>
      <c r="V497" s="41"/>
    </row>
    <row r="498" spans="1:22" ht="16.5" customHeight="1">
      <c r="A498" s="65"/>
      <c r="B498" s="65"/>
      <c r="C498" s="63" t="s">
        <v>146</v>
      </c>
      <c r="D498" s="63" t="s">
        <v>26</v>
      </c>
      <c r="E498" s="63" t="s">
        <v>108</v>
      </c>
      <c r="F498" s="64">
        <v>150</v>
      </c>
      <c r="G498" s="36"/>
      <c r="H498" s="94"/>
      <c r="I498" s="94"/>
      <c r="J498" s="91" t="s">
        <v>146</v>
      </c>
      <c r="K498" s="91" t="s">
        <v>26</v>
      </c>
      <c r="L498" s="91" t="s">
        <v>108</v>
      </c>
      <c r="M498" s="92">
        <v>150</v>
      </c>
      <c r="N498" s="93"/>
      <c r="O498" s="87"/>
      <c r="P498" s="11">
        <f t="shared" ca="1" si="0"/>
        <v>0</v>
      </c>
      <c r="Q498" s="11">
        <f t="shared" ca="1" si="1"/>
        <v>0</v>
      </c>
      <c r="R498" s="40" t="str">
        <f t="shared" ca="1" si="168"/>
        <v>健康與護理</v>
      </c>
      <c r="S498" s="11" t="str">
        <f t="shared" ca="1" si="169"/>
        <v>二</v>
      </c>
      <c r="T498" s="11" t="str">
        <f t="shared" ca="1" si="170"/>
        <v>幼獅</v>
      </c>
      <c r="U498" s="11">
        <f t="shared" ca="1" si="5"/>
        <v>150</v>
      </c>
      <c r="V498" s="41"/>
    </row>
    <row r="499" spans="1:22" ht="16.5" customHeight="1">
      <c r="A499" s="65"/>
      <c r="B499" s="65"/>
      <c r="C499" s="63" t="s">
        <v>402</v>
      </c>
      <c r="D499" s="63" t="s">
        <v>26</v>
      </c>
      <c r="E499" s="63" t="s">
        <v>287</v>
      </c>
      <c r="F499" s="64">
        <v>196</v>
      </c>
      <c r="G499" s="36"/>
      <c r="H499" s="94"/>
      <c r="I499" s="94"/>
      <c r="J499" s="91" t="s">
        <v>402</v>
      </c>
      <c r="K499" s="91" t="s">
        <v>26</v>
      </c>
      <c r="L499" s="91" t="s">
        <v>287</v>
      </c>
      <c r="M499" s="92">
        <v>196</v>
      </c>
      <c r="N499" s="93"/>
      <c r="O499" s="87"/>
      <c r="P499" s="11">
        <f t="shared" ca="1" si="0"/>
        <v>0</v>
      </c>
      <c r="Q499" s="11">
        <f t="shared" ca="1" si="1"/>
        <v>0</v>
      </c>
      <c r="R499" s="40" t="str">
        <f t="shared" ca="1" si="168"/>
        <v>英文(Ⅱ)六課版</v>
      </c>
      <c r="S499" s="11" t="str">
        <f t="shared" ca="1" si="169"/>
        <v>二</v>
      </c>
      <c r="T499" s="11" t="str">
        <f t="shared" ca="1" si="170"/>
        <v>龍騰</v>
      </c>
      <c r="U499" s="11">
        <f t="shared" ca="1" si="5"/>
        <v>196</v>
      </c>
      <c r="V499" s="41"/>
    </row>
    <row r="500" spans="1:22" ht="16.5" customHeight="1">
      <c r="A500" s="65"/>
      <c r="B500" s="65"/>
      <c r="C500" s="63" t="s">
        <v>405</v>
      </c>
      <c r="D500" s="63" t="s">
        <v>26</v>
      </c>
      <c r="E500" s="63" t="s">
        <v>287</v>
      </c>
      <c r="F500" s="64">
        <v>180</v>
      </c>
      <c r="G500" s="36"/>
      <c r="H500" s="94"/>
      <c r="I500" s="94"/>
      <c r="J500" s="91" t="s">
        <v>405</v>
      </c>
      <c r="K500" s="91" t="s">
        <v>26</v>
      </c>
      <c r="L500" s="91" t="s">
        <v>287</v>
      </c>
      <c r="M500" s="92">
        <v>180</v>
      </c>
      <c r="N500" s="93"/>
      <c r="O500" s="87"/>
      <c r="P500" s="11">
        <f t="shared" ca="1" si="0"/>
        <v>0</v>
      </c>
      <c r="Q500" s="11">
        <f t="shared" ca="1" si="1"/>
        <v>0</v>
      </c>
      <c r="R500" s="40" t="str">
        <f t="shared" ca="1" si="168"/>
        <v>數學B(陳版)</v>
      </c>
      <c r="S500" s="11" t="str">
        <f t="shared" ca="1" si="169"/>
        <v>二</v>
      </c>
      <c r="T500" s="11" t="str">
        <f t="shared" ca="1" si="170"/>
        <v>龍騰</v>
      </c>
      <c r="U500" s="11">
        <f t="shared" ca="1" si="5"/>
        <v>180</v>
      </c>
      <c r="V500" s="41"/>
    </row>
    <row r="501" spans="1:22" ht="16.5" customHeight="1">
      <c r="A501" s="65"/>
      <c r="B501" s="65"/>
      <c r="C501" s="63" t="s">
        <v>410</v>
      </c>
      <c r="D501" s="63" t="s">
        <v>124</v>
      </c>
      <c r="E501" s="63" t="s">
        <v>300</v>
      </c>
      <c r="F501" s="64">
        <v>121</v>
      </c>
      <c r="G501" s="36"/>
      <c r="H501" s="94"/>
      <c r="I501" s="94"/>
      <c r="J501" s="91" t="s">
        <v>410</v>
      </c>
      <c r="K501" s="91" t="s">
        <v>124</v>
      </c>
      <c r="L501" s="91" t="s">
        <v>300</v>
      </c>
      <c r="M501" s="92">
        <v>121</v>
      </c>
      <c r="N501" s="93"/>
      <c r="O501" s="87"/>
      <c r="P501" s="11">
        <f t="shared" ca="1" si="0"/>
        <v>0</v>
      </c>
      <c r="Q501" s="11">
        <f t="shared" ca="1" si="1"/>
        <v>0</v>
      </c>
      <c r="R501" s="40" t="str">
        <f t="shared" ca="1" si="168"/>
        <v>歷史B</v>
      </c>
      <c r="S501" s="11" t="str">
        <f t="shared" ca="1" si="169"/>
        <v>全</v>
      </c>
      <c r="T501" s="11" t="str">
        <f t="shared" ca="1" si="170"/>
        <v>漢樺</v>
      </c>
      <c r="U501" s="11">
        <f t="shared" ca="1" si="5"/>
        <v>121</v>
      </c>
      <c r="V501" s="41"/>
    </row>
    <row r="502" spans="1:22" ht="16.5" customHeight="1">
      <c r="A502" s="65"/>
      <c r="B502" s="63" t="s">
        <v>504</v>
      </c>
      <c r="C502" s="66"/>
      <c r="D502" s="66"/>
      <c r="E502" s="66"/>
      <c r="F502" s="64">
        <v>1678</v>
      </c>
      <c r="G502" s="36"/>
      <c r="H502" s="94"/>
      <c r="I502" s="91" t="s">
        <v>504</v>
      </c>
      <c r="J502" s="95"/>
      <c r="K502" s="95"/>
      <c r="L502" s="95"/>
      <c r="M502" s="92">
        <v>1678</v>
      </c>
      <c r="N502" s="93"/>
      <c r="O502" s="87"/>
      <c r="P502" s="11">
        <f t="shared" ca="1" si="0"/>
        <v>0</v>
      </c>
      <c r="Q502" s="100" t="str">
        <f t="shared" ca="1" si="1"/>
        <v>(進)商一1 合計</v>
      </c>
      <c r="R502" s="101"/>
      <c r="S502" s="101"/>
      <c r="T502" s="102"/>
      <c r="U502" s="11">
        <f t="shared" ca="1" si="5"/>
        <v>1678</v>
      </c>
      <c r="V502" s="41"/>
    </row>
    <row r="503" spans="1:22" ht="16.5" customHeight="1">
      <c r="A503" s="65"/>
      <c r="B503" s="63" t="s">
        <v>356</v>
      </c>
      <c r="C503" s="63" t="s">
        <v>207</v>
      </c>
      <c r="D503" s="63" t="s">
        <v>26</v>
      </c>
      <c r="E503" s="63" t="s">
        <v>287</v>
      </c>
      <c r="F503" s="64">
        <v>198</v>
      </c>
      <c r="G503" s="36"/>
      <c r="H503" s="94"/>
      <c r="I503" s="91" t="s">
        <v>356</v>
      </c>
      <c r="J503" s="91" t="s">
        <v>207</v>
      </c>
      <c r="K503" s="91" t="s">
        <v>26</v>
      </c>
      <c r="L503" s="91" t="s">
        <v>287</v>
      </c>
      <c r="M503" s="92">
        <v>198</v>
      </c>
      <c r="N503" s="93"/>
      <c r="O503" s="87"/>
      <c r="P503" s="11">
        <f t="shared" ca="1" si="0"/>
        <v>0</v>
      </c>
      <c r="Q503" s="11" t="str">
        <f t="shared" ca="1" si="1"/>
        <v>(進)商一2</v>
      </c>
      <c r="R503" s="40" t="str">
        <f t="shared" ref="R503:R511" ca="1" si="171">INDIRECT("C"&amp;ROW())</f>
        <v>高職國文</v>
      </c>
      <c r="S503" s="11" t="str">
        <f t="shared" ref="S503:S511" ca="1" si="172">INDIRECT("D"&amp;ROW())</f>
        <v>二</v>
      </c>
      <c r="T503" s="11" t="str">
        <f t="shared" ref="T503:T511" ca="1" si="173">INDIRECT("E"&amp;ROW())</f>
        <v>龍騰</v>
      </c>
      <c r="U503" s="11">
        <f t="shared" ca="1" si="5"/>
        <v>198</v>
      </c>
      <c r="V503" s="41"/>
    </row>
    <row r="504" spans="1:22" ht="16.5" customHeight="1">
      <c r="A504" s="65"/>
      <c r="B504" s="65"/>
      <c r="C504" s="63" t="s">
        <v>309</v>
      </c>
      <c r="D504" s="63" t="s">
        <v>26</v>
      </c>
      <c r="E504" s="63" t="s">
        <v>189</v>
      </c>
      <c r="F504" s="64">
        <v>222</v>
      </c>
      <c r="G504" s="36"/>
      <c r="H504" s="94"/>
      <c r="I504" s="94"/>
      <c r="J504" s="91" t="s">
        <v>309</v>
      </c>
      <c r="K504" s="91" t="s">
        <v>26</v>
      </c>
      <c r="L504" s="91" t="s">
        <v>189</v>
      </c>
      <c r="M504" s="92">
        <v>222</v>
      </c>
      <c r="N504" s="93"/>
      <c r="O504" s="87"/>
      <c r="P504" s="11">
        <f t="shared" ca="1" si="0"/>
        <v>0</v>
      </c>
      <c r="Q504" s="11">
        <f t="shared" ca="1" si="1"/>
        <v>0</v>
      </c>
      <c r="R504" s="40" t="str">
        <f t="shared" ca="1" si="171"/>
        <v>會計學</v>
      </c>
      <c r="S504" s="11" t="str">
        <f t="shared" ca="1" si="172"/>
        <v>二</v>
      </c>
      <c r="T504" s="11" t="str">
        <f t="shared" ca="1" si="173"/>
        <v>啟芳</v>
      </c>
      <c r="U504" s="11">
        <f t="shared" ca="1" si="5"/>
        <v>222</v>
      </c>
      <c r="V504" s="41"/>
    </row>
    <row r="505" spans="1:22" ht="16.5" customHeight="1">
      <c r="A505" s="65"/>
      <c r="B505" s="65"/>
      <c r="C505" s="63" t="s">
        <v>221</v>
      </c>
      <c r="D505" s="63" t="s">
        <v>26</v>
      </c>
      <c r="E505" s="63" t="s">
        <v>160</v>
      </c>
      <c r="F505" s="64">
        <v>193</v>
      </c>
      <c r="G505" s="36"/>
      <c r="H505" s="94"/>
      <c r="I505" s="94"/>
      <c r="J505" s="91" t="s">
        <v>221</v>
      </c>
      <c r="K505" s="91" t="s">
        <v>26</v>
      </c>
      <c r="L505" s="91" t="s">
        <v>160</v>
      </c>
      <c r="M505" s="92">
        <v>193</v>
      </c>
      <c r="N505" s="93"/>
      <c r="O505" s="87"/>
      <c r="P505" s="11">
        <f t="shared" ca="1" si="0"/>
        <v>0</v>
      </c>
      <c r="Q505" s="11">
        <f t="shared" ca="1" si="1"/>
        <v>0</v>
      </c>
      <c r="R505" s="40" t="str">
        <f t="shared" ca="1" si="171"/>
        <v>商業概論</v>
      </c>
      <c r="S505" s="11" t="str">
        <f t="shared" ca="1" si="172"/>
        <v>二</v>
      </c>
      <c r="T505" s="11" t="str">
        <f t="shared" ca="1" si="173"/>
        <v>信樺</v>
      </c>
      <c r="U505" s="11">
        <f t="shared" ca="1" si="5"/>
        <v>193</v>
      </c>
      <c r="V505" s="41"/>
    </row>
    <row r="506" spans="1:22" ht="16.5" customHeight="1">
      <c r="A506" s="65"/>
      <c r="B506" s="65"/>
      <c r="C506" s="63" t="s">
        <v>328</v>
      </c>
      <c r="D506" s="63" t="s">
        <v>84</v>
      </c>
      <c r="E506" s="63" t="s">
        <v>248</v>
      </c>
      <c r="F506" s="64">
        <v>268</v>
      </c>
      <c r="G506" s="36"/>
      <c r="H506" s="94"/>
      <c r="I506" s="94"/>
      <c r="J506" s="91" t="s">
        <v>328</v>
      </c>
      <c r="K506" s="91" t="s">
        <v>84</v>
      </c>
      <c r="L506" s="91" t="s">
        <v>248</v>
      </c>
      <c r="M506" s="92">
        <v>268</v>
      </c>
      <c r="N506" s="93"/>
      <c r="O506" s="87"/>
      <c r="P506" s="11">
        <f t="shared" ca="1" si="0"/>
        <v>0</v>
      </c>
      <c r="Q506" s="11">
        <f t="shared" ca="1" si="1"/>
        <v>0</v>
      </c>
      <c r="R506" s="40" t="str">
        <f t="shared" ca="1" si="171"/>
        <v>計算機概論</v>
      </c>
      <c r="S506" s="11" t="str">
        <f t="shared" ca="1" si="172"/>
        <v>Ⅱ</v>
      </c>
      <c r="T506" s="11" t="str">
        <f t="shared" ca="1" si="173"/>
        <v>旗立</v>
      </c>
      <c r="U506" s="11">
        <f t="shared" ca="1" si="5"/>
        <v>268</v>
      </c>
      <c r="V506" s="41"/>
    </row>
    <row r="507" spans="1:22" ht="16.5" customHeight="1">
      <c r="A507" s="65"/>
      <c r="B507" s="65"/>
      <c r="C507" s="63" t="s">
        <v>140</v>
      </c>
      <c r="D507" s="63" t="s">
        <v>84</v>
      </c>
      <c r="E507" s="63" t="s">
        <v>132</v>
      </c>
      <c r="F507" s="64">
        <v>150</v>
      </c>
      <c r="G507" s="36"/>
      <c r="H507" s="94"/>
      <c r="I507" s="94"/>
      <c r="J507" s="91" t="s">
        <v>140</v>
      </c>
      <c r="K507" s="91" t="s">
        <v>84</v>
      </c>
      <c r="L507" s="91" t="s">
        <v>132</v>
      </c>
      <c r="M507" s="92">
        <v>150</v>
      </c>
      <c r="N507" s="93"/>
      <c r="O507" s="87"/>
      <c r="P507" s="11">
        <f t="shared" ca="1" si="0"/>
        <v>0</v>
      </c>
      <c r="Q507" s="11">
        <f t="shared" ca="1" si="1"/>
        <v>0</v>
      </c>
      <c r="R507" s="40" t="str">
        <f t="shared" ca="1" si="171"/>
        <v>全民國防教育</v>
      </c>
      <c r="S507" s="11" t="str">
        <f t="shared" ca="1" si="172"/>
        <v>Ⅱ</v>
      </c>
      <c r="T507" s="11" t="str">
        <f t="shared" ca="1" si="173"/>
        <v>育達</v>
      </c>
      <c r="U507" s="11">
        <f t="shared" ca="1" si="5"/>
        <v>150</v>
      </c>
      <c r="V507" s="41"/>
    </row>
    <row r="508" spans="1:22" ht="16.5" customHeight="1">
      <c r="A508" s="65"/>
      <c r="B508" s="65"/>
      <c r="C508" s="63" t="s">
        <v>146</v>
      </c>
      <c r="D508" s="63" t="s">
        <v>26</v>
      </c>
      <c r="E508" s="63" t="s">
        <v>108</v>
      </c>
      <c r="F508" s="64">
        <v>150</v>
      </c>
      <c r="G508" s="36"/>
      <c r="H508" s="94"/>
      <c r="I508" s="94"/>
      <c r="J508" s="91" t="s">
        <v>146</v>
      </c>
      <c r="K508" s="91" t="s">
        <v>26</v>
      </c>
      <c r="L508" s="91" t="s">
        <v>108</v>
      </c>
      <c r="M508" s="92">
        <v>150</v>
      </c>
      <c r="N508" s="93"/>
      <c r="O508" s="87"/>
      <c r="P508" s="11">
        <f t="shared" ca="1" si="0"/>
        <v>0</v>
      </c>
      <c r="Q508" s="11">
        <f t="shared" ca="1" si="1"/>
        <v>0</v>
      </c>
      <c r="R508" s="40" t="str">
        <f t="shared" ca="1" si="171"/>
        <v>健康與護理</v>
      </c>
      <c r="S508" s="11" t="str">
        <f t="shared" ca="1" si="172"/>
        <v>二</v>
      </c>
      <c r="T508" s="11" t="str">
        <f t="shared" ca="1" si="173"/>
        <v>幼獅</v>
      </c>
      <c r="U508" s="11">
        <f t="shared" ca="1" si="5"/>
        <v>150</v>
      </c>
      <c r="V508" s="41"/>
    </row>
    <row r="509" spans="1:22" ht="16.5" customHeight="1">
      <c r="A509" s="65"/>
      <c r="B509" s="65"/>
      <c r="C509" s="63" t="s">
        <v>402</v>
      </c>
      <c r="D509" s="63" t="s">
        <v>26</v>
      </c>
      <c r="E509" s="63" t="s">
        <v>287</v>
      </c>
      <c r="F509" s="64">
        <v>196</v>
      </c>
      <c r="G509" s="36"/>
      <c r="H509" s="94"/>
      <c r="I509" s="94"/>
      <c r="J509" s="91" t="s">
        <v>402</v>
      </c>
      <c r="K509" s="91" t="s">
        <v>26</v>
      </c>
      <c r="L509" s="91" t="s">
        <v>287</v>
      </c>
      <c r="M509" s="92">
        <v>196</v>
      </c>
      <c r="N509" s="93"/>
      <c r="O509" s="87"/>
      <c r="P509" s="11">
        <f t="shared" ca="1" si="0"/>
        <v>0</v>
      </c>
      <c r="Q509" s="11">
        <f t="shared" ca="1" si="1"/>
        <v>0</v>
      </c>
      <c r="R509" s="40" t="str">
        <f t="shared" ca="1" si="171"/>
        <v>英文(Ⅱ)六課版</v>
      </c>
      <c r="S509" s="11" t="str">
        <f t="shared" ca="1" si="172"/>
        <v>二</v>
      </c>
      <c r="T509" s="11" t="str">
        <f t="shared" ca="1" si="173"/>
        <v>龍騰</v>
      </c>
      <c r="U509" s="11">
        <f t="shared" ca="1" si="5"/>
        <v>196</v>
      </c>
      <c r="V509" s="41"/>
    </row>
    <row r="510" spans="1:22" ht="16.5" customHeight="1">
      <c r="A510" s="65"/>
      <c r="B510" s="65"/>
      <c r="C510" s="63" t="s">
        <v>405</v>
      </c>
      <c r="D510" s="63" t="s">
        <v>26</v>
      </c>
      <c r="E510" s="63" t="s">
        <v>287</v>
      </c>
      <c r="F510" s="64">
        <v>180</v>
      </c>
      <c r="G510" s="36"/>
      <c r="H510" s="94"/>
      <c r="I510" s="94"/>
      <c r="J510" s="91" t="s">
        <v>405</v>
      </c>
      <c r="K510" s="91" t="s">
        <v>26</v>
      </c>
      <c r="L510" s="91" t="s">
        <v>287</v>
      </c>
      <c r="M510" s="92">
        <v>180</v>
      </c>
      <c r="N510" s="93"/>
      <c r="O510" s="87"/>
      <c r="P510" s="11">
        <f t="shared" ca="1" si="0"/>
        <v>0</v>
      </c>
      <c r="Q510" s="11">
        <f t="shared" ca="1" si="1"/>
        <v>0</v>
      </c>
      <c r="R510" s="40" t="str">
        <f t="shared" ca="1" si="171"/>
        <v>數學B(陳版)</v>
      </c>
      <c r="S510" s="11" t="str">
        <f t="shared" ca="1" si="172"/>
        <v>二</v>
      </c>
      <c r="T510" s="11" t="str">
        <f t="shared" ca="1" si="173"/>
        <v>龍騰</v>
      </c>
      <c r="U510" s="11">
        <f t="shared" ca="1" si="5"/>
        <v>180</v>
      </c>
      <c r="V510" s="41"/>
    </row>
    <row r="511" spans="1:22" ht="16.5" customHeight="1">
      <c r="A511" s="65"/>
      <c r="B511" s="65"/>
      <c r="C511" s="63" t="s">
        <v>410</v>
      </c>
      <c r="D511" s="63" t="s">
        <v>124</v>
      </c>
      <c r="E511" s="63" t="s">
        <v>300</v>
      </c>
      <c r="F511" s="64">
        <v>121</v>
      </c>
      <c r="G511" s="36"/>
      <c r="H511" s="94"/>
      <c r="I511" s="94"/>
      <c r="J511" s="91" t="s">
        <v>410</v>
      </c>
      <c r="K511" s="91" t="s">
        <v>124</v>
      </c>
      <c r="L511" s="91" t="s">
        <v>300</v>
      </c>
      <c r="M511" s="92">
        <v>121</v>
      </c>
      <c r="N511" s="93"/>
      <c r="O511" s="87"/>
      <c r="P511" s="11">
        <f t="shared" ca="1" si="0"/>
        <v>0</v>
      </c>
      <c r="Q511" s="11">
        <f t="shared" ca="1" si="1"/>
        <v>0</v>
      </c>
      <c r="R511" s="40" t="str">
        <f t="shared" ca="1" si="171"/>
        <v>歷史B</v>
      </c>
      <c r="S511" s="11" t="str">
        <f t="shared" ca="1" si="172"/>
        <v>全</v>
      </c>
      <c r="T511" s="11" t="str">
        <f t="shared" ca="1" si="173"/>
        <v>漢樺</v>
      </c>
      <c r="U511" s="11">
        <f t="shared" ca="1" si="5"/>
        <v>121</v>
      </c>
      <c r="V511" s="41"/>
    </row>
    <row r="512" spans="1:22" ht="16.5" customHeight="1">
      <c r="A512" s="65"/>
      <c r="B512" s="63" t="s">
        <v>505</v>
      </c>
      <c r="C512" s="66"/>
      <c r="D512" s="66"/>
      <c r="E512" s="66"/>
      <c r="F512" s="64">
        <v>1678</v>
      </c>
      <c r="G512" s="36"/>
      <c r="H512" s="94"/>
      <c r="I512" s="91" t="s">
        <v>505</v>
      </c>
      <c r="J512" s="95"/>
      <c r="K512" s="95"/>
      <c r="L512" s="95"/>
      <c r="M512" s="92">
        <v>1678</v>
      </c>
      <c r="N512" s="93"/>
      <c r="O512" s="87"/>
      <c r="P512" s="11">
        <f t="shared" ca="1" si="0"/>
        <v>0</v>
      </c>
      <c r="Q512" s="100" t="str">
        <f t="shared" ca="1" si="1"/>
        <v>(進)商一2 合計</v>
      </c>
      <c r="R512" s="101"/>
      <c r="S512" s="101"/>
      <c r="T512" s="102"/>
      <c r="U512" s="11">
        <f t="shared" ca="1" si="5"/>
        <v>1678</v>
      </c>
      <c r="V512" s="41"/>
    </row>
    <row r="513" spans="1:22" ht="16.5" customHeight="1">
      <c r="A513" s="65"/>
      <c r="B513" s="63" t="s">
        <v>359</v>
      </c>
      <c r="C513" s="63" t="s">
        <v>207</v>
      </c>
      <c r="D513" s="63" t="s">
        <v>26</v>
      </c>
      <c r="E513" s="63" t="s">
        <v>287</v>
      </c>
      <c r="F513" s="64">
        <v>198</v>
      </c>
      <c r="G513" s="36"/>
      <c r="H513" s="94"/>
      <c r="I513" s="91" t="s">
        <v>359</v>
      </c>
      <c r="J513" s="91" t="s">
        <v>207</v>
      </c>
      <c r="K513" s="91" t="s">
        <v>26</v>
      </c>
      <c r="L513" s="91" t="s">
        <v>287</v>
      </c>
      <c r="M513" s="92">
        <v>198</v>
      </c>
      <c r="N513" s="93"/>
      <c r="O513" s="87"/>
      <c r="P513" s="11">
        <f t="shared" ca="1" si="0"/>
        <v>0</v>
      </c>
      <c r="Q513" s="11" t="str">
        <f t="shared" ca="1" si="1"/>
        <v>(進)商一3</v>
      </c>
      <c r="R513" s="40" t="str">
        <f t="shared" ref="R513:R521" ca="1" si="174">INDIRECT("C"&amp;ROW())</f>
        <v>高職國文</v>
      </c>
      <c r="S513" s="11" t="str">
        <f t="shared" ref="S513:S521" ca="1" si="175">INDIRECT("D"&amp;ROW())</f>
        <v>二</v>
      </c>
      <c r="T513" s="11" t="str">
        <f t="shared" ref="T513:T521" ca="1" si="176">INDIRECT("E"&amp;ROW())</f>
        <v>龍騰</v>
      </c>
      <c r="U513" s="11">
        <f t="shared" ca="1" si="5"/>
        <v>198</v>
      </c>
      <c r="V513" s="41"/>
    </row>
    <row r="514" spans="1:22" ht="16.5" customHeight="1">
      <c r="A514" s="65"/>
      <c r="B514" s="65"/>
      <c r="C514" s="63" t="s">
        <v>309</v>
      </c>
      <c r="D514" s="63" t="s">
        <v>26</v>
      </c>
      <c r="E514" s="63" t="s">
        <v>189</v>
      </c>
      <c r="F514" s="64">
        <v>222</v>
      </c>
      <c r="G514" s="36"/>
      <c r="H514" s="94"/>
      <c r="I514" s="94"/>
      <c r="J514" s="91" t="s">
        <v>309</v>
      </c>
      <c r="K514" s="91" t="s">
        <v>26</v>
      </c>
      <c r="L514" s="91" t="s">
        <v>189</v>
      </c>
      <c r="M514" s="92">
        <v>222</v>
      </c>
      <c r="N514" s="93"/>
      <c r="O514" s="87"/>
      <c r="P514" s="11">
        <f t="shared" ca="1" si="0"/>
        <v>0</v>
      </c>
      <c r="Q514" s="11">
        <f t="shared" ca="1" si="1"/>
        <v>0</v>
      </c>
      <c r="R514" s="40" t="str">
        <f t="shared" ca="1" si="174"/>
        <v>會計學</v>
      </c>
      <c r="S514" s="11" t="str">
        <f t="shared" ca="1" si="175"/>
        <v>二</v>
      </c>
      <c r="T514" s="11" t="str">
        <f t="shared" ca="1" si="176"/>
        <v>啟芳</v>
      </c>
      <c r="U514" s="11">
        <f t="shared" ca="1" si="5"/>
        <v>222</v>
      </c>
      <c r="V514" s="41"/>
    </row>
    <row r="515" spans="1:22" ht="16.5" customHeight="1">
      <c r="A515" s="65"/>
      <c r="B515" s="65"/>
      <c r="C515" s="63" t="s">
        <v>221</v>
      </c>
      <c r="D515" s="63" t="s">
        <v>26</v>
      </c>
      <c r="E515" s="63" t="s">
        <v>160</v>
      </c>
      <c r="F515" s="64">
        <v>193</v>
      </c>
      <c r="G515" s="36"/>
      <c r="H515" s="94"/>
      <c r="I515" s="94"/>
      <c r="J515" s="91" t="s">
        <v>221</v>
      </c>
      <c r="K515" s="91" t="s">
        <v>26</v>
      </c>
      <c r="L515" s="91" t="s">
        <v>160</v>
      </c>
      <c r="M515" s="92">
        <v>193</v>
      </c>
      <c r="N515" s="93"/>
      <c r="O515" s="87"/>
      <c r="P515" s="11">
        <f t="shared" ca="1" si="0"/>
        <v>0</v>
      </c>
      <c r="Q515" s="11">
        <f t="shared" ca="1" si="1"/>
        <v>0</v>
      </c>
      <c r="R515" s="40" t="str">
        <f t="shared" ca="1" si="174"/>
        <v>商業概論</v>
      </c>
      <c r="S515" s="11" t="str">
        <f t="shared" ca="1" si="175"/>
        <v>二</v>
      </c>
      <c r="T515" s="11" t="str">
        <f t="shared" ca="1" si="176"/>
        <v>信樺</v>
      </c>
      <c r="U515" s="11">
        <f t="shared" ca="1" si="5"/>
        <v>193</v>
      </c>
      <c r="V515" s="41"/>
    </row>
    <row r="516" spans="1:22" ht="16.5" customHeight="1">
      <c r="A516" s="65"/>
      <c r="B516" s="65"/>
      <c r="C516" s="63" t="s">
        <v>328</v>
      </c>
      <c r="D516" s="63" t="s">
        <v>84</v>
      </c>
      <c r="E516" s="63" t="s">
        <v>248</v>
      </c>
      <c r="F516" s="64">
        <v>268</v>
      </c>
      <c r="G516" s="36"/>
      <c r="H516" s="94"/>
      <c r="I516" s="94"/>
      <c r="J516" s="91" t="s">
        <v>328</v>
      </c>
      <c r="K516" s="91" t="s">
        <v>84</v>
      </c>
      <c r="L516" s="91" t="s">
        <v>248</v>
      </c>
      <c r="M516" s="92">
        <v>268</v>
      </c>
      <c r="N516" s="93"/>
      <c r="O516" s="87"/>
      <c r="P516" s="11">
        <f t="shared" ca="1" si="0"/>
        <v>0</v>
      </c>
      <c r="Q516" s="11">
        <f t="shared" ca="1" si="1"/>
        <v>0</v>
      </c>
      <c r="R516" s="40" t="str">
        <f t="shared" ca="1" si="174"/>
        <v>計算機概論</v>
      </c>
      <c r="S516" s="11" t="str">
        <f t="shared" ca="1" si="175"/>
        <v>Ⅱ</v>
      </c>
      <c r="T516" s="11" t="str">
        <f t="shared" ca="1" si="176"/>
        <v>旗立</v>
      </c>
      <c r="U516" s="11">
        <f t="shared" ca="1" si="5"/>
        <v>268</v>
      </c>
      <c r="V516" s="41"/>
    </row>
    <row r="517" spans="1:22" ht="16.5" customHeight="1">
      <c r="A517" s="65"/>
      <c r="B517" s="65"/>
      <c r="C517" s="63" t="s">
        <v>140</v>
      </c>
      <c r="D517" s="63" t="s">
        <v>84</v>
      </c>
      <c r="E517" s="63" t="s">
        <v>132</v>
      </c>
      <c r="F517" s="64">
        <v>150</v>
      </c>
      <c r="G517" s="36"/>
      <c r="H517" s="94"/>
      <c r="I517" s="94"/>
      <c r="J517" s="91" t="s">
        <v>140</v>
      </c>
      <c r="K517" s="91" t="s">
        <v>84</v>
      </c>
      <c r="L517" s="91" t="s">
        <v>132</v>
      </c>
      <c r="M517" s="92">
        <v>150</v>
      </c>
      <c r="N517" s="93"/>
      <c r="O517" s="87"/>
      <c r="P517" s="11">
        <f t="shared" ca="1" si="0"/>
        <v>0</v>
      </c>
      <c r="Q517" s="11">
        <f t="shared" ca="1" si="1"/>
        <v>0</v>
      </c>
      <c r="R517" s="40" t="str">
        <f t="shared" ca="1" si="174"/>
        <v>全民國防教育</v>
      </c>
      <c r="S517" s="11" t="str">
        <f t="shared" ca="1" si="175"/>
        <v>Ⅱ</v>
      </c>
      <c r="T517" s="11" t="str">
        <f t="shared" ca="1" si="176"/>
        <v>育達</v>
      </c>
      <c r="U517" s="11">
        <f t="shared" ca="1" si="5"/>
        <v>150</v>
      </c>
      <c r="V517" s="41"/>
    </row>
    <row r="518" spans="1:22" ht="16.5" customHeight="1">
      <c r="A518" s="65"/>
      <c r="B518" s="65"/>
      <c r="C518" s="63" t="s">
        <v>146</v>
      </c>
      <c r="D518" s="63" t="s">
        <v>26</v>
      </c>
      <c r="E518" s="63" t="s">
        <v>108</v>
      </c>
      <c r="F518" s="64">
        <v>150</v>
      </c>
      <c r="G518" s="36"/>
      <c r="H518" s="94"/>
      <c r="I518" s="94"/>
      <c r="J518" s="91" t="s">
        <v>146</v>
      </c>
      <c r="K518" s="91" t="s">
        <v>26</v>
      </c>
      <c r="L518" s="91" t="s">
        <v>108</v>
      </c>
      <c r="M518" s="92">
        <v>150</v>
      </c>
      <c r="N518" s="93"/>
      <c r="O518" s="87"/>
      <c r="P518" s="11">
        <f t="shared" ca="1" si="0"/>
        <v>0</v>
      </c>
      <c r="Q518" s="11">
        <f t="shared" ca="1" si="1"/>
        <v>0</v>
      </c>
      <c r="R518" s="40" t="str">
        <f t="shared" ca="1" si="174"/>
        <v>健康與護理</v>
      </c>
      <c r="S518" s="11" t="str">
        <f t="shared" ca="1" si="175"/>
        <v>二</v>
      </c>
      <c r="T518" s="11" t="str">
        <f t="shared" ca="1" si="176"/>
        <v>幼獅</v>
      </c>
      <c r="U518" s="11">
        <f t="shared" ca="1" si="5"/>
        <v>150</v>
      </c>
      <c r="V518" s="41"/>
    </row>
    <row r="519" spans="1:22" ht="16.5" customHeight="1">
      <c r="A519" s="65"/>
      <c r="B519" s="65"/>
      <c r="C519" s="63" t="s">
        <v>402</v>
      </c>
      <c r="D519" s="63" t="s">
        <v>26</v>
      </c>
      <c r="E519" s="63" t="s">
        <v>287</v>
      </c>
      <c r="F519" s="64">
        <v>196</v>
      </c>
      <c r="G519" s="36"/>
      <c r="H519" s="94"/>
      <c r="I519" s="94"/>
      <c r="J519" s="91" t="s">
        <v>402</v>
      </c>
      <c r="K519" s="91" t="s">
        <v>26</v>
      </c>
      <c r="L519" s="91" t="s">
        <v>287</v>
      </c>
      <c r="M519" s="92">
        <v>196</v>
      </c>
      <c r="N519" s="93"/>
      <c r="O519" s="87"/>
      <c r="P519" s="11">
        <f t="shared" ca="1" si="0"/>
        <v>0</v>
      </c>
      <c r="Q519" s="11">
        <f t="shared" ca="1" si="1"/>
        <v>0</v>
      </c>
      <c r="R519" s="40" t="str">
        <f t="shared" ca="1" si="174"/>
        <v>英文(Ⅱ)六課版</v>
      </c>
      <c r="S519" s="11" t="str">
        <f t="shared" ca="1" si="175"/>
        <v>二</v>
      </c>
      <c r="T519" s="11" t="str">
        <f t="shared" ca="1" si="176"/>
        <v>龍騰</v>
      </c>
      <c r="U519" s="11">
        <f t="shared" ca="1" si="5"/>
        <v>196</v>
      </c>
      <c r="V519" s="41"/>
    </row>
    <row r="520" spans="1:22" ht="16.5" customHeight="1">
      <c r="A520" s="65"/>
      <c r="B520" s="65"/>
      <c r="C520" s="63" t="s">
        <v>405</v>
      </c>
      <c r="D520" s="63" t="s">
        <v>26</v>
      </c>
      <c r="E520" s="63" t="s">
        <v>287</v>
      </c>
      <c r="F520" s="64">
        <v>180</v>
      </c>
      <c r="G520" s="36"/>
      <c r="H520" s="94"/>
      <c r="I520" s="94"/>
      <c r="J520" s="91" t="s">
        <v>405</v>
      </c>
      <c r="K520" s="91" t="s">
        <v>26</v>
      </c>
      <c r="L520" s="91" t="s">
        <v>287</v>
      </c>
      <c r="M520" s="92">
        <v>180</v>
      </c>
      <c r="N520" s="93"/>
      <c r="O520" s="87"/>
      <c r="P520" s="11">
        <f t="shared" ca="1" si="0"/>
        <v>0</v>
      </c>
      <c r="Q520" s="11">
        <f t="shared" ca="1" si="1"/>
        <v>0</v>
      </c>
      <c r="R520" s="40" t="str">
        <f t="shared" ca="1" si="174"/>
        <v>數學B(陳版)</v>
      </c>
      <c r="S520" s="11" t="str">
        <f t="shared" ca="1" si="175"/>
        <v>二</v>
      </c>
      <c r="T520" s="11" t="str">
        <f t="shared" ca="1" si="176"/>
        <v>龍騰</v>
      </c>
      <c r="U520" s="11">
        <f t="shared" ca="1" si="5"/>
        <v>180</v>
      </c>
      <c r="V520" s="41"/>
    </row>
    <row r="521" spans="1:22" ht="16.5" customHeight="1">
      <c r="A521" s="65"/>
      <c r="B521" s="65"/>
      <c r="C521" s="63" t="s">
        <v>410</v>
      </c>
      <c r="D521" s="63" t="s">
        <v>124</v>
      </c>
      <c r="E521" s="63" t="s">
        <v>300</v>
      </c>
      <c r="F521" s="64">
        <v>121</v>
      </c>
      <c r="G521" s="36"/>
      <c r="H521" s="94"/>
      <c r="I521" s="94"/>
      <c r="J521" s="91" t="s">
        <v>410</v>
      </c>
      <c r="K521" s="91" t="s">
        <v>124</v>
      </c>
      <c r="L521" s="91" t="s">
        <v>300</v>
      </c>
      <c r="M521" s="92">
        <v>121</v>
      </c>
      <c r="N521" s="93"/>
      <c r="O521" s="87"/>
      <c r="P521" s="11">
        <f t="shared" ca="1" si="0"/>
        <v>0</v>
      </c>
      <c r="Q521" s="11">
        <f t="shared" ca="1" si="1"/>
        <v>0</v>
      </c>
      <c r="R521" s="40" t="str">
        <f t="shared" ca="1" si="174"/>
        <v>歷史B</v>
      </c>
      <c r="S521" s="11" t="str">
        <f t="shared" ca="1" si="175"/>
        <v>全</v>
      </c>
      <c r="T521" s="11" t="str">
        <f t="shared" ca="1" si="176"/>
        <v>漢樺</v>
      </c>
      <c r="U521" s="11">
        <f t="shared" ca="1" si="5"/>
        <v>121</v>
      </c>
      <c r="V521" s="41"/>
    </row>
    <row r="522" spans="1:22" ht="16.5" customHeight="1">
      <c r="A522" s="65"/>
      <c r="B522" s="63" t="s">
        <v>506</v>
      </c>
      <c r="C522" s="66"/>
      <c r="D522" s="66"/>
      <c r="E522" s="66"/>
      <c r="F522" s="64">
        <v>1678</v>
      </c>
      <c r="G522" s="36"/>
      <c r="H522" s="94"/>
      <c r="I522" s="91" t="s">
        <v>506</v>
      </c>
      <c r="J522" s="95"/>
      <c r="K522" s="95"/>
      <c r="L522" s="95"/>
      <c r="M522" s="92">
        <v>1678</v>
      </c>
      <c r="N522" s="93"/>
      <c r="O522" s="87"/>
      <c r="P522" s="11">
        <f t="shared" ca="1" si="0"/>
        <v>0</v>
      </c>
      <c r="Q522" s="100" t="str">
        <f t="shared" ca="1" si="1"/>
        <v>(進)商一3 合計</v>
      </c>
      <c r="R522" s="101"/>
      <c r="S522" s="101"/>
      <c r="T522" s="102"/>
      <c r="U522" s="11">
        <f t="shared" ca="1" si="5"/>
        <v>1678</v>
      </c>
      <c r="V522" s="41"/>
    </row>
    <row r="523" spans="1:22" ht="16.5" customHeight="1">
      <c r="A523" s="65"/>
      <c r="B523" s="63" t="s">
        <v>361</v>
      </c>
      <c r="C523" s="63" t="s">
        <v>207</v>
      </c>
      <c r="D523" s="63" t="s">
        <v>26</v>
      </c>
      <c r="E523" s="63" t="s">
        <v>287</v>
      </c>
      <c r="F523" s="64">
        <v>198</v>
      </c>
      <c r="G523" s="36"/>
      <c r="H523" s="94"/>
      <c r="I523" s="91" t="s">
        <v>361</v>
      </c>
      <c r="J523" s="91" t="s">
        <v>207</v>
      </c>
      <c r="K523" s="91" t="s">
        <v>26</v>
      </c>
      <c r="L523" s="91" t="s">
        <v>287</v>
      </c>
      <c r="M523" s="92">
        <v>198</v>
      </c>
      <c r="N523" s="93"/>
      <c r="O523" s="87"/>
      <c r="P523" s="11">
        <f t="shared" ca="1" si="0"/>
        <v>0</v>
      </c>
      <c r="Q523" s="11" t="str">
        <f t="shared" ca="1" si="1"/>
        <v>(進)商一4</v>
      </c>
      <c r="R523" s="40" t="str">
        <f t="shared" ref="R523:R531" ca="1" si="177">INDIRECT("C"&amp;ROW())</f>
        <v>高職國文</v>
      </c>
      <c r="S523" s="11" t="str">
        <f t="shared" ref="S523:S531" ca="1" si="178">INDIRECT("D"&amp;ROW())</f>
        <v>二</v>
      </c>
      <c r="T523" s="11" t="str">
        <f t="shared" ref="T523:T531" ca="1" si="179">INDIRECT("E"&amp;ROW())</f>
        <v>龍騰</v>
      </c>
      <c r="U523" s="11">
        <f t="shared" ca="1" si="5"/>
        <v>198</v>
      </c>
      <c r="V523" s="41"/>
    </row>
    <row r="524" spans="1:22" ht="16.5" customHeight="1">
      <c r="A524" s="65"/>
      <c r="B524" s="65"/>
      <c r="C524" s="63" t="s">
        <v>309</v>
      </c>
      <c r="D524" s="63" t="s">
        <v>26</v>
      </c>
      <c r="E524" s="63" t="s">
        <v>189</v>
      </c>
      <c r="F524" s="64">
        <v>222</v>
      </c>
      <c r="G524" s="36"/>
      <c r="H524" s="94"/>
      <c r="I524" s="94"/>
      <c r="J524" s="91" t="s">
        <v>309</v>
      </c>
      <c r="K524" s="91" t="s">
        <v>26</v>
      </c>
      <c r="L524" s="91" t="s">
        <v>189</v>
      </c>
      <c r="M524" s="92">
        <v>222</v>
      </c>
      <c r="N524" s="93"/>
      <c r="O524" s="87"/>
      <c r="P524" s="11">
        <f t="shared" ca="1" si="0"/>
        <v>0</v>
      </c>
      <c r="Q524" s="11">
        <f t="shared" ca="1" si="1"/>
        <v>0</v>
      </c>
      <c r="R524" s="40" t="str">
        <f t="shared" ca="1" si="177"/>
        <v>會計學</v>
      </c>
      <c r="S524" s="11" t="str">
        <f t="shared" ca="1" si="178"/>
        <v>二</v>
      </c>
      <c r="T524" s="11" t="str">
        <f t="shared" ca="1" si="179"/>
        <v>啟芳</v>
      </c>
      <c r="U524" s="11">
        <f t="shared" ca="1" si="5"/>
        <v>222</v>
      </c>
      <c r="V524" s="41"/>
    </row>
    <row r="525" spans="1:22" ht="16.5" customHeight="1">
      <c r="A525" s="65"/>
      <c r="B525" s="65"/>
      <c r="C525" s="63" t="s">
        <v>221</v>
      </c>
      <c r="D525" s="63" t="s">
        <v>26</v>
      </c>
      <c r="E525" s="63" t="s">
        <v>160</v>
      </c>
      <c r="F525" s="64">
        <v>193</v>
      </c>
      <c r="G525" s="36"/>
      <c r="H525" s="94"/>
      <c r="I525" s="94"/>
      <c r="J525" s="91" t="s">
        <v>221</v>
      </c>
      <c r="K525" s="91" t="s">
        <v>26</v>
      </c>
      <c r="L525" s="91" t="s">
        <v>160</v>
      </c>
      <c r="M525" s="92">
        <v>193</v>
      </c>
      <c r="N525" s="93"/>
      <c r="O525" s="87"/>
      <c r="P525" s="11">
        <f t="shared" ca="1" si="0"/>
        <v>0</v>
      </c>
      <c r="Q525" s="11">
        <f t="shared" ca="1" si="1"/>
        <v>0</v>
      </c>
      <c r="R525" s="40" t="str">
        <f t="shared" ca="1" si="177"/>
        <v>商業概論</v>
      </c>
      <c r="S525" s="11" t="str">
        <f t="shared" ca="1" si="178"/>
        <v>二</v>
      </c>
      <c r="T525" s="11" t="str">
        <f t="shared" ca="1" si="179"/>
        <v>信樺</v>
      </c>
      <c r="U525" s="11">
        <f t="shared" ca="1" si="5"/>
        <v>193</v>
      </c>
      <c r="V525" s="41"/>
    </row>
    <row r="526" spans="1:22" ht="16.5" customHeight="1">
      <c r="A526" s="65"/>
      <c r="B526" s="65"/>
      <c r="C526" s="63" t="s">
        <v>328</v>
      </c>
      <c r="D526" s="63" t="s">
        <v>84</v>
      </c>
      <c r="E526" s="63" t="s">
        <v>248</v>
      </c>
      <c r="F526" s="64">
        <v>268</v>
      </c>
      <c r="G526" s="36"/>
      <c r="H526" s="94"/>
      <c r="I526" s="94"/>
      <c r="J526" s="91" t="s">
        <v>328</v>
      </c>
      <c r="K526" s="91" t="s">
        <v>84</v>
      </c>
      <c r="L526" s="91" t="s">
        <v>248</v>
      </c>
      <c r="M526" s="92">
        <v>268</v>
      </c>
      <c r="N526" s="93"/>
      <c r="O526" s="87"/>
      <c r="P526" s="11">
        <f t="shared" ca="1" si="0"/>
        <v>0</v>
      </c>
      <c r="Q526" s="11">
        <f t="shared" ca="1" si="1"/>
        <v>0</v>
      </c>
      <c r="R526" s="40" t="str">
        <f t="shared" ca="1" si="177"/>
        <v>計算機概論</v>
      </c>
      <c r="S526" s="11" t="str">
        <f t="shared" ca="1" si="178"/>
        <v>Ⅱ</v>
      </c>
      <c r="T526" s="11" t="str">
        <f t="shared" ca="1" si="179"/>
        <v>旗立</v>
      </c>
      <c r="U526" s="11">
        <f t="shared" ca="1" si="5"/>
        <v>268</v>
      </c>
      <c r="V526" s="41"/>
    </row>
    <row r="527" spans="1:22" ht="16.5" customHeight="1">
      <c r="A527" s="65"/>
      <c r="B527" s="65"/>
      <c r="C527" s="63" t="s">
        <v>140</v>
      </c>
      <c r="D527" s="63" t="s">
        <v>84</v>
      </c>
      <c r="E527" s="63" t="s">
        <v>132</v>
      </c>
      <c r="F527" s="64">
        <v>150</v>
      </c>
      <c r="G527" s="36"/>
      <c r="H527" s="94"/>
      <c r="I527" s="94"/>
      <c r="J527" s="91" t="s">
        <v>140</v>
      </c>
      <c r="K527" s="91" t="s">
        <v>84</v>
      </c>
      <c r="L527" s="91" t="s">
        <v>132</v>
      </c>
      <c r="M527" s="92">
        <v>150</v>
      </c>
      <c r="N527" s="93"/>
      <c r="O527" s="87"/>
      <c r="P527" s="11">
        <f t="shared" ca="1" si="0"/>
        <v>0</v>
      </c>
      <c r="Q527" s="11">
        <f t="shared" ca="1" si="1"/>
        <v>0</v>
      </c>
      <c r="R527" s="40" t="str">
        <f t="shared" ca="1" si="177"/>
        <v>全民國防教育</v>
      </c>
      <c r="S527" s="11" t="str">
        <f t="shared" ca="1" si="178"/>
        <v>Ⅱ</v>
      </c>
      <c r="T527" s="11" t="str">
        <f t="shared" ca="1" si="179"/>
        <v>育達</v>
      </c>
      <c r="U527" s="11">
        <f t="shared" ca="1" si="5"/>
        <v>150</v>
      </c>
      <c r="V527" s="41"/>
    </row>
    <row r="528" spans="1:22" ht="16.5" customHeight="1">
      <c r="A528" s="65"/>
      <c r="B528" s="65"/>
      <c r="C528" s="63" t="s">
        <v>146</v>
      </c>
      <c r="D528" s="63" t="s">
        <v>26</v>
      </c>
      <c r="E528" s="63" t="s">
        <v>108</v>
      </c>
      <c r="F528" s="64">
        <v>150</v>
      </c>
      <c r="G528" s="36"/>
      <c r="H528" s="94"/>
      <c r="I528" s="94"/>
      <c r="J528" s="91" t="s">
        <v>146</v>
      </c>
      <c r="K528" s="91" t="s">
        <v>26</v>
      </c>
      <c r="L528" s="91" t="s">
        <v>108</v>
      </c>
      <c r="M528" s="92">
        <v>150</v>
      </c>
      <c r="N528" s="93"/>
      <c r="O528" s="87"/>
      <c r="P528" s="11">
        <f t="shared" ca="1" si="0"/>
        <v>0</v>
      </c>
      <c r="Q528" s="11">
        <f t="shared" ca="1" si="1"/>
        <v>0</v>
      </c>
      <c r="R528" s="40" t="str">
        <f t="shared" ca="1" si="177"/>
        <v>健康與護理</v>
      </c>
      <c r="S528" s="11" t="str">
        <f t="shared" ca="1" si="178"/>
        <v>二</v>
      </c>
      <c r="T528" s="11" t="str">
        <f t="shared" ca="1" si="179"/>
        <v>幼獅</v>
      </c>
      <c r="U528" s="11">
        <f t="shared" ca="1" si="5"/>
        <v>150</v>
      </c>
      <c r="V528" s="41"/>
    </row>
    <row r="529" spans="1:22" ht="16.5" customHeight="1">
      <c r="A529" s="65"/>
      <c r="B529" s="65"/>
      <c r="C529" s="63" t="s">
        <v>402</v>
      </c>
      <c r="D529" s="63" t="s">
        <v>26</v>
      </c>
      <c r="E529" s="63" t="s">
        <v>287</v>
      </c>
      <c r="F529" s="64">
        <v>196</v>
      </c>
      <c r="G529" s="36"/>
      <c r="H529" s="94"/>
      <c r="I529" s="94"/>
      <c r="J529" s="91" t="s">
        <v>402</v>
      </c>
      <c r="K529" s="91" t="s">
        <v>26</v>
      </c>
      <c r="L529" s="91" t="s">
        <v>287</v>
      </c>
      <c r="M529" s="92">
        <v>196</v>
      </c>
      <c r="N529" s="93"/>
      <c r="O529" s="87"/>
      <c r="P529" s="11">
        <f t="shared" ca="1" si="0"/>
        <v>0</v>
      </c>
      <c r="Q529" s="11">
        <f t="shared" ca="1" si="1"/>
        <v>0</v>
      </c>
      <c r="R529" s="40" t="str">
        <f t="shared" ca="1" si="177"/>
        <v>英文(Ⅱ)六課版</v>
      </c>
      <c r="S529" s="11" t="str">
        <f t="shared" ca="1" si="178"/>
        <v>二</v>
      </c>
      <c r="T529" s="11" t="str">
        <f t="shared" ca="1" si="179"/>
        <v>龍騰</v>
      </c>
      <c r="U529" s="11">
        <f t="shared" ca="1" si="5"/>
        <v>196</v>
      </c>
      <c r="V529" s="41"/>
    </row>
    <row r="530" spans="1:22" ht="16.5" customHeight="1">
      <c r="A530" s="65"/>
      <c r="B530" s="65"/>
      <c r="C530" s="63" t="s">
        <v>405</v>
      </c>
      <c r="D530" s="63" t="s">
        <v>26</v>
      </c>
      <c r="E530" s="63" t="s">
        <v>287</v>
      </c>
      <c r="F530" s="64">
        <v>180</v>
      </c>
      <c r="G530" s="36"/>
      <c r="H530" s="94"/>
      <c r="I530" s="94"/>
      <c r="J530" s="91" t="s">
        <v>405</v>
      </c>
      <c r="K530" s="91" t="s">
        <v>26</v>
      </c>
      <c r="L530" s="91" t="s">
        <v>287</v>
      </c>
      <c r="M530" s="92">
        <v>180</v>
      </c>
      <c r="N530" s="93"/>
      <c r="O530" s="87"/>
      <c r="P530" s="11">
        <f t="shared" ca="1" si="0"/>
        <v>0</v>
      </c>
      <c r="Q530" s="11">
        <f t="shared" ca="1" si="1"/>
        <v>0</v>
      </c>
      <c r="R530" s="40" t="str">
        <f t="shared" ca="1" si="177"/>
        <v>數學B(陳版)</v>
      </c>
      <c r="S530" s="11" t="str">
        <f t="shared" ca="1" si="178"/>
        <v>二</v>
      </c>
      <c r="T530" s="11" t="str">
        <f t="shared" ca="1" si="179"/>
        <v>龍騰</v>
      </c>
      <c r="U530" s="11">
        <f t="shared" ca="1" si="5"/>
        <v>180</v>
      </c>
      <c r="V530" s="41"/>
    </row>
    <row r="531" spans="1:22" ht="16.5" customHeight="1">
      <c r="A531" s="65"/>
      <c r="B531" s="65"/>
      <c r="C531" s="63" t="s">
        <v>410</v>
      </c>
      <c r="D531" s="63" t="s">
        <v>124</v>
      </c>
      <c r="E531" s="63" t="s">
        <v>300</v>
      </c>
      <c r="F531" s="64">
        <v>121</v>
      </c>
      <c r="G531" s="36"/>
      <c r="H531" s="94"/>
      <c r="I531" s="94"/>
      <c r="J531" s="91" t="s">
        <v>410</v>
      </c>
      <c r="K531" s="91" t="s">
        <v>124</v>
      </c>
      <c r="L531" s="91" t="s">
        <v>300</v>
      </c>
      <c r="M531" s="92">
        <v>121</v>
      </c>
      <c r="N531" s="93"/>
      <c r="O531" s="87"/>
      <c r="P531" s="11">
        <f t="shared" ca="1" si="0"/>
        <v>0</v>
      </c>
      <c r="Q531" s="11">
        <f t="shared" ca="1" si="1"/>
        <v>0</v>
      </c>
      <c r="R531" s="40" t="str">
        <f t="shared" ca="1" si="177"/>
        <v>歷史B</v>
      </c>
      <c r="S531" s="11" t="str">
        <f t="shared" ca="1" si="178"/>
        <v>全</v>
      </c>
      <c r="T531" s="11" t="str">
        <f t="shared" ca="1" si="179"/>
        <v>漢樺</v>
      </c>
      <c r="U531" s="11">
        <f t="shared" ca="1" si="5"/>
        <v>121</v>
      </c>
      <c r="V531" s="41"/>
    </row>
    <row r="532" spans="1:22" ht="16.5" customHeight="1">
      <c r="A532" s="65"/>
      <c r="B532" s="63" t="s">
        <v>507</v>
      </c>
      <c r="C532" s="66"/>
      <c r="D532" s="66"/>
      <c r="E532" s="66"/>
      <c r="F532" s="64">
        <v>1678</v>
      </c>
      <c r="G532" s="36"/>
      <c r="H532" s="94"/>
      <c r="I532" s="91" t="s">
        <v>507</v>
      </c>
      <c r="J532" s="95"/>
      <c r="K532" s="95"/>
      <c r="L532" s="95"/>
      <c r="M532" s="92">
        <v>1678</v>
      </c>
      <c r="N532" s="93"/>
      <c r="O532" s="87"/>
      <c r="P532" s="11">
        <f t="shared" ca="1" si="0"/>
        <v>0</v>
      </c>
      <c r="Q532" s="100" t="str">
        <f t="shared" ca="1" si="1"/>
        <v>(進)商一4 合計</v>
      </c>
      <c r="R532" s="101"/>
      <c r="S532" s="101"/>
      <c r="T532" s="102"/>
      <c r="U532" s="11">
        <f t="shared" ca="1" si="5"/>
        <v>1678</v>
      </c>
      <c r="V532" s="41"/>
    </row>
    <row r="533" spans="1:22" ht="16.5" customHeight="1">
      <c r="A533" s="65"/>
      <c r="B533" s="63" t="s">
        <v>382</v>
      </c>
      <c r="C533" s="63" t="s">
        <v>207</v>
      </c>
      <c r="D533" s="63" t="s">
        <v>26</v>
      </c>
      <c r="E533" s="63" t="s">
        <v>287</v>
      </c>
      <c r="F533" s="64">
        <v>198</v>
      </c>
      <c r="G533" s="36"/>
      <c r="H533" s="94"/>
      <c r="I533" s="91" t="s">
        <v>382</v>
      </c>
      <c r="J533" s="91" t="s">
        <v>207</v>
      </c>
      <c r="K533" s="91" t="s">
        <v>26</v>
      </c>
      <c r="L533" s="91" t="s">
        <v>287</v>
      </c>
      <c r="M533" s="92">
        <v>198</v>
      </c>
      <c r="N533" s="93"/>
      <c r="O533" s="87"/>
      <c r="P533" s="11">
        <f t="shared" ca="1" si="0"/>
        <v>0</v>
      </c>
      <c r="Q533" s="11" t="str">
        <f t="shared" ca="1" si="1"/>
        <v>(進)貿一1</v>
      </c>
      <c r="R533" s="40" t="str">
        <f t="shared" ref="R533:R541" ca="1" si="180">INDIRECT("C"&amp;ROW())</f>
        <v>高職國文</v>
      </c>
      <c r="S533" s="11" t="str">
        <f t="shared" ref="S533:S541" ca="1" si="181">INDIRECT("D"&amp;ROW())</f>
        <v>二</v>
      </c>
      <c r="T533" s="11" t="str">
        <f t="shared" ref="T533:T541" ca="1" si="182">INDIRECT("E"&amp;ROW())</f>
        <v>龍騰</v>
      </c>
      <c r="U533" s="11">
        <f t="shared" ca="1" si="5"/>
        <v>198</v>
      </c>
      <c r="V533" s="41"/>
    </row>
    <row r="534" spans="1:22" ht="16.5" customHeight="1">
      <c r="A534" s="65"/>
      <c r="B534" s="65"/>
      <c r="C534" s="63" t="s">
        <v>309</v>
      </c>
      <c r="D534" s="63" t="s">
        <v>26</v>
      </c>
      <c r="E534" s="63" t="s">
        <v>189</v>
      </c>
      <c r="F534" s="64">
        <v>222</v>
      </c>
      <c r="G534" s="36"/>
      <c r="H534" s="94"/>
      <c r="I534" s="94"/>
      <c r="J534" s="91" t="s">
        <v>309</v>
      </c>
      <c r="K534" s="91" t="s">
        <v>26</v>
      </c>
      <c r="L534" s="91" t="s">
        <v>189</v>
      </c>
      <c r="M534" s="92">
        <v>222</v>
      </c>
      <c r="N534" s="93"/>
      <c r="O534" s="87"/>
      <c r="P534" s="11">
        <f t="shared" ca="1" si="0"/>
        <v>0</v>
      </c>
      <c r="Q534" s="11">
        <f t="shared" ca="1" si="1"/>
        <v>0</v>
      </c>
      <c r="R534" s="40" t="str">
        <f t="shared" ca="1" si="180"/>
        <v>會計學</v>
      </c>
      <c r="S534" s="11" t="str">
        <f t="shared" ca="1" si="181"/>
        <v>二</v>
      </c>
      <c r="T534" s="11" t="str">
        <f t="shared" ca="1" si="182"/>
        <v>啟芳</v>
      </c>
      <c r="U534" s="11">
        <f t="shared" ca="1" si="5"/>
        <v>222</v>
      </c>
      <c r="V534" s="41"/>
    </row>
    <row r="535" spans="1:22" ht="16.5" customHeight="1">
      <c r="A535" s="65"/>
      <c r="B535" s="65"/>
      <c r="C535" s="63" t="s">
        <v>221</v>
      </c>
      <c r="D535" s="63" t="s">
        <v>26</v>
      </c>
      <c r="E535" s="63" t="s">
        <v>160</v>
      </c>
      <c r="F535" s="64">
        <v>193</v>
      </c>
      <c r="G535" s="36"/>
      <c r="H535" s="94"/>
      <c r="I535" s="94"/>
      <c r="J535" s="91" t="s">
        <v>221</v>
      </c>
      <c r="K535" s="91" t="s">
        <v>26</v>
      </c>
      <c r="L535" s="91" t="s">
        <v>160</v>
      </c>
      <c r="M535" s="92">
        <v>193</v>
      </c>
      <c r="N535" s="93"/>
      <c r="O535" s="87"/>
      <c r="P535" s="11">
        <f t="shared" ca="1" si="0"/>
        <v>0</v>
      </c>
      <c r="Q535" s="11">
        <f t="shared" ca="1" si="1"/>
        <v>0</v>
      </c>
      <c r="R535" s="40" t="str">
        <f t="shared" ca="1" si="180"/>
        <v>商業概論</v>
      </c>
      <c r="S535" s="11" t="str">
        <f t="shared" ca="1" si="181"/>
        <v>二</v>
      </c>
      <c r="T535" s="11" t="str">
        <f t="shared" ca="1" si="182"/>
        <v>信樺</v>
      </c>
      <c r="U535" s="11">
        <f t="shared" ca="1" si="5"/>
        <v>193</v>
      </c>
      <c r="V535" s="41"/>
    </row>
    <row r="536" spans="1:22" ht="16.5" customHeight="1">
      <c r="A536" s="65"/>
      <c r="B536" s="65"/>
      <c r="C536" s="63" t="s">
        <v>328</v>
      </c>
      <c r="D536" s="63" t="s">
        <v>84</v>
      </c>
      <c r="E536" s="63" t="s">
        <v>248</v>
      </c>
      <c r="F536" s="64">
        <v>268</v>
      </c>
      <c r="G536" s="36"/>
      <c r="H536" s="94"/>
      <c r="I536" s="94"/>
      <c r="J536" s="91" t="s">
        <v>328</v>
      </c>
      <c r="K536" s="91" t="s">
        <v>84</v>
      </c>
      <c r="L536" s="91" t="s">
        <v>248</v>
      </c>
      <c r="M536" s="92">
        <v>268</v>
      </c>
      <c r="N536" s="93"/>
      <c r="O536" s="87"/>
      <c r="P536" s="11">
        <f t="shared" ca="1" si="0"/>
        <v>0</v>
      </c>
      <c r="Q536" s="11">
        <f t="shared" ca="1" si="1"/>
        <v>0</v>
      </c>
      <c r="R536" s="40" t="str">
        <f t="shared" ca="1" si="180"/>
        <v>計算機概論</v>
      </c>
      <c r="S536" s="11" t="str">
        <f t="shared" ca="1" si="181"/>
        <v>Ⅱ</v>
      </c>
      <c r="T536" s="11" t="str">
        <f t="shared" ca="1" si="182"/>
        <v>旗立</v>
      </c>
      <c r="U536" s="11">
        <f t="shared" ca="1" si="5"/>
        <v>268</v>
      </c>
      <c r="V536" s="41"/>
    </row>
    <row r="537" spans="1:22" ht="16.5" customHeight="1">
      <c r="A537" s="65"/>
      <c r="B537" s="65"/>
      <c r="C537" s="63" t="s">
        <v>368</v>
      </c>
      <c r="D537" s="63" t="s">
        <v>26</v>
      </c>
      <c r="E537" s="63" t="s">
        <v>287</v>
      </c>
      <c r="F537" s="64">
        <v>265</v>
      </c>
      <c r="G537" s="36"/>
      <c r="H537" s="94"/>
      <c r="I537" s="94"/>
      <c r="J537" s="91" t="s">
        <v>368</v>
      </c>
      <c r="K537" s="91" t="s">
        <v>26</v>
      </c>
      <c r="L537" s="91" t="s">
        <v>287</v>
      </c>
      <c r="M537" s="92">
        <v>265</v>
      </c>
      <c r="N537" s="93"/>
      <c r="O537" s="87"/>
      <c r="P537" s="11">
        <f t="shared" ca="1" si="0"/>
        <v>0</v>
      </c>
      <c r="Q537" s="11">
        <f t="shared" ca="1" si="1"/>
        <v>0</v>
      </c>
      <c r="R537" s="40" t="str">
        <f t="shared" ca="1" si="180"/>
        <v>國際貿易實務</v>
      </c>
      <c r="S537" s="11" t="str">
        <f t="shared" ca="1" si="181"/>
        <v>二</v>
      </c>
      <c r="T537" s="11" t="str">
        <f t="shared" ca="1" si="182"/>
        <v>龍騰</v>
      </c>
      <c r="U537" s="11">
        <f t="shared" ca="1" si="5"/>
        <v>265</v>
      </c>
      <c r="V537" s="41"/>
    </row>
    <row r="538" spans="1:22" ht="16.5" customHeight="1">
      <c r="A538" s="65"/>
      <c r="B538" s="65"/>
      <c r="C538" s="63" t="s">
        <v>140</v>
      </c>
      <c r="D538" s="63" t="s">
        <v>84</v>
      </c>
      <c r="E538" s="63" t="s">
        <v>132</v>
      </c>
      <c r="F538" s="64">
        <v>150</v>
      </c>
      <c r="G538" s="36"/>
      <c r="H538" s="94"/>
      <c r="I538" s="94"/>
      <c r="J538" s="91" t="s">
        <v>140</v>
      </c>
      <c r="K538" s="91" t="s">
        <v>84</v>
      </c>
      <c r="L538" s="91" t="s">
        <v>132</v>
      </c>
      <c r="M538" s="92">
        <v>150</v>
      </c>
      <c r="N538" s="93"/>
      <c r="O538" s="87"/>
      <c r="P538" s="11">
        <f t="shared" ca="1" si="0"/>
        <v>0</v>
      </c>
      <c r="Q538" s="11">
        <f t="shared" ca="1" si="1"/>
        <v>0</v>
      </c>
      <c r="R538" s="40" t="str">
        <f t="shared" ca="1" si="180"/>
        <v>全民國防教育</v>
      </c>
      <c r="S538" s="11" t="str">
        <f t="shared" ca="1" si="181"/>
        <v>Ⅱ</v>
      </c>
      <c r="T538" s="11" t="str">
        <f t="shared" ca="1" si="182"/>
        <v>育達</v>
      </c>
      <c r="U538" s="11">
        <f t="shared" ca="1" si="5"/>
        <v>150</v>
      </c>
      <c r="V538" s="41"/>
    </row>
    <row r="539" spans="1:22" ht="16.5" customHeight="1">
      <c r="A539" s="65"/>
      <c r="B539" s="65"/>
      <c r="C539" s="63" t="s">
        <v>146</v>
      </c>
      <c r="D539" s="63" t="s">
        <v>26</v>
      </c>
      <c r="E539" s="63" t="s">
        <v>108</v>
      </c>
      <c r="F539" s="64">
        <v>150</v>
      </c>
      <c r="G539" s="36"/>
      <c r="H539" s="94"/>
      <c r="I539" s="94"/>
      <c r="J539" s="91" t="s">
        <v>146</v>
      </c>
      <c r="K539" s="91" t="s">
        <v>26</v>
      </c>
      <c r="L539" s="91" t="s">
        <v>108</v>
      </c>
      <c r="M539" s="92">
        <v>150</v>
      </c>
      <c r="N539" s="93"/>
      <c r="O539" s="87"/>
      <c r="P539" s="11">
        <f t="shared" ca="1" si="0"/>
        <v>0</v>
      </c>
      <c r="Q539" s="11">
        <f t="shared" ca="1" si="1"/>
        <v>0</v>
      </c>
      <c r="R539" s="40" t="str">
        <f t="shared" ca="1" si="180"/>
        <v>健康與護理</v>
      </c>
      <c r="S539" s="11" t="str">
        <f t="shared" ca="1" si="181"/>
        <v>二</v>
      </c>
      <c r="T539" s="11" t="str">
        <f t="shared" ca="1" si="182"/>
        <v>幼獅</v>
      </c>
      <c r="U539" s="11">
        <f t="shared" ca="1" si="5"/>
        <v>150</v>
      </c>
      <c r="V539" s="41"/>
    </row>
    <row r="540" spans="1:22" ht="16.5" customHeight="1">
      <c r="A540" s="65"/>
      <c r="B540" s="65"/>
      <c r="C540" s="63" t="s">
        <v>402</v>
      </c>
      <c r="D540" s="63" t="s">
        <v>26</v>
      </c>
      <c r="E540" s="63" t="s">
        <v>287</v>
      </c>
      <c r="F540" s="64">
        <v>196</v>
      </c>
      <c r="G540" s="36"/>
      <c r="H540" s="94"/>
      <c r="I540" s="94"/>
      <c r="J540" s="91" t="s">
        <v>402</v>
      </c>
      <c r="K540" s="91" t="s">
        <v>26</v>
      </c>
      <c r="L540" s="91" t="s">
        <v>287</v>
      </c>
      <c r="M540" s="92">
        <v>196</v>
      </c>
      <c r="N540" s="93"/>
      <c r="O540" s="87"/>
      <c r="P540" s="11">
        <f t="shared" ca="1" si="0"/>
        <v>0</v>
      </c>
      <c r="Q540" s="11">
        <f t="shared" ca="1" si="1"/>
        <v>0</v>
      </c>
      <c r="R540" s="40" t="str">
        <f t="shared" ca="1" si="180"/>
        <v>英文(Ⅱ)六課版</v>
      </c>
      <c r="S540" s="11" t="str">
        <f t="shared" ca="1" si="181"/>
        <v>二</v>
      </c>
      <c r="T540" s="11" t="str">
        <f t="shared" ca="1" si="182"/>
        <v>龍騰</v>
      </c>
      <c r="U540" s="11">
        <f t="shared" ca="1" si="5"/>
        <v>196</v>
      </c>
      <c r="V540" s="41"/>
    </row>
    <row r="541" spans="1:22" ht="16.5" customHeight="1">
      <c r="A541" s="65"/>
      <c r="B541" s="65"/>
      <c r="C541" s="63" t="s">
        <v>405</v>
      </c>
      <c r="D541" s="63" t="s">
        <v>26</v>
      </c>
      <c r="E541" s="63" t="s">
        <v>287</v>
      </c>
      <c r="F541" s="64">
        <v>180</v>
      </c>
      <c r="G541" s="36"/>
      <c r="H541" s="94"/>
      <c r="I541" s="94"/>
      <c r="J541" s="91" t="s">
        <v>405</v>
      </c>
      <c r="K541" s="91" t="s">
        <v>26</v>
      </c>
      <c r="L541" s="91" t="s">
        <v>287</v>
      </c>
      <c r="M541" s="92">
        <v>180</v>
      </c>
      <c r="N541" s="93"/>
      <c r="O541" s="87"/>
      <c r="P541" s="11">
        <f t="shared" ca="1" si="0"/>
        <v>0</v>
      </c>
      <c r="Q541" s="11">
        <f t="shared" ca="1" si="1"/>
        <v>0</v>
      </c>
      <c r="R541" s="40" t="str">
        <f t="shared" ca="1" si="180"/>
        <v>數學B(陳版)</v>
      </c>
      <c r="S541" s="11" t="str">
        <f t="shared" ca="1" si="181"/>
        <v>二</v>
      </c>
      <c r="T541" s="11" t="str">
        <f t="shared" ca="1" si="182"/>
        <v>龍騰</v>
      </c>
      <c r="U541" s="11">
        <f t="shared" ca="1" si="5"/>
        <v>180</v>
      </c>
      <c r="V541" s="41"/>
    </row>
    <row r="542" spans="1:22" ht="16.5" customHeight="1">
      <c r="A542" s="65"/>
      <c r="B542" s="63" t="s">
        <v>508</v>
      </c>
      <c r="C542" s="66"/>
      <c r="D542" s="66"/>
      <c r="E542" s="66"/>
      <c r="F542" s="64">
        <v>1822</v>
      </c>
      <c r="G542" s="36"/>
      <c r="H542" s="94"/>
      <c r="I542" s="91" t="s">
        <v>508</v>
      </c>
      <c r="J542" s="95"/>
      <c r="K542" s="95"/>
      <c r="L542" s="95"/>
      <c r="M542" s="92">
        <v>1822</v>
      </c>
      <c r="N542" s="93"/>
      <c r="O542" s="87"/>
      <c r="P542" s="11">
        <f t="shared" ca="1" si="0"/>
        <v>0</v>
      </c>
      <c r="Q542" s="100" t="str">
        <f t="shared" ca="1" si="1"/>
        <v>(進)貿一1 合計</v>
      </c>
      <c r="R542" s="101"/>
      <c r="S542" s="101"/>
      <c r="T542" s="102"/>
      <c r="U542" s="11">
        <f t="shared" ca="1" si="5"/>
        <v>1822</v>
      </c>
      <c r="V542" s="41"/>
    </row>
    <row r="543" spans="1:22" ht="16.5" customHeight="1">
      <c r="A543" s="65"/>
      <c r="B543" s="63" t="s">
        <v>363</v>
      </c>
      <c r="C543" s="63" t="s">
        <v>207</v>
      </c>
      <c r="D543" s="63" t="s">
        <v>39</v>
      </c>
      <c r="E543" s="63" t="s">
        <v>287</v>
      </c>
      <c r="F543" s="64">
        <v>198</v>
      </c>
      <c r="G543" s="36"/>
      <c r="H543" s="94"/>
      <c r="I543" s="91" t="s">
        <v>363</v>
      </c>
      <c r="J543" s="91" t="s">
        <v>207</v>
      </c>
      <c r="K543" s="91" t="s">
        <v>39</v>
      </c>
      <c r="L543" s="91" t="s">
        <v>287</v>
      </c>
      <c r="M543" s="92">
        <v>198</v>
      </c>
      <c r="N543" s="93"/>
      <c r="O543" s="87"/>
      <c r="P543" s="11">
        <f t="shared" ca="1" si="0"/>
        <v>0</v>
      </c>
      <c r="Q543" s="11" t="str">
        <f t="shared" ca="1" si="1"/>
        <v>(進)商二1</v>
      </c>
      <c r="R543" s="40" t="str">
        <f t="shared" ref="R543:R551" ca="1" si="183">INDIRECT("C"&amp;ROW())</f>
        <v>高職國文</v>
      </c>
      <c r="S543" s="11" t="str">
        <f t="shared" ref="S543:S551" ca="1" si="184">INDIRECT("D"&amp;ROW())</f>
        <v>四</v>
      </c>
      <c r="T543" s="11" t="str">
        <f t="shared" ref="T543:T551" ca="1" si="185">INDIRECT("E"&amp;ROW())</f>
        <v>龍騰</v>
      </c>
      <c r="U543" s="11">
        <f t="shared" ca="1" si="5"/>
        <v>198</v>
      </c>
      <c r="V543" s="41"/>
    </row>
    <row r="544" spans="1:22" ht="16.5" customHeight="1">
      <c r="A544" s="65"/>
      <c r="B544" s="65"/>
      <c r="C544" s="63" t="s">
        <v>309</v>
      </c>
      <c r="D544" s="63" t="s">
        <v>39</v>
      </c>
      <c r="E544" s="63" t="s">
        <v>189</v>
      </c>
      <c r="F544" s="64">
        <v>222</v>
      </c>
      <c r="G544" s="36"/>
      <c r="H544" s="94"/>
      <c r="I544" s="94"/>
      <c r="J544" s="91" t="s">
        <v>309</v>
      </c>
      <c r="K544" s="91" t="s">
        <v>39</v>
      </c>
      <c r="L544" s="91" t="s">
        <v>189</v>
      </c>
      <c r="M544" s="92">
        <v>222</v>
      </c>
      <c r="N544" s="93"/>
      <c r="O544" s="87"/>
      <c r="P544" s="11">
        <f t="shared" ca="1" si="0"/>
        <v>0</v>
      </c>
      <c r="Q544" s="11">
        <f t="shared" ca="1" si="1"/>
        <v>0</v>
      </c>
      <c r="R544" s="40" t="str">
        <f t="shared" ca="1" si="183"/>
        <v>會計學</v>
      </c>
      <c r="S544" s="11" t="str">
        <f t="shared" ca="1" si="184"/>
        <v>四</v>
      </c>
      <c r="T544" s="11" t="str">
        <f t="shared" ca="1" si="185"/>
        <v>啟芳</v>
      </c>
      <c r="U544" s="11">
        <f t="shared" ca="1" si="5"/>
        <v>222</v>
      </c>
      <c r="V544" s="41"/>
    </row>
    <row r="545" spans="1:22" ht="16.5" customHeight="1">
      <c r="A545" s="65"/>
      <c r="B545" s="65"/>
      <c r="C545" s="63" t="s">
        <v>328</v>
      </c>
      <c r="D545" s="63" t="s">
        <v>333</v>
      </c>
      <c r="E545" s="63" t="s">
        <v>248</v>
      </c>
      <c r="F545" s="64">
        <v>268</v>
      </c>
      <c r="G545" s="36"/>
      <c r="H545" s="94"/>
      <c r="I545" s="94"/>
      <c r="J545" s="91" t="s">
        <v>328</v>
      </c>
      <c r="K545" s="91" t="s">
        <v>333</v>
      </c>
      <c r="L545" s="91" t="s">
        <v>248</v>
      </c>
      <c r="M545" s="92">
        <v>268</v>
      </c>
      <c r="N545" s="93"/>
      <c r="O545" s="87"/>
      <c r="P545" s="11">
        <f t="shared" ca="1" si="0"/>
        <v>0</v>
      </c>
      <c r="Q545" s="11">
        <f t="shared" ca="1" si="1"/>
        <v>0</v>
      </c>
      <c r="R545" s="40" t="str">
        <f t="shared" ca="1" si="183"/>
        <v>計算機概論</v>
      </c>
      <c r="S545" s="11" t="str">
        <f t="shared" ca="1" si="184"/>
        <v>Ⅳ</v>
      </c>
      <c r="T545" s="11" t="str">
        <f t="shared" ca="1" si="185"/>
        <v>旗立</v>
      </c>
      <c r="U545" s="11">
        <f t="shared" ca="1" si="5"/>
        <v>268</v>
      </c>
      <c r="V545" s="41"/>
    </row>
    <row r="546" spans="1:22" ht="16.5" customHeight="1">
      <c r="A546" s="65"/>
      <c r="B546" s="65"/>
      <c r="C546" s="63" t="s">
        <v>336</v>
      </c>
      <c r="D546" s="63" t="s">
        <v>84</v>
      </c>
      <c r="E546" s="63" t="s">
        <v>248</v>
      </c>
      <c r="F546" s="64">
        <v>270</v>
      </c>
      <c r="G546" s="36"/>
      <c r="H546" s="94"/>
      <c r="I546" s="94"/>
      <c r="J546" s="91" t="s">
        <v>336</v>
      </c>
      <c r="K546" s="91" t="s">
        <v>84</v>
      </c>
      <c r="L546" s="91" t="s">
        <v>248</v>
      </c>
      <c r="M546" s="92">
        <v>270</v>
      </c>
      <c r="N546" s="93"/>
      <c r="O546" s="87"/>
      <c r="P546" s="11">
        <f t="shared" ca="1" si="0"/>
        <v>0</v>
      </c>
      <c r="Q546" s="11">
        <f t="shared" ca="1" si="1"/>
        <v>0</v>
      </c>
      <c r="R546" s="40" t="str">
        <f t="shared" ca="1" si="183"/>
        <v>經濟學</v>
      </c>
      <c r="S546" s="11" t="str">
        <f t="shared" ca="1" si="184"/>
        <v>Ⅱ</v>
      </c>
      <c r="T546" s="11" t="str">
        <f t="shared" ca="1" si="185"/>
        <v>旗立</v>
      </c>
      <c r="U546" s="11">
        <f t="shared" ca="1" si="5"/>
        <v>270</v>
      </c>
      <c r="V546" s="41"/>
    </row>
    <row r="547" spans="1:22" ht="16.5" customHeight="1">
      <c r="A547" s="65"/>
      <c r="B547" s="65"/>
      <c r="C547" s="63" t="s">
        <v>123</v>
      </c>
      <c r="D547" s="63" t="s">
        <v>124</v>
      </c>
      <c r="E547" s="63" t="s">
        <v>108</v>
      </c>
      <c r="F547" s="64">
        <v>145</v>
      </c>
      <c r="G547" s="36"/>
      <c r="H547" s="94"/>
      <c r="I547" s="94"/>
      <c r="J547" s="91" t="s">
        <v>123</v>
      </c>
      <c r="K547" s="91" t="s">
        <v>124</v>
      </c>
      <c r="L547" s="91" t="s">
        <v>108</v>
      </c>
      <c r="M547" s="92">
        <v>145</v>
      </c>
      <c r="N547" s="93"/>
      <c r="O547" s="87"/>
      <c r="P547" s="11">
        <f t="shared" ca="1" si="0"/>
        <v>0</v>
      </c>
      <c r="Q547" s="11">
        <f t="shared" ca="1" si="1"/>
        <v>0</v>
      </c>
      <c r="R547" s="40" t="str">
        <f t="shared" ca="1" si="183"/>
        <v>當代軍事科技</v>
      </c>
      <c r="S547" s="11" t="str">
        <f t="shared" ca="1" si="184"/>
        <v>全</v>
      </c>
      <c r="T547" s="11" t="str">
        <f t="shared" ca="1" si="185"/>
        <v>幼獅</v>
      </c>
      <c r="U547" s="11">
        <f t="shared" ca="1" si="5"/>
        <v>145</v>
      </c>
      <c r="V547" s="41"/>
    </row>
    <row r="548" spans="1:22" ht="16.5" customHeight="1">
      <c r="A548" s="65"/>
      <c r="B548" s="65"/>
      <c r="C548" s="63" t="s">
        <v>414</v>
      </c>
      <c r="D548" s="63" t="s">
        <v>39</v>
      </c>
      <c r="E548" s="63" t="s">
        <v>287</v>
      </c>
      <c r="F548" s="64">
        <v>210</v>
      </c>
      <c r="G548" s="36"/>
      <c r="H548" s="94"/>
      <c r="I548" s="94"/>
      <c r="J548" s="91" t="s">
        <v>414</v>
      </c>
      <c r="K548" s="91" t="s">
        <v>39</v>
      </c>
      <c r="L548" s="91" t="s">
        <v>287</v>
      </c>
      <c r="M548" s="92">
        <v>210</v>
      </c>
      <c r="N548" s="93"/>
      <c r="O548" s="87"/>
      <c r="P548" s="11">
        <f t="shared" ca="1" si="0"/>
        <v>0</v>
      </c>
      <c r="Q548" s="11">
        <f t="shared" ca="1" si="1"/>
        <v>0</v>
      </c>
      <c r="R548" s="40" t="str">
        <f t="shared" ca="1" si="183"/>
        <v>高職英文(IV)B版</v>
      </c>
      <c r="S548" s="11" t="str">
        <f t="shared" ca="1" si="184"/>
        <v>四</v>
      </c>
      <c r="T548" s="11" t="str">
        <f t="shared" ca="1" si="185"/>
        <v>龍騰</v>
      </c>
      <c r="U548" s="11">
        <f t="shared" ca="1" si="5"/>
        <v>210</v>
      </c>
      <c r="V548" s="41"/>
    </row>
    <row r="549" spans="1:22" ht="16.5" customHeight="1">
      <c r="A549" s="65"/>
      <c r="B549" s="65"/>
      <c r="C549" s="63" t="s">
        <v>416</v>
      </c>
      <c r="D549" s="63" t="s">
        <v>39</v>
      </c>
      <c r="E549" s="63" t="s">
        <v>287</v>
      </c>
      <c r="F549" s="64">
        <v>180</v>
      </c>
      <c r="G549" s="36"/>
      <c r="H549" s="94"/>
      <c r="I549" s="94"/>
      <c r="J549" s="91" t="s">
        <v>416</v>
      </c>
      <c r="K549" s="91" t="s">
        <v>39</v>
      </c>
      <c r="L549" s="91" t="s">
        <v>287</v>
      </c>
      <c r="M549" s="92">
        <v>180</v>
      </c>
      <c r="N549" s="93"/>
      <c r="O549" s="87"/>
      <c r="P549" s="11">
        <f t="shared" ca="1" si="0"/>
        <v>0</v>
      </c>
      <c r="Q549" s="11">
        <f t="shared" ca="1" si="1"/>
        <v>0</v>
      </c>
      <c r="R549" s="40" t="str">
        <f t="shared" ca="1" si="183"/>
        <v>數學(B)</v>
      </c>
      <c r="S549" s="11" t="str">
        <f t="shared" ca="1" si="184"/>
        <v>四</v>
      </c>
      <c r="T549" s="11" t="str">
        <f t="shared" ca="1" si="185"/>
        <v>龍騰</v>
      </c>
      <c r="U549" s="11">
        <f t="shared" ca="1" si="5"/>
        <v>180</v>
      </c>
      <c r="V549" s="41"/>
    </row>
    <row r="550" spans="1:22" ht="16.5" customHeight="1">
      <c r="A550" s="65"/>
      <c r="B550" s="65"/>
      <c r="C550" s="63" t="s">
        <v>420</v>
      </c>
      <c r="D550" s="63" t="s">
        <v>124</v>
      </c>
      <c r="E550" s="63" t="s">
        <v>108</v>
      </c>
      <c r="F550" s="64">
        <v>130</v>
      </c>
      <c r="G550" s="36"/>
      <c r="H550" s="94"/>
      <c r="I550" s="94"/>
      <c r="J550" s="91" t="s">
        <v>420</v>
      </c>
      <c r="K550" s="91" t="s">
        <v>124</v>
      </c>
      <c r="L550" s="91" t="s">
        <v>108</v>
      </c>
      <c r="M550" s="92">
        <v>130</v>
      </c>
      <c r="N550" s="93"/>
      <c r="O550" s="87"/>
      <c r="P550" s="11">
        <f t="shared" ca="1" si="0"/>
        <v>0</v>
      </c>
      <c r="Q550" s="11">
        <f t="shared" ca="1" si="1"/>
        <v>0</v>
      </c>
      <c r="R550" s="40" t="str">
        <f t="shared" ca="1" si="183"/>
        <v>健康情感管理</v>
      </c>
      <c r="S550" s="11" t="str">
        <f t="shared" ca="1" si="184"/>
        <v>全</v>
      </c>
      <c r="T550" s="11" t="str">
        <f t="shared" ca="1" si="185"/>
        <v>幼獅</v>
      </c>
      <c r="U550" s="11">
        <f t="shared" ca="1" si="5"/>
        <v>130</v>
      </c>
      <c r="V550" s="41"/>
    </row>
    <row r="551" spans="1:22" ht="16.5" customHeight="1">
      <c r="A551" s="65"/>
      <c r="B551" s="65"/>
      <c r="C551" s="63" t="s">
        <v>422</v>
      </c>
      <c r="D551" s="63" t="s">
        <v>26</v>
      </c>
      <c r="E551" s="63" t="s">
        <v>78</v>
      </c>
      <c r="F551" s="64">
        <v>191</v>
      </c>
      <c r="G551" s="36"/>
      <c r="H551" s="94"/>
      <c r="I551" s="94"/>
      <c r="J551" s="91" t="s">
        <v>422</v>
      </c>
      <c r="K551" s="91" t="s">
        <v>26</v>
      </c>
      <c r="L551" s="91" t="s">
        <v>78</v>
      </c>
      <c r="M551" s="92">
        <v>191</v>
      </c>
      <c r="N551" s="93"/>
      <c r="O551" s="87"/>
      <c r="P551" s="11">
        <f t="shared" ca="1" si="0"/>
        <v>0</v>
      </c>
      <c r="Q551" s="11">
        <f t="shared" ca="1" si="1"/>
        <v>0</v>
      </c>
      <c r="R551" s="40" t="str">
        <f t="shared" ca="1" si="183"/>
        <v>民法與商事法概論</v>
      </c>
      <c r="S551" s="11" t="str">
        <f t="shared" ca="1" si="184"/>
        <v>二</v>
      </c>
      <c r="T551" s="11" t="str">
        <f t="shared" ca="1" si="185"/>
        <v>五南</v>
      </c>
      <c r="U551" s="11">
        <f t="shared" ca="1" si="5"/>
        <v>191</v>
      </c>
      <c r="V551" s="41"/>
    </row>
    <row r="552" spans="1:22" ht="16.5" customHeight="1">
      <c r="A552" s="65"/>
      <c r="B552" s="63" t="s">
        <v>509</v>
      </c>
      <c r="C552" s="66"/>
      <c r="D552" s="66"/>
      <c r="E552" s="66"/>
      <c r="F552" s="64">
        <v>1814</v>
      </c>
      <c r="G552" s="36"/>
      <c r="H552" s="94"/>
      <c r="I552" s="91" t="s">
        <v>509</v>
      </c>
      <c r="J552" s="95"/>
      <c r="K552" s="95"/>
      <c r="L552" s="95"/>
      <c r="M552" s="92">
        <v>1814</v>
      </c>
      <c r="N552" s="93"/>
      <c r="O552" s="87"/>
      <c r="P552" s="11">
        <f t="shared" ca="1" si="0"/>
        <v>0</v>
      </c>
      <c r="Q552" s="100" t="str">
        <f t="shared" ca="1" si="1"/>
        <v>(進)商二1 合計</v>
      </c>
      <c r="R552" s="101"/>
      <c r="S552" s="101"/>
      <c r="T552" s="102"/>
      <c r="U552" s="11">
        <f t="shared" ca="1" si="5"/>
        <v>1814</v>
      </c>
      <c r="V552" s="41"/>
    </row>
    <row r="553" spans="1:22" ht="16.5" customHeight="1">
      <c r="A553" s="65"/>
      <c r="B553" s="63" t="s">
        <v>364</v>
      </c>
      <c r="C553" s="63" t="s">
        <v>207</v>
      </c>
      <c r="D553" s="63" t="s">
        <v>39</v>
      </c>
      <c r="E553" s="63" t="s">
        <v>287</v>
      </c>
      <c r="F553" s="64">
        <v>198</v>
      </c>
      <c r="G553" s="36"/>
      <c r="H553" s="94"/>
      <c r="I553" s="91" t="s">
        <v>364</v>
      </c>
      <c r="J553" s="91" t="s">
        <v>207</v>
      </c>
      <c r="K553" s="91" t="s">
        <v>39</v>
      </c>
      <c r="L553" s="91" t="s">
        <v>287</v>
      </c>
      <c r="M553" s="92">
        <v>198</v>
      </c>
      <c r="N553" s="93"/>
      <c r="O553" s="87"/>
      <c r="P553" s="11">
        <f t="shared" ca="1" si="0"/>
        <v>0</v>
      </c>
      <c r="Q553" s="11" t="str">
        <f t="shared" ca="1" si="1"/>
        <v>(進)商二2</v>
      </c>
      <c r="R553" s="40" t="str">
        <f t="shared" ref="R553:R561" ca="1" si="186">INDIRECT("C"&amp;ROW())</f>
        <v>高職國文</v>
      </c>
      <c r="S553" s="11" t="str">
        <f t="shared" ref="S553:S561" ca="1" si="187">INDIRECT("D"&amp;ROW())</f>
        <v>四</v>
      </c>
      <c r="T553" s="11" t="str">
        <f t="shared" ref="T553:T561" ca="1" si="188">INDIRECT("E"&amp;ROW())</f>
        <v>龍騰</v>
      </c>
      <c r="U553" s="11">
        <f t="shared" ca="1" si="5"/>
        <v>198</v>
      </c>
      <c r="V553" s="41"/>
    </row>
    <row r="554" spans="1:22" ht="16.5" customHeight="1">
      <c r="A554" s="65"/>
      <c r="B554" s="65"/>
      <c r="C554" s="63" t="s">
        <v>309</v>
      </c>
      <c r="D554" s="63" t="s">
        <v>39</v>
      </c>
      <c r="E554" s="63" t="s">
        <v>189</v>
      </c>
      <c r="F554" s="64">
        <v>222</v>
      </c>
      <c r="G554" s="36"/>
      <c r="H554" s="94"/>
      <c r="I554" s="94"/>
      <c r="J554" s="91" t="s">
        <v>309</v>
      </c>
      <c r="K554" s="91" t="s">
        <v>39</v>
      </c>
      <c r="L554" s="91" t="s">
        <v>189</v>
      </c>
      <c r="M554" s="92">
        <v>222</v>
      </c>
      <c r="N554" s="93"/>
      <c r="O554" s="87"/>
      <c r="P554" s="11">
        <f t="shared" ca="1" si="0"/>
        <v>0</v>
      </c>
      <c r="Q554" s="11">
        <f t="shared" ca="1" si="1"/>
        <v>0</v>
      </c>
      <c r="R554" s="40" t="str">
        <f t="shared" ca="1" si="186"/>
        <v>會計學</v>
      </c>
      <c r="S554" s="11" t="str">
        <f t="shared" ca="1" si="187"/>
        <v>四</v>
      </c>
      <c r="T554" s="11" t="str">
        <f t="shared" ca="1" si="188"/>
        <v>啟芳</v>
      </c>
      <c r="U554" s="11">
        <f t="shared" ca="1" si="5"/>
        <v>222</v>
      </c>
      <c r="V554" s="41"/>
    </row>
    <row r="555" spans="1:22" ht="16.5" customHeight="1">
      <c r="A555" s="65"/>
      <c r="B555" s="65"/>
      <c r="C555" s="63" t="s">
        <v>328</v>
      </c>
      <c r="D555" s="63" t="s">
        <v>333</v>
      </c>
      <c r="E555" s="63" t="s">
        <v>248</v>
      </c>
      <c r="F555" s="64">
        <v>268</v>
      </c>
      <c r="G555" s="36"/>
      <c r="H555" s="94"/>
      <c r="I555" s="94"/>
      <c r="J555" s="91" t="s">
        <v>328</v>
      </c>
      <c r="K555" s="91" t="s">
        <v>333</v>
      </c>
      <c r="L555" s="91" t="s">
        <v>248</v>
      </c>
      <c r="M555" s="92">
        <v>268</v>
      </c>
      <c r="N555" s="93"/>
      <c r="O555" s="87"/>
      <c r="P555" s="11">
        <f t="shared" ca="1" si="0"/>
        <v>0</v>
      </c>
      <c r="Q555" s="11">
        <f t="shared" ca="1" si="1"/>
        <v>0</v>
      </c>
      <c r="R555" s="40" t="str">
        <f t="shared" ca="1" si="186"/>
        <v>計算機概論</v>
      </c>
      <c r="S555" s="11" t="str">
        <f t="shared" ca="1" si="187"/>
        <v>Ⅳ</v>
      </c>
      <c r="T555" s="11" t="str">
        <f t="shared" ca="1" si="188"/>
        <v>旗立</v>
      </c>
      <c r="U555" s="11">
        <f t="shared" ca="1" si="5"/>
        <v>268</v>
      </c>
      <c r="V555" s="41"/>
    </row>
    <row r="556" spans="1:22" ht="16.5" customHeight="1">
      <c r="A556" s="65"/>
      <c r="B556" s="65"/>
      <c r="C556" s="63" t="s">
        <v>336</v>
      </c>
      <c r="D556" s="63" t="s">
        <v>84</v>
      </c>
      <c r="E556" s="63" t="s">
        <v>248</v>
      </c>
      <c r="F556" s="64">
        <v>270</v>
      </c>
      <c r="G556" s="36"/>
      <c r="H556" s="94"/>
      <c r="I556" s="94"/>
      <c r="J556" s="91" t="s">
        <v>336</v>
      </c>
      <c r="K556" s="91" t="s">
        <v>84</v>
      </c>
      <c r="L556" s="91" t="s">
        <v>248</v>
      </c>
      <c r="M556" s="92">
        <v>270</v>
      </c>
      <c r="N556" s="93"/>
      <c r="O556" s="87"/>
      <c r="P556" s="11">
        <f t="shared" ca="1" si="0"/>
        <v>0</v>
      </c>
      <c r="Q556" s="11">
        <f t="shared" ca="1" si="1"/>
        <v>0</v>
      </c>
      <c r="R556" s="40" t="str">
        <f t="shared" ca="1" si="186"/>
        <v>經濟學</v>
      </c>
      <c r="S556" s="11" t="str">
        <f t="shared" ca="1" si="187"/>
        <v>Ⅱ</v>
      </c>
      <c r="T556" s="11" t="str">
        <f t="shared" ca="1" si="188"/>
        <v>旗立</v>
      </c>
      <c r="U556" s="11">
        <f t="shared" ca="1" si="5"/>
        <v>270</v>
      </c>
      <c r="V556" s="41"/>
    </row>
    <row r="557" spans="1:22" ht="16.5" customHeight="1">
      <c r="A557" s="65"/>
      <c r="B557" s="65"/>
      <c r="C557" s="63" t="s">
        <v>123</v>
      </c>
      <c r="D557" s="63" t="s">
        <v>124</v>
      </c>
      <c r="E557" s="63" t="s">
        <v>108</v>
      </c>
      <c r="F557" s="64">
        <v>145</v>
      </c>
      <c r="G557" s="36"/>
      <c r="H557" s="94"/>
      <c r="I557" s="94"/>
      <c r="J557" s="91" t="s">
        <v>123</v>
      </c>
      <c r="K557" s="91" t="s">
        <v>124</v>
      </c>
      <c r="L557" s="91" t="s">
        <v>108</v>
      </c>
      <c r="M557" s="92">
        <v>145</v>
      </c>
      <c r="N557" s="93"/>
      <c r="O557" s="87"/>
      <c r="P557" s="11">
        <f t="shared" ca="1" si="0"/>
        <v>0</v>
      </c>
      <c r="Q557" s="11">
        <f t="shared" ca="1" si="1"/>
        <v>0</v>
      </c>
      <c r="R557" s="40" t="str">
        <f t="shared" ca="1" si="186"/>
        <v>當代軍事科技</v>
      </c>
      <c r="S557" s="11" t="str">
        <f t="shared" ca="1" si="187"/>
        <v>全</v>
      </c>
      <c r="T557" s="11" t="str">
        <f t="shared" ca="1" si="188"/>
        <v>幼獅</v>
      </c>
      <c r="U557" s="11">
        <f t="shared" ca="1" si="5"/>
        <v>145</v>
      </c>
      <c r="V557" s="41"/>
    </row>
    <row r="558" spans="1:22" ht="16.5" customHeight="1">
      <c r="A558" s="65"/>
      <c r="B558" s="65"/>
      <c r="C558" s="63" t="s">
        <v>414</v>
      </c>
      <c r="D558" s="63" t="s">
        <v>39</v>
      </c>
      <c r="E558" s="63" t="s">
        <v>287</v>
      </c>
      <c r="F558" s="64">
        <v>210</v>
      </c>
      <c r="G558" s="36"/>
      <c r="H558" s="94"/>
      <c r="I558" s="94"/>
      <c r="J558" s="91" t="s">
        <v>414</v>
      </c>
      <c r="K558" s="91" t="s">
        <v>39</v>
      </c>
      <c r="L558" s="91" t="s">
        <v>287</v>
      </c>
      <c r="M558" s="92">
        <v>210</v>
      </c>
      <c r="N558" s="93"/>
      <c r="O558" s="87"/>
      <c r="P558" s="11">
        <f t="shared" ca="1" si="0"/>
        <v>0</v>
      </c>
      <c r="Q558" s="11">
        <f t="shared" ca="1" si="1"/>
        <v>0</v>
      </c>
      <c r="R558" s="40" t="str">
        <f t="shared" ca="1" si="186"/>
        <v>高職英文(IV)B版</v>
      </c>
      <c r="S558" s="11" t="str">
        <f t="shared" ca="1" si="187"/>
        <v>四</v>
      </c>
      <c r="T558" s="11" t="str">
        <f t="shared" ca="1" si="188"/>
        <v>龍騰</v>
      </c>
      <c r="U558" s="11">
        <f t="shared" ca="1" si="5"/>
        <v>210</v>
      </c>
      <c r="V558" s="41"/>
    </row>
    <row r="559" spans="1:22" ht="16.5" customHeight="1">
      <c r="A559" s="65"/>
      <c r="B559" s="65"/>
      <c r="C559" s="63" t="s">
        <v>416</v>
      </c>
      <c r="D559" s="63" t="s">
        <v>39</v>
      </c>
      <c r="E559" s="63" t="s">
        <v>287</v>
      </c>
      <c r="F559" s="64">
        <v>180</v>
      </c>
      <c r="G559" s="36"/>
      <c r="H559" s="94"/>
      <c r="I559" s="94"/>
      <c r="J559" s="91" t="s">
        <v>416</v>
      </c>
      <c r="K559" s="91" t="s">
        <v>39</v>
      </c>
      <c r="L559" s="91" t="s">
        <v>287</v>
      </c>
      <c r="M559" s="92">
        <v>180</v>
      </c>
      <c r="N559" s="93"/>
      <c r="O559" s="87"/>
      <c r="P559" s="11">
        <f t="shared" ca="1" si="0"/>
        <v>0</v>
      </c>
      <c r="Q559" s="11">
        <f t="shared" ca="1" si="1"/>
        <v>0</v>
      </c>
      <c r="R559" s="40" t="str">
        <f t="shared" ca="1" si="186"/>
        <v>數學(B)</v>
      </c>
      <c r="S559" s="11" t="str">
        <f t="shared" ca="1" si="187"/>
        <v>四</v>
      </c>
      <c r="T559" s="11" t="str">
        <f t="shared" ca="1" si="188"/>
        <v>龍騰</v>
      </c>
      <c r="U559" s="11">
        <f t="shared" ca="1" si="5"/>
        <v>180</v>
      </c>
      <c r="V559" s="41"/>
    </row>
    <row r="560" spans="1:22" ht="16.5" customHeight="1">
      <c r="A560" s="65"/>
      <c r="B560" s="65"/>
      <c r="C560" s="63" t="s">
        <v>420</v>
      </c>
      <c r="D560" s="63" t="s">
        <v>124</v>
      </c>
      <c r="E560" s="63" t="s">
        <v>108</v>
      </c>
      <c r="F560" s="64">
        <v>130</v>
      </c>
      <c r="G560" s="36"/>
      <c r="H560" s="94"/>
      <c r="I560" s="94"/>
      <c r="J560" s="91" t="s">
        <v>420</v>
      </c>
      <c r="K560" s="91" t="s">
        <v>124</v>
      </c>
      <c r="L560" s="91" t="s">
        <v>108</v>
      </c>
      <c r="M560" s="92">
        <v>130</v>
      </c>
      <c r="N560" s="93"/>
      <c r="O560" s="87"/>
      <c r="P560" s="11">
        <f t="shared" ca="1" si="0"/>
        <v>0</v>
      </c>
      <c r="Q560" s="11">
        <f t="shared" ca="1" si="1"/>
        <v>0</v>
      </c>
      <c r="R560" s="40" t="str">
        <f t="shared" ca="1" si="186"/>
        <v>健康情感管理</v>
      </c>
      <c r="S560" s="11" t="str">
        <f t="shared" ca="1" si="187"/>
        <v>全</v>
      </c>
      <c r="T560" s="11" t="str">
        <f t="shared" ca="1" si="188"/>
        <v>幼獅</v>
      </c>
      <c r="U560" s="11">
        <f t="shared" ca="1" si="5"/>
        <v>130</v>
      </c>
      <c r="V560" s="41"/>
    </row>
    <row r="561" spans="1:22" ht="16.5" customHeight="1">
      <c r="A561" s="65"/>
      <c r="B561" s="65"/>
      <c r="C561" s="63" t="s">
        <v>422</v>
      </c>
      <c r="D561" s="63" t="s">
        <v>26</v>
      </c>
      <c r="E561" s="63" t="s">
        <v>78</v>
      </c>
      <c r="F561" s="64">
        <v>191</v>
      </c>
      <c r="G561" s="36"/>
      <c r="H561" s="94"/>
      <c r="I561" s="94"/>
      <c r="J561" s="91" t="s">
        <v>422</v>
      </c>
      <c r="K561" s="91" t="s">
        <v>26</v>
      </c>
      <c r="L561" s="91" t="s">
        <v>78</v>
      </c>
      <c r="M561" s="92">
        <v>191</v>
      </c>
      <c r="N561" s="93"/>
      <c r="O561" s="87"/>
      <c r="P561" s="11">
        <f t="shared" ca="1" si="0"/>
        <v>0</v>
      </c>
      <c r="Q561" s="11">
        <f t="shared" ca="1" si="1"/>
        <v>0</v>
      </c>
      <c r="R561" s="40" t="str">
        <f t="shared" ca="1" si="186"/>
        <v>民法與商事法概論</v>
      </c>
      <c r="S561" s="11" t="str">
        <f t="shared" ca="1" si="187"/>
        <v>二</v>
      </c>
      <c r="T561" s="11" t="str">
        <f t="shared" ca="1" si="188"/>
        <v>五南</v>
      </c>
      <c r="U561" s="11">
        <f t="shared" ca="1" si="5"/>
        <v>191</v>
      </c>
      <c r="V561" s="41"/>
    </row>
    <row r="562" spans="1:22" ht="16.5" customHeight="1">
      <c r="A562" s="65"/>
      <c r="B562" s="63" t="s">
        <v>510</v>
      </c>
      <c r="C562" s="66"/>
      <c r="D562" s="66"/>
      <c r="E562" s="66"/>
      <c r="F562" s="64">
        <v>1814</v>
      </c>
      <c r="G562" s="36"/>
      <c r="H562" s="94"/>
      <c r="I562" s="91" t="s">
        <v>510</v>
      </c>
      <c r="J562" s="95"/>
      <c r="K562" s="95"/>
      <c r="L562" s="95"/>
      <c r="M562" s="92">
        <v>1814</v>
      </c>
      <c r="N562" s="93"/>
      <c r="O562" s="87"/>
      <c r="P562" s="11">
        <f t="shared" ca="1" si="0"/>
        <v>0</v>
      </c>
      <c r="Q562" s="100" t="str">
        <f t="shared" ca="1" si="1"/>
        <v>(進)商二2 合計</v>
      </c>
      <c r="R562" s="101"/>
      <c r="S562" s="101"/>
      <c r="T562" s="102"/>
      <c r="U562" s="11">
        <f t="shared" ca="1" si="5"/>
        <v>1814</v>
      </c>
      <c r="V562" s="41"/>
    </row>
    <row r="563" spans="1:22" ht="16.5" customHeight="1">
      <c r="A563" s="65"/>
      <c r="B563" s="63" t="s">
        <v>367</v>
      </c>
      <c r="C563" s="63" t="s">
        <v>207</v>
      </c>
      <c r="D563" s="63" t="s">
        <v>39</v>
      </c>
      <c r="E563" s="63" t="s">
        <v>287</v>
      </c>
      <c r="F563" s="64">
        <v>198</v>
      </c>
      <c r="G563" s="36"/>
      <c r="H563" s="94"/>
      <c r="I563" s="91" t="s">
        <v>367</v>
      </c>
      <c r="J563" s="91" t="s">
        <v>207</v>
      </c>
      <c r="K563" s="91" t="s">
        <v>39</v>
      </c>
      <c r="L563" s="91" t="s">
        <v>287</v>
      </c>
      <c r="M563" s="92">
        <v>198</v>
      </c>
      <c r="N563" s="93"/>
      <c r="O563" s="87"/>
      <c r="P563" s="11">
        <f t="shared" ca="1" si="0"/>
        <v>0</v>
      </c>
      <c r="Q563" s="11" t="str">
        <f t="shared" ca="1" si="1"/>
        <v>(進)商二3</v>
      </c>
      <c r="R563" s="40" t="str">
        <f t="shared" ref="R563:R564" ca="1" si="189">INDIRECT("C"&amp;ROW())</f>
        <v>高職國文</v>
      </c>
      <c r="S563" s="11" t="str">
        <f t="shared" ref="S563:S564" ca="1" si="190">INDIRECT("D"&amp;ROW())</f>
        <v>四</v>
      </c>
      <c r="T563" s="11" t="str">
        <f t="shared" ref="T563:T564" ca="1" si="191">INDIRECT("E"&amp;ROW())</f>
        <v>龍騰</v>
      </c>
      <c r="U563" s="11">
        <f t="shared" ca="1" si="5"/>
        <v>198</v>
      </c>
      <c r="V563" s="41"/>
    </row>
    <row r="564" spans="1:22" ht="16.5" customHeight="1">
      <c r="A564" s="65"/>
      <c r="B564" s="65"/>
      <c r="C564" s="63" t="s">
        <v>309</v>
      </c>
      <c r="D564" s="63" t="s">
        <v>39</v>
      </c>
      <c r="E564" s="63" t="s">
        <v>189</v>
      </c>
      <c r="F564" s="64">
        <v>222</v>
      </c>
      <c r="G564" s="36"/>
      <c r="H564" s="94"/>
      <c r="I564" s="94"/>
      <c r="J564" s="91" t="s">
        <v>309</v>
      </c>
      <c r="K564" s="91" t="s">
        <v>39</v>
      </c>
      <c r="L564" s="91" t="s">
        <v>189</v>
      </c>
      <c r="M564" s="92">
        <v>222</v>
      </c>
      <c r="N564" s="93"/>
      <c r="O564" s="87"/>
      <c r="P564" s="11">
        <f t="shared" ca="1" si="0"/>
        <v>0</v>
      </c>
      <c r="Q564" s="11">
        <f t="shared" ca="1" si="1"/>
        <v>0</v>
      </c>
      <c r="R564" s="40" t="str">
        <f t="shared" ca="1" si="189"/>
        <v>會計學</v>
      </c>
      <c r="S564" s="11" t="str">
        <f t="shared" ca="1" si="190"/>
        <v>四</v>
      </c>
      <c r="T564" s="11" t="str">
        <f t="shared" ca="1" si="191"/>
        <v>啟芳</v>
      </c>
      <c r="U564" s="11">
        <f t="shared" ca="1" si="5"/>
        <v>222</v>
      </c>
      <c r="V564" s="41"/>
    </row>
    <row r="565" spans="1:22" ht="16.5" customHeight="1">
      <c r="A565" s="65"/>
      <c r="B565" s="65"/>
      <c r="C565" s="63" t="s">
        <v>328</v>
      </c>
      <c r="D565" s="63" t="s">
        <v>333</v>
      </c>
      <c r="E565" s="63" t="s">
        <v>248</v>
      </c>
      <c r="F565" s="64">
        <v>268</v>
      </c>
      <c r="G565" s="36"/>
      <c r="H565" s="94"/>
      <c r="I565" s="94"/>
      <c r="J565" s="91" t="s">
        <v>328</v>
      </c>
      <c r="K565" s="91" t="s">
        <v>333</v>
      </c>
      <c r="L565" s="91" t="s">
        <v>248</v>
      </c>
      <c r="M565" s="92">
        <v>268</v>
      </c>
      <c r="N565" s="93"/>
      <c r="O565" s="87"/>
      <c r="P565" s="11">
        <f t="shared" ca="1" si="0"/>
        <v>0</v>
      </c>
      <c r="Q565" s="100">
        <f t="shared" ca="1" si="1"/>
        <v>0</v>
      </c>
      <c r="R565" s="101"/>
      <c r="S565" s="101"/>
      <c r="T565" s="102"/>
      <c r="U565" s="11">
        <f t="shared" ca="1" si="5"/>
        <v>268</v>
      </c>
      <c r="V565" s="41"/>
    </row>
    <row r="566" spans="1:22" ht="16.5" customHeight="1">
      <c r="A566" s="65"/>
      <c r="B566" s="65"/>
      <c r="C566" s="63" t="s">
        <v>336</v>
      </c>
      <c r="D566" s="63" t="s">
        <v>84</v>
      </c>
      <c r="E566" s="63" t="s">
        <v>248</v>
      </c>
      <c r="F566" s="64">
        <v>270</v>
      </c>
      <c r="G566" s="36"/>
      <c r="H566" s="94"/>
      <c r="I566" s="94"/>
      <c r="J566" s="91" t="s">
        <v>336</v>
      </c>
      <c r="K566" s="91" t="s">
        <v>84</v>
      </c>
      <c r="L566" s="91" t="s">
        <v>248</v>
      </c>
      <c r="M566" s="92">
        <v>270</v>
      </c>
      <c r="N566" s="93"/>
      <c r="O566" s="87"/>
      <c r="P566" s="11">
        <f t="shared" ca="1" si="0"/>
        <v>0</v>
      </c>
      <c r="Q566" s="11">
        <f t="shared" ca="1" si="1"/>
        <v>0</v>
      </c>
      <c r="R566" s="40" t="str">
        <f t="shared" ref="R566:R567" ca="1" si="192">INDIRECT("C"&amp;ROW())</f>
        <v>經濟學</v>
      </c>
      <c r="S566" s="11" t="str">
        <f t="shared" ref="S566:S567" ca="1" si="193">INDIRECT("D"&amp;ROW())</f>
        <v>Ⅱ</v>
      </c>
      <c r="T566" s="11" t="str">
        <f t="shared" ref="T566:T567" ca="1" si="194">INDIRECT("E"&amp;ROW())</f>
        <v>旗立</v>
      </c>
      <c r="U566" s="11">
        <f t="shared" ca="1" si="5"/>
        <v>270</v>
      </c>
      <c r="V566" s="41"/>
    </row>
    <row r="567" spans="1:22" ht="16.5" customHeight="1">
      <c r="A567" s="65"/>
      <c r="B567" s="65"/>
      <c r="C567" s="63" t="s">
        <v>123</v>
      </c>
      <c r="D567" s="63" t="s">
        <v>124</v>
      </c>
      <c r="E567" s="63" t="s">
        <v>108</v>
      </c>
      <c r="F567" s="64">
        <v>145</v>
      </c>
      <c r="G567" s="36"/>
      <c r="H567" s="94"/>
      <c r="I567" s="94"/>
      <c r="J567" s="91" t="s">
        <v>123</v>
      </c>
      <c r="K567" s="91" t="s">
        <v>124</v>
      </c>
      <c r="L567" s="91" t="s">
        <v>108</v>
      </c>
      <c r="M567" s="92">
        <v>145</v>
      </c>
      <c r="N567" s="93"/>
      <c r="O567" s="87"/>
      <c r="P567" s="11">
        <f t="shared" ca="1" si="0"/>
        <v>0</v>
      </c>
      <c r="Q567" s="11">
        <f t="shared" ca="1" si="1"/>
        <v>0</v>
      </c>
      <c r="R567" s="40" t="str">
        <f t="shared" ca="1" si="192"/>
        <v>當代軍事科技</v>
      </c>
      <c r="S567" s="11" t="str">
        <f t="shared" ca="1" si="193"/>
        <v>全</v>
      </c>
      <c r="T567" s="11" t="str">
        <f t="shared" ca="1" si="194"/>
        <v>幼獅</v>
      </c>
      <c r="U567" s="11">
        <f t="shared" ca="1" si="5"/>
        <v>145</v>
      </c>
      <c r="V567" s="41"/>
    </row>
    <row r="568" spans="1:22" ht="16.5" customHeight="1">
      <c r="A568" s="65"/>
      <c r="B568" s="65"/>
      <c r="C568" s="63" t="s">
        <v>414</v>
      </c>
      <c r="D568" s="63" t="s">
        <v>39</v>
      </c>
      <c r="E568" s="63" t="s">
        <v>287</v>
      </c>
      <c r="F568" s="64">
        <v>210</v>
      </c>
      <c r="G568" s="36"/>
      <c r="H568" s="94"/>
      <c r="I568" s="94"/>
      <c r="J568" s="91" t="s">
        <v>414</v>
      </c>
      <c r="K568" s="91" t="s">
        <v>39</v>
      </c>
      <c r="L568" s="91" t="s">
        <v>287</v>
      </c>
      <c r="M568" s="92">
        <v>210</v>
      </c>
      <c r="N568" s="93"/>
      <c r="O568" s="87"/>
      <c r="P568" s="11">
        <f t="shared" ca="1" si="0"/>
        <v>0</v>
      </c>
      <c r="Q568" s="100">
        <f t="shared" ca="1" si="1"/>
        <v>0</v>
      </c>
      <c r="R568" s="101"/>
      <c r="S568" s="101"/>
      <c r="T568" s="102"/>
      <c r="U568" s="11">
        <f t="shared" ca="1" si="5"/>
        <v>210</v>
      </c>
      <c r="V568" s="41"/>
    </row>
    <row r="569" spans="1:22" ht="16.5" customHeight="1">
      <c r="A569" s="65"/>
      <c r="B569" s="65"/>
      <c r="C569" s="63" t="s">
        <v>416</v>
      </c>
      <c r="D569" s="63" t="s">
        <v>39</v>
      </c>
      <c r="E569" s="63" t="s">
        <v>287</v>
      </c>
      <c r="F569" s="64">
        <v>180</v>
      </c>
      <c r="G569" s="36"/>
      <c r="H569" s="94"/>
      <c r="I569" s="94"/>
      <c r="J569" s="91" t="s">
        <v>416</v>
      </c>
      <c r="K569" s="91" t="s">
        <v>39</v>
      </c>
      <c r="L569" s="91" t="s">
        <v>287</v>
      </c>
      <c r="M569" s="92">
        <v>180</v>
      </c>
      <c r="N569" s="93"/>
      <c r="O569" s="87"/>
      <c r="P569" s="11">
        <f t="shared" ca="1" si="0"/>
        <v>0</v>
      </c>
      <c r="Q569" s="11">
        <f t="shared" ca="1" si="1"/>
        <v>0</v>
      </c>
      <c r="R569" s="40" t="str">
        <f t="shared" ref="R569:R570" ca="1" si="195">INDIRECT("C"&amp;ROW())</f>
        <v>數學(B)</v>
      </c>
      <c r="S569" s="11" t="str">
        <f t="shared" ref="S569:S570" ca="1" si="196">INDIRECT("D"&amp;ROW())</f>
        <v>四</v>
      </c>
      <c r="T569" s="11" t="str">
        <f t="shared" ref="T569:T570" ca="1" si="197">INDIRECT("E"&amp;ROW())</f>
        <v>龍騰</v>
      </c>
      <c r="U569" s="11">
        <f t="shared" ca="1" si="5"/>
        <v>180</v>
      </c>
      <c r="V569" s="41"/>
    </row>
    <row r="570" spans="1:22" ht="16.5" customHeight="1">
      <c r="A570" s="65"/>
      <c r="B570" s="65"/>
      <c r="C570" s="63" t="s">
        <v>420</v>
      </c>
      <c r="D570" s="63" t="s">
        <v>124</v>
      </c>
      <c r="E570" s="63" t="s">
        <v>108</v>
      </c>
      <c r="F570" s="64">
        <v>130</v>
      </c>
      <c r="G570" s="36"/>
      <c r="H570" s="94"/>
      <c r="I570" s="94"/>
      <c r="J570" s="91" t="s">
        <v>420</v>
      </c>
      <c r="K570" s="91" t="s">
        <v>124</v>
      </c>
      <c r="L570" s="91" t="s">
        <v>108</v>
      </c>
      <c r="M570" s="92">
        <v>130</v>
      </c>
      <c r="N570" s="93"/>
      <c r="O570" s="87"/>
      <c r="P570" s="11">
        <f t="shared" ca="1" si="0"/>
        <v>0</v>
      </c>
      <c r="Q570" s="11">
        <f t="shared" ca="1" si="1"/>
        <v>0</v>
      </c>
      <c r="R570" s="40" t="str">
        <f t="shared" ca="1" si="195"/>
        <v>健康情感管理</v>
      </c>
      <c r="S570" s="11" t="str">
        <f t="shared" ca="1" si="196"/>
        <v>全</v>
      </c>
      <c r="T570" s="11" t="str">
        <f t="shared" ca="1" si="197"/>
        <v>幼獅</v>
      </c>
      <c r="U570" s="11">
        <f t="shared" ca="1" si="5"/>
        <v>130</v>
      </c>
      <c r="V570" s="41"/>
    </row>
    <row r="571" spans="1:22" ht="16.5" customHeight="1">
      <c r="A571" s="65"/>
      <c r="B571" s="65"/>
      <c r="C571" s="63" t="s">
        <v>422</v>
      </c>
      <c r="D571" s="63" t="s">
        <v>26</v>
      </c>
      <c r="E571" s="63" t="s">
        <v>78</v>
      </c>
      <c r="F571" s="64">
        <v>191</v>
      </c>
      <c r="G571" s="36"/>
      <c r="H571" s="94"/>
      <c r="I571" s="94"/>
      <c r="J571" s="91" t="s">
        <v>422</v>
      </c>
      <c r="K571" s="91" t="s">
        <v>26</v>
      </c>
      <c r="L571" s="91" t="s">
        <v>78</v>
      </c>
      <c r="M571" s="92">
        <v>191</v>
      </c>
      <c r="N571" s="93"/>
      <c r="O571" s="87"/>
      <c r="P571" s="11">
        <f t="shared" ca="1" si="0"/>
        <v>0</v>
      </c>
      <c r="Q571" s="100">
        <f t="shared" ca="1" si="1"/>
        <v>0</v>
      </c>
      <c r="R571" s="101"/>
      <c r="S571" s="101"/>
      <c r="T571" s="102"/>
      <c r="U571" s="11">
        <f t="shared" ca="1" si="5"/>
        <v>191</v>
      </c>
      <c r="V571" s="41"/>
    </row>
    <row r="572" spans="1:22" ht="16.5" customHeight="1">
      <c r="A572" s="65"/>
      <c r="B572" s="63" t="s">
        <v>511</v>
      </c>
      <c r="C572" s="66"/>
      <c r="D572" s="66"/>
      <c r="E572" s="66"/>
      <c r="F572" s="64">
        <v>1814</v>
      </c>
      <c r="G572" s="36"/>
      <c r="H572" s="94"/>
      <c r="I572" s="91" t="s">
        <v>511</v>
      </c>
      <c r="J572" s="95"/>
      <c r="K572" s="95"/>
      <c r="L572" s="95"/>
      <c r="M572" s="92">
        <v>1814</v>
      </c>
      <c r="N572" s="93"/>
      <c r="O572" s="87"/>
      <c r="P572" s="11">
        <f t="shared" ca="1" si="0"/>
        <v>0</v>
      </c>
      <c r="Q572" s="11" t="str">
        <f t="shared" ca="1" si="1"/>
        <v>(進)商二3 合計</v>
      </c>
      <c r="R572" s="40">
        <f t="shared" ref="R572:R573" ca="1" si="198">INDIRECT("C"&amp;ROW())</f>
        <v>0</v>
      </c>
      <c r="S572" s="11">
        <f t="shared" ref="S572:S573" ca="1" si="199">INDIRECT("D"&amp;ROW())</f>
        <v>0</v>
      </c>
      <c r="T572" s="11">
        <f t="shared" ref="T572:T573" ca="1" si="200">INDIRECT("E"&amp;ROW())</f>
        <v>0</v>
      </c>
      <c r="U572" s="11">
        <f t="shared" ca="1" si="5"/>
        <v>1814</v>
      </c>
      <c r="V572" s="41"/>
    </row>
    <row r="573" spans="1:22" ht="16.5" customHeight="1">
      <c r="A573" s="65"/>
      <c r="B573" s="63" t="s">
        <v>385</v>
      </c>
      <c r="C573" s="63" t="s">
        <v>207</v>
      </c>
      <c r="D573" s="63" t="s">
        <v>39</v>
      </c>
      <c r="E573" s="63" t="s">
        <v>287</v>
      </c>
      <c r="F573" s="64">
        <v>198</v>
      </c>
      <c r="G573" s="36"/>
      <c r="H573" s="94"/>
      <c r="I573" s="91" t="s">
        <v>385</v>
      </c>
      <c r="J573" s="91" t="s">
        <v>207</v>
      </c>
      <c r="K573" s="91" t="s">
        <v>39</v>
      </c>
      <c r="L573" s="91" t="s">
        <v>287</v>
      </c>
      <c r="M573" s="92">
        <v>198</v>
      </c>
      <c r="N573" s="93"/>
      <c r="O573" s="87"/>
      <c r="P573" s="11">
        <f t="shared" ca="1" si="0"/>
        <v>0</v>
      </c>
      <c r="Q573" s="11" t="str">
        <f t="shared" ca="1" si="1"/>
        <v>(進)貿二1</v>
      </c>
      <c r="R573" s="40" t="str">
        <f t="shared" ca="1" si="198"/>
        <v>高職國文</v>
      </c>
      <c r="S573" s="11" t="str">
        <f t="shared" ca="1" si="199"/>
        <v>四</v>
      </c>
      <c r="T573" s="11" t="str">
        <f t="shared" ca="1" si="200"/>
        <v>龍騰</v>
      </c>
      <c r="U573" s="11">
        <f t="shared" ca="1" si="5"/>
        <v>198</v>
      </c>
      <c r="V573" s="41"/>
    </row>
    <row r="574" spans="1:22" ht="16.5" customHeight="1">
      <c r="A574" s="65"/>
      <c r="B574" s="65"/>
      <c r="C574" s="63" t="s">
        <v>309</v>
      </c>
      <c r="D574" s="63" t="s">
        <v>39</v>
      </c>
      <c r="E574" s="63" t="s">
        <v>189</v>
      </c>
      <c r="F574" s="64">
        <v>222</v>
      </c>
      <c r="G574" s="36"/>
      <c r="H574" s="94"/>
      <c r="I574" s="94"/>
      <c r="J574" s="91" t="s">
        <v>309</v>
      </c>
      <c r="K574" s="91" t="s">
        <v>39</v>
      </c>
      <c r="L574" s="91" t="s">
        <v>189</v>
      </c>
      <c r="M574" s="92">
        <v>222</v>
      </c>
      <c r="N574" s="93"/>
      <c r="O574" s="87"/>
      <c r="P574" s="11">
        <f t="shared" ca="1" si="0"/>
        <v>0</v>
      </c>
      <c r="Q574" s="100">
        <f t="shared" ca="1" si="1"/>
        <v>0</v>
      </c>
      <c r="R574" s="101"/>
      <c r="S574" s="101"/>
      <c r="T574" s="102"/>
      <c r="U574" s="11">
        <f t="shared" ca="1" si="5"/>
        <v>222</v>
      </c>
      <c r="V574" s="41"/>
    </row>
    <row r="575" spans="1:22" ht="16.5" customHeight="1">
      <c r="A575" s="65"/>
      <c r="B575" s="65"/>
      <c r="C575" s="63" t="s">
        <v>328</v>
      </c>
      <c r="D575" s="63" t="s">
        <v>333</v>
      </c>
      <c r="E575" s="63" t="s">
        <v>248</v>
      </c>
      <c r="F575" s="64">
        <v>268</v>
      </c>
      <c r="G575" s="36"/>
      <c r="H575" s="94"/>
      <c r="I575" s="94"/>
      <c r="J575" s="91" t="s">
        <v>328</v>
      </c>
      <c r="K575" s="91" t="s">
        <v>333</v>
      </c>
      <c r="L575" s="91" t="s">
        <v>248</v>
      </c>
      <c r="M575" s="92">
        <v>268</v>
      </c>
      <c r="N575" s="93"/>
      <c r="O575" s="87"/>
      <c r="P575" s="11">
        <f t="shared" ca="1" si="0"/>
        <v>0</v>
      </c>
      <c r="Q575" s="11">
        <f t="shared" ca="1" si="1"/>
        <v>0</v>
      </c>
      <c r="R575" s="40" t="str">
        <f t="shared" ref="R575:R583" ca="1" si="201">INDIRECT("C"&amp;ROW())</f>
        <v>計算機概論</v>
      </c>
      <c r="S575" s="11" t="str">
        <f t="shared" ref="S575:S583" ca="1" si="202">INDIRECT("D"&amp;ROW())</f>
        <v>Ⅳ</v>
      </c>
      <c r="T575" s="11" t="str">
        <f t="shared" ref="T575:T583" ca="1" si="203">INDIRECT("E"&amp;ROW())</f>
        <v>旗立</v>
      </c>
      <c r="U575" s="11">
        <f t="shared" ca="1" si="5"/>
        <v>268</v>
      </c>
      <c r="V575" s="41"/>
    </row>
    <row r="576" spans="1:22" ht="16.5" customHeight="1">
      <c r="A576" s="65"/>
      <c r="B576" s="65"/>
      <c r="C576" s="63" t="s">
        <v>368</v>
      </c>
      <c r="D576" s="63" t="s">
        <v>39</v>
      </c>
      <c r="E576" s="63" t="s">
        <v>287</v>
      </c>
      <c r="F576" s="64">
        <v>255</v>
      </c>
      <c r="G576" s="36"/>
      <c r="H576" s="94"/>
      <c r="I576" s="94"/>
      <c r="J576" s="91" t="s">
        <v>368</v>
      </c>
      <c r="K576" s="91" t="s">
        <v>39</v>
      </c>
      <c r="L576" s="91" t="s">
        <v>287</v>
      </c>
      <c r="M576" s="92">
        <v>255</v>
      </c>
      <c r="N576" s="93"/>
      <c r="O576" s="87"/>
      <c r="P576" s="11">
        <f t="shared" ca="1" si="0"/>
        <v>0</v>
      </c>
      <c r="Q576" s="11">
        <f t="shared" ca="1" si="1"/>
        <v>0</v>
      </c>
      <c r="R576" s="40" t="str">
        <f t="shared" ca="1" si="201"/>
        <v>國際貿易實務</v>
      </c>
      <c r="S576" s="11" t="str">
        <f t="shared" ca="1" si="202"/>
        <v>四</v>
      </c>
      <c r="T576" s="11" t="str">
        <f t="shared" ca="1" si="203"/>
        <v>龍騰</v>
      </c>
      <c r="U576" s="11">
        <f t="shared" ca="1" si="5"/>
        <v>255</v>
      </c>
      <c r="V576" s="41"/>
    </row>
    <row r="577" spans="1:22" ht="16.5" customHeight="1">
      <c r="A577" s="65"/>
      <c r="B577" s="65"/>
      <c r="C577" s="63" t="s">
        <v>336</v>
      </c>
      <c r="D577" s="63" t="s">
        <v>84</v>
      </c>
      <c r="E577" s="63" t="s">
        <v>248</v>
      </c>
      <c r="F577" s="64">
        <v>270</v>
      </c>
      <c r="G577" s="36"/>
      <c r="H577" s="94"/>
      <c r="I577" s="94"/>
      <c r="J577" s="91" t="s">
        <v>336</v>
      </c>
      <c r="K577" s="91" t="s">
        <v>84</v>
      </c>
      <c r="L577" s="91" t="s">
        <v>248</v>
      </c>
      <c r="M577" s="92">
        <v>270</v>
      </c>
      <c r="N577" s="93"/>
      <c r="O577" s="87"/>
      <c r="P577" s="11">
        <f t="shared" ca="1" si="0"/>
        <v>0</v>
      </c>
      <c r="Q577" s="11">
        <f t="shared" ca="1" si="1"/>
        <v>0</v>
      </c>
      <c r="R577" s="40" t="str">
        <f t="shared" ca="1" si="201"/>
        <v>經濟學</v>
      </c>
      <c r="S577" s="11" t="str">
        <f t="shared" ca="1" si="202"/>
        <v>Ⅱ</v>
      </c>
      <c r="T577" s="11" t="str">
        <f t="shared" ca="1" si="203"/>
        <v>旗立</v>
      </c>
      <c r="U577" s="11">
        <f t="shared" ca="1" si="5"/>
        <v>270</v>
      </c>
      <c r="V577" s="41"/>
    </row>
    <row r="578" spans="1:22" ht="16.5" customHeight="1">
      <c r="A578" s="65"/>
      <c r="B578" s="65"/>
      <c r="C578" s="63" t="s">
        <v>123</v>
      </c>
      <c r="D578" s="63" t="s">
        <v>124</v>
      </c>
      <c r="E578" s="63" t="s">
        <v>108</v>
      </c>
      <c r="F578" s="64">
        <v>145</v>
      </c>
      <c r="G578" s="36"/>
      <c r="H578" s="94"/>
      <c r="I578" s="94"/>
      <c r="J578" s="91" t="s">
        <v>123</v>
      </c>
      <c r="K578" s="91" t="s">
        <v>124</v>
      </c>
      <c r="L578" s="91" t="s">
        <v>108</v>
      </c>
      <c r="M578" s="92">
        <v>145</v>
      </c>
      <c r="N578" s="93"/>
      <c r="O578" s="87"/>
      <c r="P578" s="11">
        <f t="shared" ca="1" si="0"/>
        <v>0</v>
      </c>
      <c r="Q578" s="11">
        <f t="shared" ca="1" si="1"/>
        <v>0</v>
      </c>
      <c r="R578" s="40" t="str">
        <f t="shared" ca="1" si="201"/>
        <v>當代軍事科技</v>
      </c>
      <c r="S578" s="11" t="str">
        <f t="shared" ca="1" si="202"/>
        <v>全</v>
      </c>
      <c r="T578" s="11" t="str">
        <f t="shared" ca="1" si="203"/>
        <v>幼獅</v>
      </c>
      <c r="U578" s="11">
        <f t="shared" ca="1" si="5"/>
        <v>145</v>
      </c>
      <c r="V578" s="41"/>
    </row>
    <row r="579" spans="1:22" ht="16.5" customHeight="1">
      <c r="A579" s="65"/>
      <c r="B579" s="65"/>
      <c r="C579" s="63" t="s">
        <v>414</v>
      </c>
      <c r="D579" s="63" t="s">
        <v>39</v>
      </c>
      <c r="E579" s="63" t="s">
        <v>287</v>
      </c>
      <c r="F579" s="64">
        <v>210</v>
      </c>
      <c r="G579" s="36"/>
      <c r="H579" s="94"/>
      <c r="I579" s="94"/>
      <c r="J579" s="91" t="s">
        <v>414</v>
      </c>
      <c r="K579" s="91" t="s">
        <v>39</v>
      </c>
      <c r="L579" s="91" t="s">
        <v>287</v>
      </c>
      <c r="M579" s="92">
        <v>210</v>
      </c>
      <c r="N579" s="93"/>
      <c r="O579" s="87"/>
      <c r="P579" s="11">
        <f t="shared" ca="1" si="0"/>
        <v>0</v>
      </c>
      <c r="Q579" s="11">
        <f t="shared" ca="1" si="1"/>
        <v>0</v>
      </c>
      <c r="R579" s="40" t="str">
        <f t="shared" ca="1" si="201"/>
        <v>高職英文(IV)B版</v>
      </c>
      <c r="S579" s="11" t="str">
        <f t="shared" ca="1" si="202"/>
        <v>四</v>
      </c>
      <c r="T579" s="11" t="str">
        <f t="shared" ca="1" si="203"/>
        <v>龍騰</v>
      </c>
      <c r="U579" s="11">
        <f t="shared" ca="1" si="5"/>
        <v>210</v>
      </c>
      <c r="V579" s="41"/>
    </row>
    <row r="580" spans="1:22" ht="16.5" customHeight="1">
      <c r="A580" s="65"/>
      <c r="B580" s="65"/>
      <c r="C580" s="63" t="s">
        <v>416</v>
      </c>
      <c r="D580" s="63" t="s">
        <v>39</v>
      </c>
      <c r="E580" s="63" t="s">
        <v>287</v>
      </c>
      <c r="F580" s="64">
        <v>180</v>
      </c>
      <c r="G580" s="36"/>
      <c r="H580" s="94"/>
      <c r="I580" s="94"/>
      <c r="J580" s="91" t="s">
        <v>416</v>
      </c>
      <c r="K580" s="91" t="s">
        <v>39</v>
      </c>
      <c r="L580" s="91" t="s">
        <v>287</v>
      </c>
      <c r="M580" s="92">
        <v>180</v>
      </c>
      <c r="N580" s="93"/>
      <c r="O580" s="87"/>
      <c r="P580" s="11">
        <f t="shared" ca="1" si="0"/>
        <v>0</v>
      </c>
      <c r="Q580" s="11">
        <f t="shared" ca="1" si="1"/>
        <v>0</v>
      </c>
      <c r="R580" s="40" t="str">
        <f t="shared" ca="1" si="201"/>
        <v>數學(B)</v>
      </c>
      <c r="S580" s="11" t="str">
        <f t="shared" ca="1" si="202"/>
        <v>四</v>
      </c>
      <c r="T580" s="11" t="str">
        <f t="shared" ca="1" si="203"/>
        <v>龍騰</v>
      </c>
      <c r="U580" s="11">
        <f t="shared" ca="1" si="5"/>
        <v>180</v>
      </c>
      <c r="V580" s="41"/>
    </row>
    <row r="581" spans="1:22" ht="16.5" customHeight="1">
      <c r="A581" s="65"/>
      <c r="B581" s="65"/>
      <c r="C581" s="63" t="s">
        <v>420</v>
      </c>
      <c r="D581" s="63" t="s">
        <v>124</v>
      </c>
      <c r="E581" s="63" t="s">
        <v>108</v>
      </c>
      <c r="F581" s="64">
        <v>130</v>
      </c>
      <c r="G581" s="36"/>
      <c r="H581" s="94"/>
      <c r="I581" s="94"/>
      <c r="J581" s="91" t="s">
        <v>420</v>
      </c>
      <c r="K581" s="91" t="s">
        <v>124</v>
      </c>
      <c r="L581" s="91" t="s">
        <v>108</v>
      </c>
      <c r="M581" s="92">
        <v>130</v>
      </c>
      <c r="N581" s="93"/>
      <c r="O581" s="87"/>
      <c r="P581" s="11">
        <f t="shared" ca="1" si="0"/>
        <v>0</v>
      </c>
      <c r="Q581" s="11">
        <f t="shared" ca="1" si="1"/>
        <v>0</v>
      </c>
      <c r="R581" s="40" t="str">
        <f t="shared" ca="1" si="201"/>
        <v>健康情感管理</v>
      </c>
      <c r="S581" s="11" t="str">
        <f t="shared" ca="1" si="202"/>
        <v>全</v>
      </c>
      <c r="T581" s="11" t="str">
        <f t="shared" ca="1" si="203"/>
        <v>幼獅</v>
      </c>
      <c r="U581" s="11">
        <f t="shared" ca="1" si="5"/>
        <v>130</v>
      </c>
      <c r="V581" s="41"/>
    </row>
    <row r="582" spans="1:22" ht="16.5" customHeight="1">
      <c r="A582" s="65"/>
      <c r="B582" s="63" t="s">
        <v>512</v>
      </c>
      <c r="C582" s="66"/>
      <c r="D582" s="66"/>
      <c r="E582" s="66"/>
      <c r="F582" s="64">
        <v>1878</v>
      </c>
      <c r="G582" s="36"/>
      <c r="H582" s="94"/>
      <c r="I582" s="91" t="s">
        <v>512</v>
      </c>
      <c r="J582" s="95"/>
      <c r="K582" s="95"/>
      <c r="L582" s="95"/>
      <c r="M582" s="92">
        <v>1878</v>
      </c>
      <c r="N582" s="93"/>
      <c r="O582" s="87"/>
      <c r="P582" s="11">
        <f t="shared" ca="1" si="0"/>
        <v>0</v>
      </c>
      <c r="Q582" s="11" t="str">
        <f t="shared" ca="1" si="1"/>
        <v>(進)貿二1 合計</v>
      </c>
      <c r="R582" s="40">
        <f t="shared" ca="1" si="201"/>
        <v>0</v>
      </c>
      <c r="S582" s="11">
        <f t="shared" ca="1" si="202"/>
        <v>0</v>
      </c>
      <c r="T582" s="11">
        <f t="shared" ca="1" si="203"/>
        <v>0</v>
      </c>
      <c r="U582" s="11">
        <f t="shared" ca="1" si="5"/>
        <v>1878</v>
      </c>
      <c r="V582" s="41"/>
    </row>
    <row r="583" spans="1:22" ht="16.5" customHeight="1">
      <c r="A583" s="65"/>
      <c r="B583" s="63" t="s">
        <v>370</v>
      </c>
      <c r="C583" s="63" t="s">
        <v>207</v>
      </c>
      <c r="D583" s="63" t="s">
        <v>50</v>
      </c>
      <c r="E583" s="63" t="s">
        <v>141</v>
      </c>
      <c r="F583" s="64">
        <v>222</v>
      </c>
      <c r="G583" s="36"/>
      <c r="H583" s="94"/>
      <c r="I583" s="91" t="s">
        <v>370</v>
      </c>
      <c r="J583" s="91" t="s">
        <v>207</v>
      </c>
      <c r="K583" s="91" t="s">
        <v>50</v>
      </c>
      <c r="L583" s="91" t="s">
        <v>141</v>
      </c>
      <c r="M583" s="92">
        <v>222</v>
      </c>
      <c r="N583" s="93"/>
      <c r="O583" s="87"/>
      <c r="P583" s="11">
        <f t="shared" ca="1" si="0"/>
        <v>0</v>
      </c>
      <c r="Q583" s="11" t="str">
        <f t="shared" ca="1" si="1"/>
        <v>(進)商三1</v>
      </c>
      <c r="R583" s="40" t="str">
        <f t="shared" ca="1" si="201"/>
        <v>高職國文</v>
      </c>
      <c r="S583" s="11" t="str">
        <f t="shared" ca="1" si="202"/>
        <v>六</v>
      </c>
      <c r="T583" s="11" t="str">
        <f t="shared" ca="1" si="203"/>
        <v>東大</v>
      </c>
      <c r="U583" s="11">
        <f t="shared" ca="1" si="5"/>
        <v>222</v>
      </c>
      <c r="V583" s="41"/>
    </row>
    <row r="584" spans="1:22" ht="16.5" customHeight="1">
      <c r="A584" s="65"/>
      <c r="B584" s="65"/>
      <c r="C584" s="63" t="s">
        <v>322</v>
      </c>
      <c r="D584" s="63" t="s">
        <v>124</v>
      </c>
      <c r="E584" s="63" t="s">
        <v>307</v>
      </c>
      <c r="F584" s="64">
        <v>140</v>
      </c>
      <c r="G584" s="36"/>
      <c r="H584" s="94"/>
      <c r="I584" s="94"/>
      <c r="J584" s="91" t="s">
        <v>322</v>
      </c>
      <c r="K584" s="91" t="s">
        <v>124</v>
      </c>
      <c r="L584" s="91" t="s">
        <v>307</v>
      </c>
      <c r="M584" s="92">
        <v>140</v>
      </c>
      <c r="N584" s="93"/>
      <c r="O584" s="87"/>
      <c r="P584" s="11">
        <f t="shared" ca="1" si="0"/>
        <v>0</v>
      </c>
      <c r="Q584" s="100">
        <f t="shared" ca="1" si="1"/>
        <v>0</v>
      </c>
      <c r="R584" s="101"/>
      <c r="S584" s="101"/>
      <c r="T584" s="102"/>
      <c r="U584" s="11">
        <f t="shared" ca="1" si="5"/>
        <v>140</v>
      </c>
      <c r="V584" s="41"/>
    </row>
    <row r="585" spans="1:22" ht="16.5" customHeight="1">
      <c r="A585" s="65"/>
      <c r="B585" s="63" t="s">
        <v>513</v>
      </c>
      <c r="C585" s="66"/>
      <c r="D585" s="66"/>
      <c r="E585" s="66"/>
      <c r="F585" s="64">
        <v>362</v>
      </c>
      <c r="G585" s="36"/>
      <c r="H585" s="94"/>
      <c r="I585" s="91" t="s">
        <v>513</v>
      </c>
      <c r="J585" s="95"/>
      <c r="K585" s="95"/>
      <c r="L585" s="95"/>
      <c r="M585" s="92">
        <v>362</v>
      </c>
      <c r="N585" s="93"/>
      <c r="O585" s="87"/>
      <c r="P585" s="11">
        <f t="shared" ca="1" si="0"/>
        <v>0</v>
      </c>
      <c r="Q585" s="11" t="str">
        <f t="shared" ca="1" si="1"/>
        <v>(進)商三1 合計</v>
      </c>
      <c r="R585" s="40">
        <f t="shared" ref="R585:R593" ca="1" si="204">INDIRECT("C"&amp;ROW())</f>
        <v>0</v>
      </c>
      <c r="S585" s="11">
        <f t="shared" ref="S585:S593" ca="1" si="205">INDIRECT("D"&amp;ROW())</f>
        <v>0</v>
      </c>
      <c r="T585" s="11">
        <f t="shared" ref="T585:T593" ca="1" si="206">INDIRECT("E"&amp;ROW())</f>
        <v>0</v>
      </c>
      <c r="U585" s="11">
        <f t="shared" ca="1" si="5"/>
        <v>362</v>
      </c>
      <c r="V585" s="41"/>
    </row>
    <row r="586" spans="1:22" ht="16.5" customHeight="1">
      <c r="A586" s="65"/>
      <c r="B586" s="63" t="s">
        <v>371</v>
      </c>
      <c r="C586" s="63" t="s">
        <v>207</v>
      </c>
      <c r="D586" s="63" t="s">
        <v>50</v>
      </c>
      <c r="E586" s="63" t="s">
        <v>141</v>
      </c>
      <c r="F586" s="64">
        <v>222</v>
      </c>
      <c r="G586" s="36"/>
      <c r="H586" s="94"/>
      <c r="I586" s="91" t="s">
        <v>371</v>
      </c>
      <c r="J586" s="91" t="s">
        <v>207</v>
      </c>
      <c r="K586" s="91" t="s">
        <v>50</v>
      </c>
      <c r="L586" s="91" t="s">
        <v>141</v>
      </c>
      <c r="M586" s="92">
        <v>222</v>
      </c>
      <c r="N586" s="93"/>
      <c r="O586" s="87"/>
      <c r="P586" s="11">
        <f t="shared" ca="1" si="0"/>
        <v>0</v>
      </c>
      <c r="Q586" s="11" t="str">
        <f t="shared" ca="1" si="1"/>
        <v>(進)商三2</v>
      </c>
      <c r="R586" s="40" t="str">
        <f t="shared" ca="1" si="204"/>
        <v>高職國文</v>
      </c>
      <c r="S586" s="11" t="str">
        <f t="shared" ca="1" si="205"/>
        <v>六</v>
      </c>
      <c r="T586" s="11" t="str">
        <f t="shared" ca="1" si="206"/>
        <v>東大</v>
      </c>
      <c r="U586" s="11">
        <f t="shared" ca="1" si="5"/>
        <v>222</v>
      </c>
      <c r="V586" s="41"/>
    </row>
    <row r="587" spans="1:22" ht="16.5" customHeight="1">
      <c r="A587" s="65"/>
      <c r="B587" s="65"/>
      <c r="C587" s="63" t="s">
        <v>322</v>
      </c>
      <c r="D587" s="63" t="s">
        <v>124</v>
      </c>
      <c r="E587" s="63" t="s">
        <v>307</v>
      </c>
      <c r="F587" s="64">
        <v>140</v>
      </c>
      <c r="G587" s="36"/>
      <c r="H587" s="94"/>
      <c r="I587" s="94"/>
      <c r="J587" s="91" t="s">
        <v>322</v>
      </c>
      <c r="K587" s="91" t="s">
        <v>124</v>
      </c>
      <c r="L587" s="91" t="s">
        <v>307</v>
      </c>
      <c r="M587" s="92">
        <v>140</v>
      </c>
      <c r="N587" s="93"/>
      <c r="O587" s="87"/>
      <c r="P587" s="11">
        <f t="shared" ca="1" si="0"/>
        <v>0</v>
      </c>
      <c r="Q587" s="11">
        <f t="shared" ca="1" si="1"/>
        <v>0</v>
      </c>
      <c r="R587" s="40" t="str">
        <f t="shared" ca="1" si="204"/>
        <v>戰爭與危機的啟示</v>
      </c>
      <c r="S587" s="11" t="str">
        <f t="shared" ca="1" si="205"/>
        <v>全</v>
      </c>
      <c r="T587" s="11" t="str">
        <f t="shared" ca="1" si="206"/>
        <v>翔宇</v>
      </c>
      <c r="U587" s="11">
        <f t="shared" ca="1" si="5"/>
        <v>140</v>
      </c>
      <c r="V587" s="41"/>
    </row>
    <row r="588" spans="1:22" ht="16.5" customHeight="1">
      <c r="A588" s="65"/>
      <c r="B588" s="63" t="s">
        <v>514</v>
      </c>
      <c r="C588" s="66"/>
      <c r="D588" s="66"/>
      <c r="E588" s="66"/>
      <c r="F588" s="64">
        <v>362</v>
      </c>
      <c r="G588" s="36"/>
      <c r="H588" s="94"/>
      <c r="I588" s="91" t="s">
        <v>514</v>
      </c>
      <c r="J588" s="95"/>
      <c r="K588" s="95"/>
      <c r="L588" s="95"/>
      <c r="M588" s="92">
        <v>362</v>
      </c>
      <c r="N588" s="93"/>
      <c r="O588" s="87"/>
      <c r="P588" s="11">
        <f t="shared" ca="1" si="0"/>
        <v>0</v>
      </c>
      <c r="Q588" s="11" t="str">
        <f t="shared" ca="1" si="1"/>
        <v>(進)商三2 合計</v>
      </c>
      <c r="R588" s="40">
        <f t="shared" ca="1" si="204"/>
        <v>0</v>
      </c>
      <c r="S588" s="11">
        <f t="shared" ca="1" si="205"/>
        <v>0</v>
      </c>
      <c r="T588" s="11">
        <f t="shared" ca="1" si="206"/>
        <v>0</v>
      </c>
      <c r="U588" s="11">
        <f t="shared" ca="1" si="5"/>
        <v>362</v>
      </c>
      <c r="V588" s="41"/>
    </row>
    <row r="589" spans="1:22" ht="16.5" customHeight="1">
      <c r="A589" s="65"/>
      <c r="B589" s="63" t="s">
        <v>377</v>
      </c>
      <c r="C589" s="63" t="s">
        <v>207</v>
      </c>
      <c r="D589" s="63" t="s">
        <v>50</v>
      </c>
      <c r="E589" s="63" t="s">
        <v>141</v>
      </c>
      <c r="F589" s="64">
        <v>222</v>
      </c>
      <c r="G589" s="36"/>
      <c r="H589" s="94"/>
      <c r="I589" s="91" t="s">
        <v>377</v>
      </c>
      <c r="J589" s="91" t="s">
        <v>207</v>
      </c>
      <c r="K589" s="91" t="s">
        <v>50</v>
      </c>
      <c r="L589" s="91" t="s">
        <v>141</v>
      </c>
      <c r="M589" s="92">
        <v>222</v>
      </c>
      <c r="N589" s="93"/>
      <c r="O589" s="87"/>
      <c r="P589" s="11">
        <f t="shared" ca="1" si="0"/>
        <v>0</v>
      </c>
      <c r="Q589" s="11" t="str">
        <f t="shared" ca="1" si="1"/>
        <v>(進)商三3</v>
      </c>
      <c r="R589" s="40" t="str">
        <f t="shared" ca="1" si="204"/>
        <v>高職國文</v>
      </c>
      <c r="S589" s="11" t="str">
        <f t="shared" ca="1" si="205"/>
        <v>六</v>
      </c>
      <c r="T589" s="11" t="str">
        <f t="shared" ca="1" si="206"/>
        <v>東大</v>
      </c>
      <c r="U589" s="11">
        <f t="shared" ca="1" si="5"/>
        <v>222</v>
      </c>
      <c r="V589" s="41"/>
    </row>
    <row r="590" spans="1:22" ht="16.5" customHeight="1">
      <c r="A590" s="65"/>
      <c r="B590" s="65"/>
      <c r="C590" s="63" t="s">
        <v>322</v>
      </c>
      <c r="D590" s="63" t="s">
        <v>124</v>
      </c>
      <c r="E590" s="63" t="s">
        <v>307</v>
      </c>
      <c r="F590" s="64">
        <v>140</v>
      </c>
      <c r="G590" s="36"/>
      <c r="H590" s="94"/>
      <c r="I590" s="94"/>
      <c r="J590" s="91" t="s">
        <v>322</v>
      </c>
      <c r="K590" s="91" t="s">
        <v>124</v>
      </c>
      <c r="L590" s="91" t="s">
        <v>307</v>
      </c>
      <c r="M590" s="92">
        <v>140</v>
      </c>
      <c r="N590" s="93"/>
      <c r="O590" s="87"/>
      <c r="P590" s="11">
        <f t="shared" ca="1" si="0"/>
        <v>0</v>
      </c>
      <c r="Q590" s="11">
        <f t="shared" ca="1" si="1"/>
        <v>0</v>
      </c>
      <c r="R590" s="40" t="str">
        <f t="shared" ca="1" si="204"/>
        <v>戰爭與危機的啟示</v>
      </c>
      <c r="S590" s="11" t="str">
        <f t="shared" ca="1" si="205"/>
        <v>全</v>
      </c>
      <c r="T590" s="11" t="str">
        <f t="shared" ca="1" si="206"/>
        <v>翔宇</v>
      </c>
      <c r="U590" s="11">
        <f t="shared" ca="1" si="5"/>
        <v>140</v>
      </c>
      <c r="V590" s="41"/>
    </row>
    <row r="591" spans="1:22" ht="16.5" customHeight="1">
      <c r="A591" s="65"/>
      <c r="B591" s="63" t="s">
        <v>515</v>
      </c>
      <c r="C591" s="66"/>
      <c r="D591" s="66"/>
      <c r="E591" s="66"/>
      <c r="F591" s="64">
        <v>362</v>
      </c>
      <c r="G591" s="36"/>
      <c r="H591" s="94"/>
      <c r="I591" s="91" t="s">
        <v>515</v>
      </c>
      <c r="J591" s="95"/>
      <c r="K591" s="95"/>
      <c r="L591" s="95"/>
      <c r="M591" s="92">
        <v>362</v>
      </c>
      <c r="N591" s="93"/>
      <c r="O591" s="87"/>
      <c r="P591" s="11">
        <f t="shared" ca="1" si="0"/>
        <v>0</v>
      </c>
      <c r="Q591" s="11" t="str">
        <f t="shared" ca="1" si="1"/>
        <v>(進)商三3 合計</v>
      </c>
      <c r="R591" s="40">
        <f t="shared" ca="1" si="204"/>
        <v>0</v>
      </c>
      <c r="S591" s="11">
        <f t="shared" ca="1" si="205"/>
        <v>0</v>
      </c>
      <c r="T591" s="11">
        <f t="shared" ca="1" si="206"/>
        <v>0</v>
      </c>
      <c r="U591" s="11">
        <f t="shared" ca="1" si="5"/>
        <v>362</v>
      </c>
      <c r="V591" s="41"/>
    </row>
    <row r="592" spans="1:22" ht="16.5" customHeight="1">
      <c r="A592" s="65"/>
      <c r="B592" s="63" t="s">
        <v>380</v>
      </c>
      <c r="C592" s="63" t="s">
        <v>207</v>
      </c>
      <c r="D592" s="63" t="s">
        <v>50</v>
      </c>
      <c r="E592" s="63" t="s">
        <v>141</v>
      </c>
      <c r="F592" s="64">
        <v>222</v>
      </c>
      <c r="G592" s="36"/>
      <c r="H592" s="94"/>
      <c r="I592" s="91" t="s">
        <v>380</v>
      </c>
      <c r="J592" s="91" t="s">
        <v>207</v>
      </c>
      <c r="K592" s="91" t="s">
        <v>50</v>
      </c>
      <c r="L592" s="91" t="s">
        <v>141</v>
      </c>
      <c r="M592" s="92">
        <v>222</v>
      </c>
      <c r="N592" s="93"/>
      <c r="O592" s="87"/>
      <c r="P592" s="11">
        <f t="shared" ca="1" si="0"/>
        <v>0</v>
      </c>
      <c r="Q592" s="11" t="str">
        <f t="shared" ca="1" si="1"/>
        <v>(進)商三4</v>
      </c>
      <c r="R592" s="40" t="str">
        <f t="shared" ca="1" si="204"/>
        <v>高職國文</v>
      </c>
      <c r="S592" s="11" t="str">
        <f t="shared" ca="1" si="205"/>
        <v>六</v>
      </c>
      <c r="T592" s="11" t="str">
        <f t="shared" ca="1" si="206"/>
        <v>東大</v>
      </c>
      <c r="U592" s="11">
        <f t="shared" ca="1" si="5"/>
        <v>222</v>
      </c>
      <c r="V592" s="41"/>
    </row>
    <row r="593" spans="1:22" ht="16.5" customHeight="1">
      <c r="A593" s="65"/>
      <c r="B593" s="65"/>
      <c r="C593" s="63" t="s">
        <v>322</v>
      </c>
      <c r="D593" s="63" t="s">
        <v>124</v>
      </c>
      <c r="E593" s="63" t="s">
        <v>307</v>
      </c>
      <c r="F593" s="64">
        <v>140</v>
      </c>
      <c r="G593" s="36"/>
      <c r="H593" s="94"/>
      <c r="I593" s="94"/>
      <c r="J593" s="91" t="s">
        <v>322</v>
      </c>
      <c r="K593" s="91" t="s">
        <v>124</v>
      </c>
      <c r="L593" s="91" t="s">
        <v>307</v>
      </c>
      <c r="M593" s="92">
        <v>140</v>
      </c>
      <c r="N593" s="93"/>
      <c r="O593" s="87"/>
      <c r="P593" s="11">
        <f t="shared" ca="1" si="0"/>
        <v>0</v>
      </c>
      <c r="Q593" s="11">
        <f t="shared" ca="1" si="1"/>
        <v>0</v>
      </c>
      <c r="R593" s="40" t="str">
        <f t="shared" ca="1" si="204"/>
        <v>戰爭與危機的啟示</v>
      </c>
      <c r="S593" s="11" t="str">
        <f t="shared" ca="1" si="205"/>
        <v>全</v>
      </c>
      <c r="T593" s="11" t="str">
        <f t="shared" ca="1" si="206"/>
        <v>翔宇</v>
      </c>
      <c r="U593" s="11">
        <f t="shared" ca="1" si="5"/>
        <v>140</v>
      </c>
      <c r="V593" s="41"/>
    </row>
    <row r="594" spans="1:22" ht="16.5" customHeight="1">
      <c r="A594" s="65"/>
      <c r="B594" s="63" t="s">
        <v>516</v>
      </c>
      <c r="C594" s="66"/>
      <c r="D594" s="66"/>
      <c r="E594" s="66"/>
      <c r="F594" s="64">
        <v>362</v>
      </c>
      <c r="G594" s="36"/>
      <c r="H594" s="94"/>
      <c r="I594" s="91" t="s">
        <v>516</v>
      </c>
      <c r="J594" s="95"/>
      <c r="K594" s="95"/>
      <c r="L594" s="95"/>
      <c r="M594" s="92">
        <v>362</v>
      </c>
      <c r="N594" s="93"/>
      <c r="O594" s="87"/>
      <c r="P594" s="11">
        <f t="shared" ca="1" si="0"/>
        <v>0</v>
      </c>
      <c r="Q594" s="100" t="str">
        <f t="shared" ca="1" si="1"/>
        <v>(進)商三4 合計</v>
      </c>
      <c r="R594" s="101"/>
      <c r="S594" s="101"/>
      <c r="T594" s="102"/>
      <c r="U594" s="11">
        <f t="shared" ca="1" si="5"/>
        <v>362</v>
      </c>
      <c r="V594" s="41"/>
    </row>
    <row r="595" spans="1:22" ht="16.5" customHeight="1">
      <c r="A595" s="65"/>
      <c r="B595" s="63" t="s">
        <v>387</v>
      </c>
      <c r="C595" s="63" t="s">
        <v>207</v>
      </c>
      <c r="D595" s="63" t="s">
        <v>50</v>
      </c>
      <c r="E595" s="63" t="s">
        <v>141</v>
      </c>
      <c r="F595" s="64">
        <v>222</v>
      </c>
      <c r="G595" s="36"/>
      <c r="H595" s="94"/>
      <c r="I595" s="91" t="s">
        <v>387</v>
      </c>
      <c r="J595" s="91" t="s">
        <v>207</v>
      </c>
      <c r="K595" s="91" t="s">
        <v>50</v>
      </c>
      <c r="L595" s="91" t="s">
        <v>141</v>
      </c>
      <c r="M595" s="92">
        <v>222</v>
      </c>
      <c r="N595" s="93"/>
      <c r="O595" s="87"/>
      <c r="P595" s="11">
        <f t="shared" ca="1" si="0"/>
        <v>0</v>
      </c>
      <c r="Q595" s="11" t="str">
        <f t="shared" ca="1" si="1"/>
        <v>(進)貿三1</v>
      </c>
      <c r="R595" s="40" t="str">
        <f t="shared" ref="R595:R597" ca="1" si="207">INDIRECT("C"&amp;ROW())</f>
        <v>高職國文</v>
      </c>
      <c r="S595" s="11" t="str">
        <f t="shared" ref="S595:S597" ca="1" si="208">INDIRECT("D"&amp;ROW())</f>
        <v>六</v>
      </c>
      <c r="T595" s="11" t="str">
        <f t="shared" ref="T595:T597" ca="1" si="209">INDIRECT("E"&amp;ROW())</f>
        <v>東大</v>
      </c>
      <c r="U595" s="11">
        <f t="shared" ca="1" si="5"/>
        <v>222</v>
      </c>
      <c r="V595" s="41"/>
    </row>
    <row r="596" spans="1:22" ht="16.5" customHeight="1">
      <c r="A596" s="65"/>
      <c r="B596" s="65"/>
      <c r="C596" s="63" t="s">
        <v>322</v>
      </c>
      <c r="D596" s="63" t="s">
        <v>124</v>
      </c>
      <c r="E596" s="63" t="s">
        <v>307</v>
      </c>
      <c r="F596" s="64">
        <v>140</v>
      </c>
      <c r="G596" s="36"/>
      <c r="H596" s="94"/>
      <c r="I596" s="94"/>
      <c r="J596" s="91" t="s">
        <v>322</v>
      </c>
      <c r="K596" s="91" t="s">
        <v>124</v>
      </c>
      <c r="L596" s="91" t="s">
        <v>307</v>
      </c>
      <c r="M596" s="92">
        <v>140</v>
      </c>
      <c r="N596" s="93"/>
      <c r="O596" s="87"/>
      <c r="P596" s="11">
        <f t="shared" ca="1" si="0"/>
        <v>0</v>
      </c>
      <c r="Q596" s="11">
        <f t="shared" ca="1" si="1"/>
        <v>0</v>
      </c>
      <c r="R596" s="40" t="str">
        <f t="shared" ca="1" si="207"/>
        <v>戰爭與危機的啟示</v>
      </c>
      <c r="S596" s="11" t="str">
        <f t="shared" ca="1" si="208"/>
        <v>全</v>
      </c>
      <c r="T596" s="11" t="str">
        <f t="shared" ca="1" si="209"/>
        <v>翔宇</v>
      </c>
      <c r="U596" s="11">
        <f t="shared" ca="1" si="5"/>
        <v>140</v>
      </c>
      <c r="V596" s="41"/>
    </row>
    <row r="597" spans="1:22" ht="16.5" customHeight="1">
      <c r="A597" s="65"/>
      <c r="B597" s="65"/>
      <c r="C597" s="63" t="s">
        <v>410</v>
      </c>
      <c r="D597" s="63" t="s">
        <v>124</v>
      </c>
      <c r="E597" s="63" t="s">
        <v>300</v>
      </c>
      <c r="F597" s="64">
        <v>121</v>
      </c>
      <c r="G597" s="36"/>
      <c r="H597" s="94"/>
      <c r="I597" s="94"/>
      <c r="J597" s="91" t="s">
        <v>410</v>
      </c>
      <c r="K597" s="91" t="s">
        <v>124</v>
      </c>
      <c r="L597" s="91" t="s">
        <v>300</v>
      </c>
      <c r="M597" s="92">
        <v>121</v>
      </c>
      <c r="N597" s="93"/>
      <c r="O597" s="87"/>
      <c r="P597" s="11">
        <f t="shared" ca="1" si="0"/>
        <v>0</v>
      </c>
      <c r="Q597" s="11">
        <f t="shared" ca="1" si="1"/>
        <v>0</v>
      </c>
      <c r="R597" s="40" t="str">
        <f t="shared" ca="1" si="207"/>
        <v>歷史B</v>
      </c>
      <c r="S597" s="11" t="str">
        <f t="shared" ca="1" si="208"/>
        <v>全</v>
      </c>
      <c r="T597" s="11" t="str">
        <f t="shared" ca="1" si="209"/>
        <v>漢樺</v>
      </c>
      <c r="U597" s="11">
        <f t="shared" ca="1" si="5"/>
        <v>121</v>
      </c>
      <c r="V597" s="41"/>
    </row>
    <row r="598" spans="1:22" ht="16.5" customHeight="1">
      <c r="A598" s="65"/>
      <c r="B598" s="63" t="s">
        <v>517</v>
      </c>
      <c r="C598" s="66"/>
      <c r="D598" s="66"/>
      <c r="E598" s="66"/>
      <c r="F598" s="64">
        <v>483</v>
      </c>
      <c r="G598" s="36"/>
      <c r="H598" s="94"/>
      <c r="I598" s="91" t="s">
        <v>517</v>
      </c>
      <c r="J598" s="95"/>
      <c r="K598" s="95"/>
      <c r="L598" s="95"/>
      <c r="M598" s="92">
        <v>483</v>
      </c>
      <c r="N598" s="93"/>
      <c r="O598" s="87"/>
      <c r="P598" s="11">
        <f t="shared" ca="1" si="0"/>
        <v>0</v>
      </c>
      <c r="Q598" s="100" t="str">
        <f t="shared" ca="1" si="1"/>
        <v>(進)貿三1 合計</v>
      </c>
      <c r="R598" s="101"/>
      <c r="S598" s="101"/>
      <c r="T598" s="102"/>
      <c r="U598" s="11">
        <f t="shared" ca="1" si="5"/>
        <v>483</v>
      </c>
      <c r="V598" s="41"/>
    </row>
    <row r="599" spans="1:22" ht="16.5" customHeight="1">
      <c r="A599" s="67" t="s">
        <v>441</v>
      </c>
      <c r="B599" s="68"/>
      <c r="C599" s="68"/>
      <c r="D599" s="68"/>
      <c r="E599" s="68"/>
      <c r="F599" s="69">
        <v>102475</v>
      </c>
      <c r="G599" s="36"/>
      <c r="H599" s="96" t="s">
        <v>441</v>
      </c>
      <c r="I599" s="97"/>
      <c r="J599" s="97"/>
      <c r="K599" s="97"/>
      <c r="L599" s="97"/>
      <c r="M599" s="98">
        <v>102475</v>
      </c>
      <c r="N599" s="93"/>
      <c r="O599" s="87"/>
      <c r="Q599" s="36"/>
      <c r="R599" s="38"/>
      <c r="V599" s="36"/>
    </row>
    <row r="600" spans="1:22" ht="16.5" customHeight="1">
      <c r="A600" s="36"/>
      <c r="B600" s="36"/>
      <c r="C600" s="36"/>
      <c r="D600" s="36"/>
      <c r="E600" s="36"/>
      <c r="F600" s="36"/>
      <c r="G600" s="36"/>
      <c r="H600" s="39"/>
      <c r="I600" s="39"/>
      <c r="J600" s="39"/>
      <c r="K600" s="39"/>
      <c r="L600" s="39"/>
      <c r="M600" s="39"/>
      <c r="N600" s="39"/>
      <c r="O600" s="87"/>
      <c r="Q600" s="36"/>
      <c r="R600" s="38"/>
      <c r="V600" s="36"/>
    </row>
    <row r="601" spans="1:22" ht="16.5" customHeight="1">
      <c r="A601" s="36"/>
      <c r="B601" s="36"/>
      <c r="C601" s="36"/>
      <c r="D601" s="36"/>
      <c r="E601" s="36"/>
      <c r="F601" s="36"/>
      <c r="G601" s="36"/>
      <c r="H601" s="39"/>
      <c r="I601" s="39"/>
      <c r="J601" s="39"/>
      <c r="K601" s="39"/>
      <c r="L601" s="39"/>
      <c r="M601" s="39"/>
      <c r="N601" s="39"/>
      <c r="O601" s="87"/>
      <c r="Q601" s="36"/>
      <c r="R601" s="38"/>
      <c r="V601" s="36"/>
    </row>
    <row r="602" spans="1:22" ht="16.5" customHeight="1">
      <c r="A602" s="36"/>
      <c r="B602" s="36"/>
      <c r="C602" s="36"/>
      <c r="D602" s="36"/>
      <c r="E602" s="36"/>
      <c r="F602" s="36"/>
      <c r="G602" s="36"/>
      <c r="H602" s="39"/>
      <c r="I602" s="39"/>
      <c r="J602" s="39"/>
      <c r="K602" s="39"/>
      <c r="L602" s="39"/>
      <c r="M602" s="39"/>
      <c r="N602" s="39"/>
      <c r="O602" s="87"/>
      <c r="Q602" s="36"/>
      <c r="R602" s="38"/>
      <c r="V602" s="36"/>
    </row>
    <row r="603" spans="1:22" ht="16.5" customHeight="1">
      <c r="A603" s="36"/>
      <c r="B603" s="36"/>
      <c r="C603" s="36"/>
      <c r="D603" s="36"/>
      <c r="E603" s="36"/>
      <c r="F603" s="36"/>
      <c r="G603" s="36"/>
      <c r="H603" s="39"/>
      <c r="I603" s="39"/>
      <c r="J603" s="39"/>
      <c r="K603" s="39"/>
      <c r="L603" s="39"/>
      <c r="M603" s="39"/>
      <c r="N603" s="39"/>
      <c r="O603" s="87"/>
      <c r="Q603" s="36"/>
      <c r="R603" s="38"/>
      <c r="V603" s="36"/>
    </row>
    <row r="604" spans="1:22" ht="16.5" customHeight="1">
      <c r="A604" s="36"/>
      <c r="B604" s="36"/>
      <c r="C604" s="36"/>
      <c r="D604" s="36"/>
      <c r="E604" s="36"/>
      <c r="F604" s="36"/>
      <c r="G604" s="36"/>
      <c r="H604" s="39"/>
      <c r="I604" s="39"/>
      <c r="J604" s="39"/>
      <c r="K604" s="39"/>
      <c r="L604" s="39"/>
      <c r="M604" s="39"/>
      <c r="N604" s="39"/>
      <c r="O604" s="87"/>
      <c r="Q604" s="36"/>
      <c r="R604" s="38"/>
      <c r="V604" s="36"/>
    </row>
    <row r="605" spans="1:22" ht="16.5" customHeight="1">
      <c r="A605" s="36"/>
      <c r="B605" s="36"/>
      <c r="C605" s="36"/>
      <c r="D605" s="36"/>
      <c r="E605" s="36"/>
      <c r="F605" s="36"/>
      <c r="G605" s="36"/>
      <c r="H605" s="39"/>
      <c r="I605" s="39"/>
      <c r="J605" s="39"/>
      <c r="K605" s="39"/>
      <c r="L605" s="39"/>
      <c r="M605" s="39"/>
      <c r="N605" s="39"/>
      <c r="O605" s="87"/>
      <c r="Q605" s="36"/>
      <c r="R605" s="38"/>
      <c r="V605" s="36"/>
    </row>
    <row r="606" spans="1:22" ht="16.5" customHeight="1">
      <c r="A606" s="36"/>
      <c r="B606" s="36"/>
      <c r="C606" s="36"/>
      <c r="D606" s="36"/>
      <c r="E606" s="36"/>
      <c r="F606" s="36"/>
      <c r="G606" s="36"/>
      <c r="H606" s="39"/>
      <c r="I606" s="39"/>
      <c r="J606" s="39"/>
      <c r="K606" s="39"/>
      <c r="L606" s="39"/>
      <c r="M606" s="39"/>
      <c r="N606" s="39"/>
      <c r="O606" s="87"/>
      <c r="Q606" s="36"/>
      <c r="R606" s="38"/>
      <c r="V606" s="36"/>
    </row>
    <row r="607" spans="1:22" ht="16.5" customHeight="1">
      <c r="A607" s="36"/>
      <c r="B607" s="36"/>
      <c r="C607" s="36"/>
      <c r="D607" s="36"/>
      <c r="E607" s="36"/>
      <c r="F607" s="36"/>
      <c r="G607" s="36"/>
      <c r="H607" s="39"/>
      <c r="I607" s="39"/>
      <c r="J607" s="39"/>
      <c r="K607" s="39"/>
      <c r="L607" s="39"/>
      <c r="M607" s="39"/>
      <c r="N607" s="39"/>
      <c r="O607" s="87"/>
      <c r="Q607" s="36"/>
      <c r="R607" s="38"/>
      <c r="V607" s="36"/>
    </row>
    <row r="608" spans="1:22" ht="16.5" customHeight="1">
      <c r="A608" s="36"/>
      <c r="B608" s="36"/>
      <c r="C608" s="36"/>
      <c r="D608" s="36"/>
      <c r="E608" s="36"/>
      <c r="F608" s="36"/>
      <c r="G608" s="36"/>
      <c r="H608" s="39"/>
      <c r="I608" s="39"/>
      <c r="J608" s="39"/>
      <c r="K608" s="39"/>
      <c r="L608" s="39"/>
      <c r="M608" s="39"/>
      <c r="N608" s="39"/>
      <c r="O608" s="87"/>
      <c r="Q608" s="36"/>
      <c r="R608" s="38"/>
      <c r="V608" s="36"/>
    </row>
    <row r="609" spans="1:22" ht="16.5" customHeight="1">
      <c r="A609" s="36"/>
      <c r="B609" s="36"/>
      <c r="C609" s="36"/>
      <c r="D609" s="36"/>
      <c r="E609" s="36"/>
      <c r="F609" s="36"/>
      <c r="G609" s="36"/>
      <c r="H609" s="39"/>
      <c r="I609" s="39"/>
      <c r="J609" s="39"/>
      <c r="K609" s="39"/>
      <c r="L609" s="39"/>
      <c r="M609" s="39"/>
      <c r="N609" s="39"/>
      <c r="O609" s="87"/>
      <c r="Q609" s="36"/>
      <c r="R609" s="38"/>
      <c r="V609" s="36"/>
    </row>
    <row r="610" spans="1:22" ht="16.5" customHeight="1">
      <c r="A610" s="36"/>
      <c r="B610" s="36"/>
      <c r="C610" s="36"/>
      <c r="D610" s="36"/>
      <c r="E610" s="36"/>
      <c r="F610" s="36"/>
      <c r="G610" s="36"/>
      <c r="H610" s="39"/>
      <c r="I610" s="39"/>
      <c r="J610" s="39"/>
      <c r="K610" s="39"/>
      <c r="L610" s="39"/>
      <c r="M610" s="39"/>
      <c r="N610" s="39"/>
      <c r="O610" s="87"/>
      <c r="Q610" s="36"/>
      <c r="R610" s="38"/>
      <c r="V610" s="36"/>
    </row>
    <row r="611" spans="1:22" ht="16.5" customHeight="1">
      <c r="A611" s="36"/>
      <c r="B611" s="36"/>
      <c r="C611" s="36"/>
      <c r="D611" s="36"/>
      <c r="E611" s="36"/>
      <c r="F611" s="36"/>
      <c r="G611" s="36"/>
      <c r="H611" s="39"/>
      <c r="I611" s="39"/>
      <c r="J611" s="39"/>
      <c r="K611" s="39"/>
      <c r="L611" s="39"/>
      <c r="M611" s="39"/>
      <c r="N611" s="39"/>
      <c r="O611" s="87"/>
      <c r="Q611" s="36"/>
      <c r="R611" s="38"/>
      <c r="V611" s="36"/>
    </row>
    <row r="612" spans="1:22" ht="16.5" customHeight="1">
      <c r="A612" s="36"/>
      <c r="B612" s="36"/>
      <c r="C612" s="36"/>
      <c r="D612" s="36"/>
      <c r="E612" s="36"/>
      <c r="F612" s="36"/>
      <c r="G612" s="36"/>
      <c r="H612" s="39"/>
      <c r="I612" s="39"/>
      <c r="J612" s="39"/>
      <c r="K612" s="39"/>
      <c r="L612" s="39"/>
      <c r="M612" s="39"/>
      <c r="N612" s="39"/>
      <c r="O612" s="87"/>
      <c r="Q612" s="36"/>
      <c r="R612" s="38"/>
      <c r="V612" s="36"/>
    </row>
    <row r="613" spans="1:22" ht="16.5" customHeight="1">
      <c r="A613" s="36"/>
      <c r="B613" s="36"/>
      <c r="C613" s="36"/>
      <c r="D613" s="36"/>
      <c r="E613" s="36"/>
      <c r="F613" s="36"/>
      <c r="G613" s="36"/>
      <c r="H613" s="39"/>
      <c r="I613" s="39"/>
      <c r="J613" s="39"/>
      <c r="K613" s="39"/>
      <c r="L613" s="39"/>
      <c r="M613" s="39"/>
      <c r="N613" s="39"/>
      <c r="O613" s="87"/>
      <c r="Q613" s="36"/>
      <c r="R613" s="38"/>
      <c r="V613" s="36"/>
    </row>
    <row r="614" spans="1:22" ht="16.5" customHeight="1">
      <c r="A614" s="36"/>
      <c r="B614" s="36"/>
      <c r="C614" s="36"/>
      <c r="D614" s="36"/>
      <c r="E614" s="36"/>
      <c r="F614" s="36"/>
      <c r="G614" s="36"/>
      <c r="H614" s="39"/>
      <c r="I614" s="39"/>
      <c r="J614" s="39"/>
      <c r="K614" s="39"/>
      <c r="L614" s="39"/>
      <c r="M614" s="39"/>
      <c r="N614" s="39"/>
      <c r="O614" s="87"/>
      <c r="Q614" s="36"/>
      <c r="R614" s="38"/>
      <c r="V614" s="36"/>
    </row>
    <row r="615" spans="1:22" ht="16.5" customHeight="1">
      <c r="A615" s="36"/>
      <c r="B615" s="36"/>
      <c r="C615" s="36"/>
      <c r="D615" s="36"/>
      <c r="E615" s="36"/>
      <c r="F615" s="36"/>
      <c r="G615" s="36"/>
      <c r="H615" s="39"/>
      <c r="I615" s="39"/>
      <c r="J615" s="39"/>
      <c r="K615" s="39"/>
      <c r="L615" s="39"/>
      <c r="M615" s="39"/>
      <c r="N615" s="39"/>
      <c r="O615" s="87"/>
      <c r="Q615" s="36"/>
      <c r="R615" s="38"/>
      <c r="V615" s="36"/>
    </row>
    <row r="616" spans="1:22" ht="16.5" customHeight="1">
      <c r="A616" s="36"/>
      <c r="B616" s="36"/>
      <c r="C616" s="36"/>
      <c r="D616" s="36"/>
      <c r="E616" s="36"/>
      <c r="F616" s="36"/>
      <c r="G616" s="36"/>
      <c r="H616" s="39"/>
      <c r="I616" s="39"/>
      <c r="J616" s="39"/>
      <c r="K616" s="39"/>
      <c r="L616" s="39"/>
      <c r="M616" s="39"/>
      <c r="N616" s="39"/>
      <c r="O616" s="87"/>
      <c r="Q616" s="36"/>
      <c r="R616" s="38"/>
      <c r="V616" s="36"/>
    </row>
    <row r="617" spans="1:22" ht="16.5" customHeight="1">
      <c r="A617" s="36"/>
      <c r="B617" s="36"/>
      <c r="C617" s="36"/>
      <c r="D617" s="36"/>
      <c r="E617" s="36"/>
      <c r="F617" s="36"/>
      <c r="G617" s="36"/>
      <c r="H617" s="39"/>
      <c r="I617" s="39"/>
      <c r="J617" s="39"/>
      <c r="K617" s="39"/>
      <c r="L617" s="39"/>
      <c r="M617" s="39"/>
      <c r="N617" s="39"/>
      <c r="O617" s="87"/>
      <c r="Q617" s="36"/>
      <c r="R617" s="38"/>
      <c r="V617" s="36"/>
    </row>
    <row r="618" spans="1:22" ht="16.5" customHeight="1">
      <c r="A618" s="36"/>
      <c r="B618" s="36"/>
      <c r="C618" s="36"/>
      <c r="D618" s="36"/>
      <c r="E618" s="36"/>
      <c r="F618" s="36"/>
      <c r="G618" s="36"/>
      <c r="H618" s="39"/>
      <c r="I618" s="39"/>
      <c r="J618" s="39"/>
      <c r="K618" s="39"/>
      <c r="L618" s="39"/>
      <c r="M618" s="39"/>
      <c r="N618" s="39"/>
      <c r="O618" s="87"/>
      <c r="Q618" s="36"/>
      <c r="R618" s="38"/>
      <c r="V618" s="36"/>
    </row>
    <row r="619" spans="1:22" ht="16.5" customHeight="1">
      <c r="A619" s="36"/>
      <c r="B619" s="36"/>
      <c r="C619" s="36"/>
      <c r="D619" s="36"/>
      <c r="E619" s="36"/>
      <c r="F619" s="36"/>
      <c r="G619" s="36"/>
      <c r="H619" s="39"/>
      <c r="I619" s="39"/>
      <c r="J619" s="39"/>
      <c r="K619" s="39"/>
      <c r="L619" s="39"/>
      <c r="M619" s="39"/>
      <c r="N619" s="39"/>
      <c r="O619" s="87"/>
      <c r="Q619" s="36"/>
      <c r="R619" s="38"/>
      <c r="V619" s="36"/>
    </row>
    <row r="620" spans="1:22" ht="16.5" customHeight="1">
      <c r="A620" s="36"/>
      <c r="B620" s="36"/>
      <c r="C620" s="36"/>
      <c r="D620" s="36"/>
      <c r="E620" s="36"/>
      <c r="F620" s="36"/>
      <c r="G620" s="36"/>
      <c r="H620" s="39"/>
      <c r="I620" s="39"/>
      <c r="J620" s="39"/>
      <c r="K620" s="39"/>
      <c r="L620" s="39"/>
      <c r="M620" s="39"/>
      <c r="N620" s="39"/>
      <c r="O620" s="87"/>
      <c r="Q620" s="36"/>
      <c r="R620" s="38"/>
      <c r="V620" s="36"/>
    </row>
    <row r="621" spans="1:22" ht="16.5" customHeight="1">
      <c r="A621" s="36"/>
      <c r="B621" s="36"/>
      <c r="C621" s="36"/>
      <c r="D621" s="36"/>
      <c r="E621" s="36"/>
      <c r="F621" s="36"/>
      <c r="G621" s="36"/>
      <c r="H621" s="39"/>
      <c r="I621" s="39"/>
      <c r="J621" s="39"/>
      <c r="K621" s="39"/>
      <c r="L621" s="39"/>
      <c r="M621" s="39"/>
      <c r="N621" s="39"/>
      <c r="O621" s="87"/>
      <c r="Q621" s="36"/>
      <c r="R621" s="38"/>
      <c r="V621" s="36"/>
    </row>
    <row r="622" spans="1:22" ht="16.5" customHeight="1">
      <c r="A622" s="36"/>
      <c r="B622" s="36"/>
      <c r="C622" s="36"/>
      <c r="D622" s="36"/>
      <c r="E622" s="36"/>
      <c r="F622" s="36"/>
      <c r="G622" s="36"/>
      <c r="H622" s="39"/>
      <c r="I622" s="39"/>
      <c r="J622" s="39"/>
      <c r="K622" s="39"/>
      <c r="L622" s="39"/>
      <c r="M622" s="39"/>
      <c r="N622" s="39"/>
      <c r="O622" s="87"/>
      <c r="Q622" s="36"/>
      <c r="R622" s="38"/>
      <c r="V622" s="36"/>
    </row>
    <row r="623" spans="1:22" ht="16.5" customHeight="1">
      <c r="A623" s="36"/>
      <c r="B623" s="36"/>
      <c r="C623" s="36"/>
      <c r="D623" s="36"/>
      <c r="E623" s="36"/>
      <c r="F623" s="36"/>
      <c r="G623" s="36"/>
      <c r="H623" s="39"/>
      <c r="I623" s="39"/>
      <c r="J623" s="39"/>
      <c r="K623" s="39"/>
      <c r="L623" s="39"/>
      <c r="M623" s="39"/>
      <c r="N623" s="39"/>
      <c r="O623" s="87"/>
      <c r="Q623" s="36"/>
      <c r="R623" s="38"/>
      <c r="V623" s="36"/>
    </row>
    <row r="624" spans="1:22" ht="16.5" customHeight="1">
      <c r="A624" s="36"/>
      <c r="B624" s="36"/>
      <c r="C624" s="36"/>
      <c r="D624" s="36"/>
      <c r="E624" s="36"/>
      <c r="F624" s="36"/>
      <c r="G624" s="36"/>
      <c r="H624" s="39"/>
      <c r="I624" s="39"/>
      <c r="J624" s="39"/>
      <c r="K624" s="39"/>
      <c r="L624" s="39"/>
      <c r="M624" s="39"/>
      <c r="N624" s="39"/>
      <c r="O624" s="87"/>
      <c r="Q624" s="36"/>
      <c r="R624" s="38"/>
      <c r="V624" s="36"/>
    </row>
    <row r="625" spans="1:22" ht="16.5" customHeight="1">
      <c r="A625" s="36"/>
      <c r="B625" s="36"/>
      <c r="C625" s="36"/>
      <c r="D625" s="36"/>
      <c r="E625" s="36"/>
      <c r="F625" s="36"/>
      <c r="G625" s="36"/>
      <c r="H625" s="39"/>
      <c r="I625" s="39"/>
      <c r="J625" s="39"/>
      <c r="K625" s="39"/>
      <c r="L625" s="39"/>
      <c r="M625" s="39"/>
      <c r="N625" s="39"/>
      <c r="O625" s="87"/>
      <c r="Q625" s="36"/>
      <c r="R625" s="38"/>
      <c r="V625" s="36"/>
    </row>
    <row r="626" spans="1:22" ht="16.5" customHeight="1">
      <c r="A626" s="36"/>
      <c r="B626" s="36"/>
      <c r="C626" s="36"/>
      <c r="D626" s="36"/>
      <c r="E626" s="36"/>
      <c r="F626" s="36"/>
      <c r="G626" s="36"/>
      <c r="H626" s="39"/>
      <c r="I626" s="39"/>
      <c r="J626" s="39"/>
      <c r="K626" s="39"/>
      <c r="L626" s="39"/>
      <c r="M626" s="39"/>
      <c r="N626" s="39"/>
      <c r="O626" s="87"/>
      <c r="Q626" s="36"/>
      <c r="R626" s="38"/>
      <c r="V626" s="36"/>
    </row>
    <row r="627" spans="1:22" ht="16.5" customHeight="1">
      <c r="A627" s="36"/>
      <c r="B627" s="36"/>
      <c r="C627" s="36"/>
      <c r="D627" s="36"/>
      <c r="E627" s="36"/>
      <c r="F627" s="36"/>
      <c r="G627" s="36"/>
      <c r="H627" s="39"/>
      <c r="I627" s="39"/>
      <c r="J627" s="39"/>
      <c r="K627" s="39"/>
      <c r="L627" s="39"/>
      <c r="M627" s="39"/>
      <c r="N627" s="39"/>
      <c r="O627" s="87"/>
      <c r="Q627" s="36"/>
      <c r="R627" s="38"/>
      <c r="V627" s="36"/>
    </row>
    <row r="628" spans="1:22" ht="16.5" customHeight="1">
      <c r="A628" s="36"/>
      <c r="B628" s="36"/>
      <c r="C628" s="36"/>
      <c r="D628" s="36"/>
      <c r="E628" s="36"/>
      <c r="F628" s="36"/>
      <c r="G628" s="36"/>
      <c r="H628" s="39"/>
      <c r="I628" s="39"/>
      <c r="J628" s="39"/>
      <c r="K628" s="39"/>
      <c r="L628" s="39"/>
      <c r="M628" s="39"/>
      <c r="N628" s="39"/>
      <c r="O628" s="87"/>
      <c r="Q628" s="36"/>
      <c r="R628" s="38"/>
      <c r="V628" s="36"/>
    </row>
    <row r="629" spans="1:22" ht="16.5" customHeight="1">
      <c r="A629" s="36"/>
      <c r="B629" s="36"/>
      <c r="C629" s="36"/>
      <c r="D629" s="36"/>
      <c r="E629" s="36"/>
      <c r="F629" s="36"/>
      <c r="G629" s="36"/>
      <c r="H629" s="39"/>
      <c r="I629" s="39"/>
      <c r="J629" s="39"/>
      <c r="K629" s="39"/>
      <c r="L629" s="39"/>
      <c r="M629" s="39"/>
      <c r="N629" s="39"/>
      <c r="O629" s="87"/>
      <c r="Q629" s="36"/>
      <c r="R629" s="38"/>
      <c r="V629" s="36"/>
    </row>
    <row r="630" spans="1:22" ht="16.5" customHeight="1">
      <c r="A630" s="36"/>
      <c r="B630" s="36"/>
      <c r="C630" s="36"/>
      <c r="D630" s="36"/>
      <c r="E630" s="36"/>
      <c r="F630" s="36"/>
      <c r="G630" s="36"/>
      <c r="H630" s="39"/>
      <c r="I630" s="39"/>
      <c r="J630" s="39"/>
      <c r="K630" s="39"/>
      <c r="L630" s="39"/>
      <c r="M630" s="39"/>
      <c r="N630" s="39"/>
      <c r="O630" s="87"/>
      <c r="Q630" s="36"/>
      <c r="R630" s="38"/>
      <c r="V630" s="36"/>
    </row>
    <row r="631" spans="1:22" ht="16.5" customHeight="1">
      <c r="A631" s="36"/>
      <c r="B631" s="36"/>
      <c r="C631" s="36"/>
      <c r="D631" s="36"/>
      <c r="E631" s="36"/>
      <c r="F631" s="36"/>
      <c r="G631" s="36"/>
      <c r="H631" s="39"/>
      <c r="I631" s="39"/>
      <c r="J631" s="39"/>
      <c r="K631" s="39"/>
      <c r="L631" s="39"/>
      <c r="M631" s="39"/>
      <c r="N631" s="39"/>
      <c r="O631" s="87"/>
      <c r="Q631" s="36"/>
      <c r="R631" s="38"/>
      <c r="V631" s="36"/>
    </row>
    <row r="632" spans="1:22" ht="16.5" customHeight="1">
      <c r="A632" s="36"/>
      <c r="B632" s="36"/>
      <c r="C632" s="36"/>
      <c r="D632" s="36"/>
      <c r="E632" s="36"/>
      <c r="F632" s="36"/>
      <c r="G632" s="36"/>
      <c r="H632" s="39"/>
      <c r="I632" s="39"/>
      <c r="J632" s="39"/>
      <c r="K632" s="39"/>
      <c r="L632" s="39"/>
      <c r="M632" s="39"/>
      <c r="N632" s="39"/>
      <c r="O632" s="87"/>
      <c r="Q632" s="36"/>
      <c r="R632" s="38"/>
      <c r="V632" s="36"/>
    </row>
    <row r="633" spans="1:22" ht="16.5" customHeight="1">
      <c r="A633" s="36"/>
      <c r="B633" s="36"/>
      <c r="C633" s="36"/>
      <c r="D633" s="36"/>
      <c r="E633" s="36"/>
      <c r="F633" s="36"/>
      <c r="G633" s="36"/>
      <c r="H633" s="39"/>
      <c r="I633" s="39"/>
      <c r="J633" s="39"/>
      <c r="K633" s="39"/>
      <c r="L633" s="39"/>
      <c r="M633" s="39"/>
      <c r="N633" s="39"/>
      <c r="O633" s="87"/>
      <c r="Q633" s="36"/>
      <c r="R633" s="38"/>
      <c r="V633" s="36"/>
    </row>
    <row r="634" spans="1:22" ht="16.5" customHeight="1">
      <c r="A634" s="36"/>
      <c r="B634" s="36"/>
      <c r="C634" s="36"/>
      <c r="D634" s="36"/>
      <c r="E634" s="36"/>
      <c r="F634" s="36"/>
      <c r="G634" s="36"/>
      <c r="H634" s="39"/>
      <c r="I634" s="39"/>
      <c r="J634" s="39"/>
      <c r="K634" s="39"/>
      <c r="L634" s="39"/>
      <c r="M634" s="39"/>
      <c r="N634" s="39"/>
      <c r="O634" s="87"/>
      <c r="Q634" s="36"/>
      <c r="R634" s="38"/>
      <c r="V634" s="36"/>
    </row>
    <row r="635" spans="1:22" ht="16.5" customHeight="1">
      <c r="A635" s="36"/>
      <c r="B635" s="36"/>
      <c r="C635" s="36"/>
      <c r="D635" s="36"/>
      <c r="E635" s="36"/>
      <c r="F635" s="36"/>
      <c r="G635" s="36"/>
      <c r="H635" s="39"/>
      <c r="I635" s="39"/>
      <c r="J635" s="39"/>
      <c r="K635" s="39"/>
      <c r="L635" s="39"/>
      <c r="M635" s="39"/>
      <c r="N635" s="39"/>
      <c r="O635" s="87"/>
      <c r="Q635" s="36"/>
      <c r="R635" s="38"/>
      <c r="V635" s="36"/>
    </row>
    <row r="636" spans="1:22" ht="16.5" customHeight="1">
      <c r="A636" s="36"/>
      <c r="B636" s="36"/>
      <c r="C636" s="36"/>
      <c r="D636" s="36"/>
      <c r="E636" s="36"/>
      <c r="F636" s="36"/>
      <c r="G636" s="36"/>
      <c r="H636" s="39"/>
      <c r="I636" s="39"/>
      <c r="J636" s="39"/>
      <c r="K636" s="39"/>
      <c r="L636" s="39"/>
      <c r="M636" s="39"/>
      <c r="N636" s="39"/>
      <c r="O636" s="87"/>
      <c r="Q636" s="36"/>
      <c r="R636" s="38"/>
      <c r="V636" s="36"/>
    </row>
    <row r="637" spans="1:22" ht="16.5" customHeight="1">
      <c r="A637" s="36"/>
      <c r="B637" s="36"/>
      <c r="C637" s="36"/>
      <c r="D637" s="36"/>
      <c r="E637" s="36"/>
      <c r="F637" s="36"/>
      <c r="G637" s="36"/>
      <c r="H637" s="39"/>
      <c r="I637" s="39"/>
      <c r="J637" s="39"/>
      <c r="K637" s="39"/>
      <c r="L637" s="39"/>
      <c r="M637" s="39"/>
      <c r="N637" s="39"/>
      <c r="O637" s="87"/>
      <c r="Q637" s="36"/>
      <c r="R637" s="38"/>
      <c r="V637" s="36"/>
    </row>
    <row r="638" spans="1:22" ht="16.5" customHeight="1">
      <c r="A638" s="36"/>
      <c r="B638" s="36"/>
      <c r="C638" s="36"/>
      <c r="D638" s="36"/>
      <c r="E638" s="36"/>
      <c r="F638" s="36"/>
      <c r="G638" s="36"/>
      <c r="H638" s="39"/>
      <c r="I638" s="39"/>
      <c r="J638" s="39"/>
      <c r="K638" s="39"/>
      <c r="L638" s="39"/>
      <c r="M638" s="39"/>
      <c r="N638" s="39"/>
      <c r="O638" s="87"/>
      <c r="Q638" s="36"/>
      <c r="R638" s="38"/>
      <c r="V638" s="36"/>
    </row>
    <row r="639" spans="1:22" ht="16.5" customHeight="1">
      <c r="A639" s="36"/>
      <c r="B639" s="36"/>
      <c r="C639" s="36"/>
      <c r="D639" s="36"/>
      <c r="E639" s="36"/>
      <c r="F639" s="36"/>
      <c r="G639" s="36"/>
      <c r="H639" s="39"/>
      <c r="I639" s="39"/>
      <c r="J639" s="39"/>
      <c r="K639" s="39"/>
      <c r="L639" s="39"/>
      <c r="M639" s="39"/>
      <c r="N639" s="39"/>
      <c r="O639" s="87"/>
      <c r="Q639" s="36"/>
      <c r="R639" s="38"/>
      <c r="V639" s="36"/>
    </row>
    <row r="640" spans="1:22" ht="16.5" customHeight="1">
      <c r="A640" s="36"/>
      <c r="B640" s="36"/>
      <c r="C640" s="36"/>
      <c r="D640" s="36"/>
      <c r="E640" s="36"/>
      <c r="F640" s="36"/>
      <c r="G640" s="36"/>
      <c r="H640" s="39"/>
      <c r="I640" s="39"/>
      <c r="J640" s="39"/>
      <c r="K640" s="39"/>
      <c r="L640" s="39"/>
      <c r="M640" s="39"/>
      <c r="N640" s="39"/>
      <c r="O640" s="87"/>
      <c r="Q640" s="36"/>
      <c r="R640" s="38"/>
      <c r="V640" s="36"/>
    </row>
    <row r="641" spans="1:22" ht="16.5" customHeight="1">
      <c r="A641" s="36"/>
      <c r="B641" s="36"/>
      <c r="C641" s="36"/>
      <c r="D641" s="36"/>
      <c r="E641" s="36"/>
      <c r="F641" s="36"/>
      <c r="G641" s="36"/>
      <c r="H641" s="39"/>
      <c r="I641" s="39"/>
      <c r="J641" s="39"/>
      <c r="K641" s="39"/>
      <c r="L641" s="39"/>
      <c r="M641" s="39"/>
      <c r="N641" s="39"/>
      <c r="O641" s="87"/>
      <c r="Q641" s="36"/>
      <c r="R641" s="38"/>
      <c r="V641" s="36"/>
    </row>
    <row r="642" spans="1:22" ht="16.5" customHeight="1">
      <c r="A642" s="36"/>
      <c r="B642" s="36"/>
      <c r="C642" s="36"/>
      <c r="D642" s="36"/>
      <c r="E642" s="36"/>
      <c r="F642" s="36"/>
      <c r="G642" s="36"/>
      <c r="H642" s="39"/>
      <c r="I642" s="39"/>
      <c r="J642" s="39"/>
      <c r="K642" s="39"/>
      <c r="L642" s="39"/>
      <c r="M642" s="39"/>
      <c r="N642" s="39"/>
      <c r="O642" s="87"/>
      <c r="Q642" s="36"/>
      <c r="R642" s="38"/>
      <c r="V642" s="36"/>
    </row>
    <row r="643" spans="1:22" ht="16.5" customHeight="1">
      <c r="A643" s="36"/>
      <c r="B643" s="36"/>
      <c r="C643" s="36"/>
      <c r="D643" s="36"/>
      <c r="E643" s="36"/>
      <c r="F643" s="36"/>
      <c r="G643" s="36"/>
      <c r="H643" s="39"/>
      <c r="I643" s="39"/>
      <c r="J643" s="39"/>
      <c r="K643" s="39"/>
      <c r="L643" s="39"/>
      <c r="M643" s="39"/>
      <c r="N643" s="39"/>
      <c r="O643" s="87"/>
      <c r="Q643" s="36"/>
      <c r="R643" s="38"/>
      <c r="V643" s="36"/>
    </row>
    <row r="644" spans="1:22" ht="16.5" customHeight="1">
      <c r="A644" s="36"/>
      <c r="B644" s="36"/>
      <c r="C644" s="36"/>
      <c r="D644" s="36"/>
      <c r="E644" s="36"/>
      <c r="F644" s="36"/>
      <c r="G644" s="36"/>
      <c r="H644" s="39"/>
      <c r="I644" s="39"/>
      <c r="J644" s="39"/>
      <c r="K644" s="39"/>
      <c r="L644" s="39"/>
      <c r="M644" s="39"/>
      <c r="N644" s="39"/>
      <c r="O644" s="87"/>
      <c r="Q644" s="36"/>
      <c r="R644" s="38"/>
      <c r="V644" s="36"/>
    </row>
    <row r="645" spans="1:22" ht="16.5" customHeight="1">
      <c r="A645" s="36"/>
      <c r="B645" s="36"/>
      <c r="C645" s="36"/>
      <c r="D645" s="36"/>
      <c r="E645" s="36"/>
      <c r="F645" s="36"/>
      <c r="G645" s="36"/>
      <c r="H645" s="39"/>
      <c r="I645" s="39"/>
      <c r="J645" s="39"/>
      <c r="K645" s="39"/>
      <c r="L645" s="39"/>
      <c r="M645" s="39"/>
      <c r="N645" s="39"/>
      <c r="O645" s="87"/>
      <c r="Q645" s="36"/>
      <c r="R645" s="38"/>
      <c r="V645" s="36"/>
    </row>
    <row r="646" spans="1:22" ht="16.5" customHeight="1">
      <c r="A646" s="36"/>
      <c r="B646" s="36"/>
      <c r="C646" s="36"/>
      <c r="D646" s="36"/>
      <c r="E646" s="36"/>
      <c r="F646" s="36"/>
      <c r="G646" s="36"/>
      <c r="H646" s="39"/>
      <c r="I646" s="39"/>
      <c r="J646" s="39"/>
      <c r="K646" s="39"/>
      <c r="L646" s="39"/>
      <c r="M646" s="39"/>
      <c r="N646" s="39"/>
      <c r="O646" s="87"/>
      <c r="Q646" s="36"/>
      <c r="R646" s="38"/>
      <c r="V646" s="36"/>
    </row>
    <row r="647" spans="1:22" ht="16.5" customHeight="1">
      <c r="A647" s="36"/>
      <c r="B647" s="36"/>
      <c r="C647" s="36"/>
      <c r="D647" s="36"/>
      <c r="E647" s="36"/>
      <c r="F647" s="36"/>
      <c r="G647" s="36"/>
      <c r="H647" s="39"/>
      <c r="I647" s="39"/>
      <c r="J647" s="39"/>
      <c r="K647" s="39"/>
      <c r="L647" s="39"/>
      <c r="M647" s="39"/>
      <c r="N647" s="39"/>
      <c r="O647" s="87"/>
      <c r="Q647" s="36"/>
      <c r="R647" s="38"/>
      <c r="V647" s="36"/>
    </row>
    <row r="648" spans="1:22" ht="16.5" customHeight="1">
      <c r="A648" s="36"/>
      <c r="B648" s="36"/>
      <c r="C648" s="36"/>
      <c r="D648" s="36"/>
      <c r="E648" s="36"/>
      <c r="F648" s="36"/>
      <c r="G648" s="36"/>
      <c r="H648" s="39"/>
      <c r="I648" s="39"/>
      <c r="J648" s="39"/>
      <c r="K648" s="39"/>
      <c r="L648" s="39"/>
      <c r="M648" s="39"/>
      <c r="N648" s="39"/>
      <c r="O648" s="87"/>
      <c r="Q648" s="36"/>
      <c r="R648" s="38"/>
      <c r="V648" s="36"/>
    </row>
    <row r="649" spans="1:22" ht="16.5" customHeight="1">
      <c r="A649" s="36"/>
      <c r="B649" s="36"/>
      <c r="C649" s="36"/>
      <c r="D649" s="36"/>
      <c r="E649" s="36"/>
      <c r="F649" s="36"/>
      <c r="G649" s="36"/>
      <c r="H649" s="39"/>
      <c r="I649" s="39"/>
      <c r="J649" s="39"/>
      <c r="K649" s="39"/>
      <c r="L649" s="39"/>
      <c r="M649" s="39"/>
      <c r="N649" s="39"/>
      <c r="O649" s="87"/>
      <c r="Q649" s="36"/>
      <c r="R649" s="38"/>
      <c r="V649" s="36"/>
    </row>
    <row r="650" spans="1:22" ht="16.5" customHeight="1">
      <c r="A650" s="36"/>
      <c r="B650" s="36"/>
      <c r="C650" s="36"/>
      <c r="D650" s="36"/>
      <c r="E650" s="36"/>
      <c r="F650" s="36"/>
      <c r="G650" s="36"/>
      <c r="H650" s="39"/>
      <c r="I650" s="39"/>
      <c r="J650" s="39"/>
      <c r="K650" s="39"/>
      <c r="L650" s="39"/>
      <c r="M650" s="39"/>
      <c r="N650" s="39"/>
      <c r="O650" s="87"/>
      <c r="Q650" s="36"/>
      <c r="R650" s="38"/>
      <c r="V650" s="36"/>
    </row>
    <row r="651" spans="1:22" ht="16.5" customHeight="1">
      <c r="A651" s="36"/>
      <c r="B651" s="36"/>
      <c r="C651" s="36"/>
      <c r="D651" s="36"/>
      <c r="E651" s="36"/>
      <c r="F651" s="36"/>
      <c r="G651" s="36"/>
      <c r="H651" s="39"/>
      <c r="I651" s="39"/>
      <c r="J651" s="39"/>
      <c r="K651" s="39"/>
      <c r="L651" s="39"/>
      <c r="M651" s="39"/>
      <c r="N651" s="39"/>
      <c r="O651" s="87"/>
      <c r="Q651" s="36"/>
      <c r="R651" s="38"/>
      <c r="V651" s="36"/>
    </row>
    <row r="652" spans="1:22" ht="16.5" customHeight="1">
      <c r="A652" s="36"/>
      <c r="B652" s="36"/>
      <c r="C652" s="36"/>
      <c r="D652" s="36"/>
      <c r="E652" s="36"/>
      <c r="F652" s="36"/>
      <c r="G652" s="36"/>
      <c r="H652" s="39"/>
      <c r="I652" s="39"/>
      <c r="J652" s="39"/>
      <c r="K652" s="39"/>
      <c r="L652" s="39"/>
      <c r="M652" s="39"/>
      <c r="N652" s="39"/>
      <c r="O652" s="87"/>
      <c r="Q652" s="36"/>
      <c r="R652" s="38"/>
      <c r="V652" s="36"/>
    </row>
    <row r="653" spans="1:22" ht="16.5" customHeight="1">
      <c r="A653" s="36"/>
      <c r="B653" s="36"/>
      <c r="C653" s="36"/>
      <c r="D653" s="36"/>
      <c r="E653" s="36"/>
      <c r="F653" s="36"/>
      <c r="G653" s="36"/>
      <c r="H653" s="39"/>
      <c r="I653" s="39"/>
      <c r="J653" s="39"/>
      <c r="K653" s="39"/>
      <c r="L653" s="39"/>
      <c r="M653" s="39"/>
      <c r="N653" s="39"/>
      <c r="O653" s="87"/>
      <c r="Q653" s="36"/>
      <c r="R653" s="38"/>
      <c r="V653" s="36"/>
    </row>
    <row r="654" spans="1:22" ht="16.5" customHeight="1">
      <c r="A654" s="36"/>
      <c r="B654" s="36"/>
      <c r="C654" s="36"/>
      <c r="D654" s="36"/>
      <c r="E654" s="36"/>
      <c r="F654" s="36"/>
      <c r="G654" s="36"/>
      <c r="H654" s="39"/>
      <c r="I654" s="39"/>
      <c r="J654" s="39"/>
      <c r="K654" s="39"/>
      <c r="L654" s="39"/>
      <c r="M654" s="39"/>
      <c r="N654" s="39"/>
      <c r="O654" s="87"/>
      <c r="Q654" s="36"/>
      <c r="R654" s="38"/>
      <c r="V654" s="36"/>
    </row>
    <row r="655" spans="1:22" ht="16.5" customHeight="1">
      <c r="A655" s="36"/>
      <c r="B655" s="36"/>
      <c r="C655" s="36"/>
      <c r="D655" s="36"/>
      <c r="E655" s="36"/>
      <c r="F655" s="36"/>
      <c r="G655" s="36"/>
      <c r="H655" s="39"/>
      <c r="I655" s="39"/>
      <c r="J655" s="39"/>
      <c r="K655" s="39"/>
      <c r="L655" s="39"/>
      <c r="M655" s="39"/>
      <c r="N655" s="39"/>
      <c r="O655" s="87"/>
      <c r="Q655" s="36"/>
      <c r="R655" s="38"/>
      <c r="V655" s="36"/>
    </row>
    <row r="656" spans="1:22" ht="16.5" customHeight="1">
      <c r="A656" s="36"/>
      <c r="B656" s="36"/>
      <c r="C656" s="36"/>
      <c r="D656" s="36"/>
      <c r="E656" s="36"/>
      <c r="F656" s="36"/>
      <c r="G656" s="36"/>
      <c r="H656" s="39"/>
      <c r="I656" s="39"/>
      <c r="J656" s="39"/>
      <c r="K656" s="39"/>
      <c r="L656" s="39"/>
      <c r="M656" s="39"/>
      <c r="N656" s="39"/>
      <c r="O656" s="87"/>
      <c r="Q656" s="36"/>
      <c r="R656" s="38"/>
      <c r="V656" s="36"/>
    </row>
    <row r="657" spans="1:22" ht="16.5" customHeight="1">
      <c r="A657" s="36"/>
      <c r="B657" s="36"/>
      <c r="C657" s="36"/>
      <c r="D657" s="36"/>
      <c r="E657" s="36"/>
      <c r="F657" s="36"/>
      <c r="G657" s="36"/>
      <c r="H657" s="39"/>
      <c r="I657" s="39"/>
      <c r="J657" s="39"/>
      <c r="K657" s="39"/>
      <c r="L657" s="39"/>
      <c r="M657" s="39"/>
      <c r="N657" s="39"/>
      <c r="O657" s="87"/>
      <c r="Q657" s="36"/>
      <c r="R657" s="38"/>
      <c r="V657" s="36"/>
    </row>
    <row r="658" spans="1:22" ht="16.5" customHeight="1">
      <c r="A658" s="36"/>
      <c r="B658" s="36"/>
      <c r="C658" s="36"/>
      <c r="D658" s="36"/>
      <c r="E658" s="36"/>
      <c r="F658" s="36"/>
      <c r="G658" s="36"/>
      <c r="H658" s="39"/>
      <c r="I658" s="39"/>
      <c r="J658" s="39"/>
      <c r="K658" s="39"/>
      <c r="L658" s="39"/>
      <c r="M658" s="39"/>
      <c r="N658" s="39"/>
      <c r="O658" s="87"/>
      <c r="Q658" s="36"/>
      <c r="R658" s="38"/>
      <c r="V658" s="36"/>
    </row>
    <row r="659" spans="1:22" ht="16.5" customHeight="1">
      <c r="A659" s="36"/>
      <c r="B659" s="36"/>
      <c r="C659" s="36"/>
      <c r="D659" s="36"/>
      <c r="E659" s="36"/>
      <c r="F659" s="36"/>
      <c r="G659" s="36"/>
      <c r="H659" s="39"/>
      <c r="I659" s="39"/>
      <c r="J659" s="39"/>
      <c r="K659" s="39"/>
      <c r="L659" s="39"/>
      <c r="M659" s="39"/>
      <c r="N659" s="39"/>
      <c r="O659" s="87"/>
      <c r="Q659" s="36"/>
      <c r="R659" s="38"/>
      <c r="V659" s="36"/>
    </row>
    <row r="660" spans="1:22" ht="16.5" customHeight="1">
      <c r="A660" s="36"/>
      <c r="B660" s="36"/>
      <c r="C660" s="36"/>
      <c r="D660" s="36"/>
      <c r="E660" s="36"/>
      <c r="F660" s="36"/>
      <c r="G660" s="36"/>
      <c r="H660" s="39"/>
      <c r="I660" s="39"/>
      <c r="J660" s="39"/>
      <c r="K660" s="39"/>
      <c r="L660" s="39"/>
      <c r="M660" s="39"/>
      <c r="N660" s="39"/>
      <c r="O660" s="87"/>
      <c r="Q660" s="36"/>
      <c r="R660" s="38"/>
      <c r="V660" s="36"/>
    </row>
    <row r="661" spans="1:22" ht="16.5" customHeight="1">
      <c r="A661" s="36"/>
      <c r="B661" s="36"/>
      <c r="C661" s="36"/>
      <c r="D661" s="36"/>
      <c r="E661" s="36"/>
      <c r="F661" s="36"/>
      <c r="G661" s="36"/>
      <c r="H661" s="39"/>
      <c r="I661" s="39"/>
      <c r="J661" s="39"/>
      <c r="K661" s="39"/>
      <c r="L661" s="39"/>
      <c r="M661" s="39"/>
      <c r="N661" s="39"/>
      <c r="O661" s="87"/>
      <c r="Q661" s="36"/>
      <c r="R661" s="38"/>
      <c r="V661" s="36"/>
    </row>
    <row r="662" spans="1:22" ht="16.5" customHeight="1">
      <c r="A662" s="36"/>
      <c r="B662" s="36"/>
      <c r="C662" s="36"/>
      <c r="D662" s="36"/>
      <c r="E662" s="36"/>
      <c r="F662" s="36"/>
      <c r="G662" s="36"/>
      <c r="H662" s="39"/>
      <c r="I662" s="39"/>
      <c r="J662" s="39"/>
      <c r="K662" s="39"/>
      <c r="L662" s="39"/>
      <c r="M662" s="39"/>
      <c r="N662" s="39"/>
      <c r="O662" s="87"/>
      <c r="Q662" s="36"/>
      <c r="R662" s="38"/>
      <c r="V662" s="36"/>
    </row>
    <row r="663" spans="1:22" ht="16.5" customHeight="1">
      <c r="A663" s="36"/>
      <c r="B663" s="36"/>
      <c r="C663" s="36"/>
      <c r="D663" s="36"/>
      <c r="E663" s="36"/>
      <c r="F663" s="36"/>
      <c r="G663" s="36"/>
      <c r="H663" s="39"/>
      <c r="I663" s="39"/>
      <c r="J663" s="39"/>
      <c r="K663" s="39"/>
      <c r="L663" s="39"/>
      <c r="M663" s="39"/>
      <c r="N663" s="39"/>
      <c r="O663" s="87"/>
      <c r="Q663" s="36"/>
      <c r="R663" s="38"/>
      <c r="V663" s="36"/>
    </row>
    <row r="664" spans="1:22" ht="16.5" customHeight="1">
      <c r="A664" s="36"/>
      <c r="B664" s="36"/>
      <c r="C664" s="36"/>
      <c r="D664" s="36"/>
      <c r="E664" s="36"/>
      <c r="F664" s="36"/>
      <c r="G664" s="36"/>
      <c r="H664" s="39"/>
      <c r="I664" s="39"/>
      <c r="J664" s="39"/>
      <c r="K664" s="39"/>
      <c r="L664" s="39"/>
      <c r="M664" s="39"/>
      <c r="N664" s="39"/>
      <c r="O664" s="87"/>
      <c r="Q664" s="36"/>
      <c r="R664" s="38"/>
      <c r="V664" s="36"/>
    </row>
    <row r="665" spans="1:22" ht="16.5" customHeight="1">
      <c r="A665" s="36"/>
      <c r="B665" s="36"/>
      <c r="C665" s="36"/>
      <c r="D665" s="36"/>
      <c r="E665" s="36"/>
      <c r="F665" s="36"/>
      <c r="G665" s="36"/>
      <c r="H665" s="39"/>
      <c r="I665" s="39"/>
      <c r="J665" s="39"/>
      <c r="K665" s="39"/>
      <c r="L665" s="39"/>
      <c r="M665" s="39"/>
      <c r="N665" s="39"/>
      <c r="O665" s="87"/>
      <c r="Q665" s="36"/>
      <c r="R665" s="38"/>
      <c r="V665" s="36"/>
    </row>
    <row r="666" spans="1:22" ht="16.5" customHeight="1">
      <c r="A666" s="36"/>
      <c r="B666" s="36"/>
      <c r="C666" s="36"/>
      <c r="D666" s="36"/>
      <c r="E666" s="36"/>
      <c r="F666" s="36"/>
      <c r="G666" s="36"/>
      <c r="H666" s="39"/>
      <c r="I666" s="39"/>
      <c r="J666" s="39"/>
      <c r="K666" s="39"/>
      <c r="L666" s="39"/>
      <c r="M666" s="39"/>
      <c r="N666" s="39"/>
      <c r="O666" s="87"/>
      <c r="Q666" s="36"/>
      <c r="R666" s="38"/>
      <c r="V666" s="36"/>
    </row>
    <row r="667" spans="1:22" ht="16.5" customHeight="1">
      <c r="A667" s="36"/>
      <c r="B667" s="36"/>
      <c r="C667" s="36"/>
      <c r="D667" s="36"/>
      <c r="E667" s="36"/>
      <c r="F667" s="36"/>
      <c r="G667" s="36"/>
      <c r="H667" s="39"/>
      <c r="I667" s="39"/>
      <c r="J667" s="39"/>
      <c r="K667" s="39"/>
      <c r="L667" s="39"/>
      <c r="M667" s="39"/>
      <c r="N667" s="39"/>
      <c r="O667" s="87"/>
      <c r="Q667" s="36"/>
      <c r="R667" s="38"/>
      <c r="V667" s="36"/>
    </row>
    <row r="668" spans="1:22" ht="16.5" customHeight="1">
      <c r="A668" s="36"/>
      <c r="B668" s="36"/>
      <c r="C668" s="36"/>
      <c r="D668" s="36"/>
      <c r="E668" s="36"/>
      <c r="F668" s="36"/>
      <c r="G668" s="36"/>
      <c r="H668" s="39"/>
      <c r="I668" s="39"/>
      <c r="J668" s="39"/>
      <c r="K668" s="39"/>
      <c r="L668" s="39"/>
      <c r="M668" s="39"/>
      <c r="N668" s="39"/>
      <c r="O668" s="87"/>
      <c r="Q668" s="36"/>
      <c r="R668" s="38"/>
      <c r="V668" s="36"/>
    </row>
    <row r="669" spans="1:22" ht="16.5" customHeight="1">
      <c r="A669" s="36"/>
      <c r="B669" s="36"/>
      <c r="C669" s="36"/>
      <c r="D669" s="36"/>
      <c r="E669" s="36"/>
      <c r="F669" s="36"/>
      <c r="G669" s="36"/>
      <c r="H669" s="39"/>
      <c r="I669" s="39"/>
      <c r="J669" s="39"/>
      <c r="K669" s="39"/>
      <c r="L669" s="39"/>
      <c r="M669" s="39"/>
      <c r="N669" s="39"/>
      <c r="O669" s="87"/>
      <c r="Q669" s="36"/>
      <c r="R669" s="38"/>
      <c r="V669" s="36"/>
    </row>
    <row r="670" spans="1:22" ht="16.5" customHeight="1">
      <c r="A670" s="36"/>
      <c r="B670" s="36"/>
      <c r="C670" s="36"/>
      <c r="D670" s="36"/>
      <c r="E670" s="36"/>
      <c r="F670" s="36"/>
      <c r="G670" s="36"/>
      <c r="H670" s="39"/>
      <c r="I670" s="39"/>
      <c r="J670" s="39"/>
      <c r="K670" s="39"/>
      <c r="L670" s="39"/>
      <c r="M670" s="39"/>
      <c r="N670" s="39"/>
      <c r="O670" s="87"/>
      <c r="Q670" s="36"/>
      <c r="R670" s="38"/>
      <c r="V670" s="36"/>
    </row>
    <row r="671" spans="1:22" ht="16.5" customHeight="1">
      <c r="A671" s="36"/>
      <c r="B671" s="36"/>
      <c r="C671" s="36"/>
      <c r="D671" s="36"/>
      <c r="E671" s="36"/>
      <c r="F671" s="36"/>
      <c r="G671" s="36"/>
      <c r="H671" s="39"/>
      <c r="I671" s="39"/>
      <c r="J671" s="39"/>
      <c r="K671" s="39"/>
      <c r="L671" s="39"/>
      <c r="M671" s="39"/>
      <c r="N671" s="39"/>
      <c r="O671" s="87"/>
      <c r="Q671" s="36"/>
      <c r="R671" s="38"/>
      <c r="V671" s="36"/>
    </row>
    <row r="672" spans="1:22" ht="16.5" customHeight="1">
      <c r="A672" s="36"/>
      <c r="B672" s="36"/>
      <c r="C672" s="36"/>
      <c r="D672" s="36"/>
      <c r="E672" s="36"/>
      <c r="F672" s="36"/>
      <c r="G672" s="36"/>
      <c r="H672" s="39"/>
      <c r="I672" s="39"/>
      <c r="J672" s="39"/>
      <c r="K672" s="39"/>
      <c r="L672" s="39"/>
      <c r="M672" s="39"/>
      <c r="N672" s="39"/>
      <c r="O672" s="87"/>
      <c r="Q672" s="36"/>
      <c r="R672" s="38"/>
      <c r="V672" s="36"/>
    </row>
    <row r="673" spans="1:22" ht="16.5" customHeight="1">
      <c r="A673" s="36"/>
      <c r="B673" s="36"/>
      <c r="C673" s="36"/>
      <c r="D673" s="36"/>
      <c r="E673" s="36"/>
      <c r="F673" s="36"/>
      <c r="G673" s="36"/>
      <c r="H673" s="39"/>
      <c r="I673" s="39"/>
      <c r="J673" s="39"/>
      <c r="K673" s="39"/>
      <c r="L673" s="39"/>
      <c r="M673" s="39"/>
      <c r="N673" s="39"/>
      <c r="O673" s="87"/>
      <c r="Q673" s="36"/>
      <c r="R673" s="38"/>
      <c r="V673" s="36"/>
    </row>
    <row r="674" spans="1:22" ht="16.5" customHeight="1">
      <c r="A674" s="36"/>
      <c r="B674" s="36"/>
      <c r="C674" s="36"/>
      <c r="D674" s="36"/>
      <c r="E674" s="36"/>
      <c r="F674" s="36"/>
      <c r="G674" s="36"/>
      <c r="H674" s="39"/>
      <c r="I674" s="39"/>
      <c r="J674" s="39"/>
      <c r="K674" s="39"/>
      <c r="L674" s="39"/>
      <c r="M674" s="39"/>
      <c r="N674" s="39"/>
      <c r="O674" s="87"/>
      <c r="Q674" s="36"/>
      <c r="R674" s="38"/>
      <c r="V674" s="36"/>
    </row>
    <row r="675" spans="1:22" ht="16.5" customHeight="1">
      <c r="A675" s="36"/>
      <c r="B675" s="36"/>
      <c r="C675" s="36"/>
      <c r="D675" s="36"/>
      <c r="E675" s="36"/>
      <c r="F675" s="36"/>
      <c r="G675" s="36"/>
      <c r="H675" s="39"/>
      <c r="I675" s="39"/>
      <c r="J675" s="39"/>
      <c r="K675" s="39"/>
      <c r="L675" s="39"/>
      <c r="M675" s="39"/>
      <c r="N675" s="39"/>
      <c r="O675" s="87"/>
      <c r="Q675" s="36"/>
      <c r="R675" s="38"/>
      <c r="V675" s="36"/>
    </row>
    <row r="676" spans="1:22" ht="16.5" customHeight="1">
      <c r="A676" s="36"/>
      <c r="B676" s="36"/>
      <c r="C676" s="36"/>
      <c r="D676" s="36"/>
      <c r="E676" s="36"/>
      <c r="F676" s="36"/>
      <c r="G676" s="36"/>
      <c r="H676" s="39"/>
      <c r="I676" s="39"/>
      <c r="J676" s="39"/>
      <c r="K676" s="39"/>
      <c r="L676" s="39"/>
      <c r="M676" s="39"/>
      <c r="N676" s="39"/>
      <c r="O676" s="87"/>
      <c r="Q676" s="36"/>
      <c r="R676" s="38"/>
      <c r="V676" s="36"/>
    </row>
    <row r="677" spans="1:22" ht="16.5" customHeight="1">
      <c r="A677" s="36"/>
      <c r="B677" s="36"/>
      <c r="C677" s="36"/>
      <c r="D677" s="36"/>
      <c r="E677" s="36"/>
      <c r="F677" s="36"/>
      <c r="G677" s="36"/>
      <c r="H677" s="39"/>
      <c r="I677" s="39"/>
      <c r="J677" s="39"/>
      <c r="K677" s="39"/>
      <c r="L677" s="39"/>
      <c r="M677" s="39"/>
      <c r="N677" s="39"/>
      <c r="O677" s="87"/>
      <c r="Q677" s="36"/>
      <c r="R677" s="38"/>
      <c r="V677" s="36"/>
    </row>
    <row r="678" spans="1:22" ht="16.5" customHeight="1">
      <c r="A678" s="36"/>
      <c r="B678" s="36"/>
      <c r="C678" s="36"/>
      <c r="D678" s="36"/>
      <c r="E678" s="36"/>
      <c r="F678" s="36"/>
      <c r="G678" s="36"/>
      <c r="H678" s="39"/>
      <c r="I678" s="39"/>
      <c r="J678" s="39"/>
      <c r="K678" s="39"/>
      <c r="L678" s="39"/>
      <c r="M678" s="39"/>
      <c r="N678" s="39"/>
      <c r="O678" s="87"/>
      <c r="Q678" s="36"/>
      <c r="R678" s="38"/>
      <c r="V678" s="36"/>
    </row>
    <row r="679" spans="1:22" ht="16.5" customHeight="1">
      <c r="A679" s="36"/>
      <c r="B679" s="36"/>
      <c r="C679" s="36"/>
      <c r="D679" s="36"/>
      <c r="E679" s="36"/>
      <c r="F679" s="36"/>
      <c r="G679" s="36"/>
      <c r="H679" s="39"/>
      <c r="I679" s="39"/>
      <c r="J679" s="39"/>
      <c r="K679" s="39"/>
      <c r="L679" s="39"/>
      <c r="M679" s="39"/>
      <c r="N679" s="39"/>
      <c r="O679" s="87"/>
      <c r="Q679" s="36"/>
      <c r="R679" s="38"/>
      <c r="V679" s="36"/>
    </row>
    <row r="680" spans="1:22" ht="16.5" customHeight="1">
      <c r="A680" s="36"/>
      <c r="B680" s="36"/>
      <c r="C680" s="36"/>
      <c r="D680" s="36"/>
      <c r="E680" s="36"/>
      <c r="F680" s="36"/>
      <c r="G680" s="36"/>
      <c r="H680" s="39"/>
      <c r="I680" s="39"/>
      <c r="J680" s="39"/>
      <c r="K680" s="39"/>
      <c r="L680" s="39"/>
      <c r="M680" s="39"/>
      <c r="N680" s="39"/>
      <c r="O680" s="87"/>
      <c r="Q680" s="36"/>
      <c r="R680" s="38"/>
      <c r="V680" s="36"/>
    </row>
    <row r="681" spans="1:22" ht="16.5" customHeight="1">
      <c r="A681" s="36"/>
      <c r="B681" s="36"/>
      <c r="C681" s="36"/>
      <c r="D681" s="36"/>
      <c r="E681" s="36"/>
      <c r="F681" s="36"/>
      <c r="G681" s="36"/>
      <c r="H681" s="39"/>
      <c r="I681" s="39"/>
      <c r="J681" s="39"/>
      <c r="K681" s="39"/>
      <c r="L681" s="39"/>
      <c r="M681" s="39"/>
      <c r="N681" s="39"/>
      <c r="O681" s="87"/>
      <c r="Q681" s="36"/>
      <c r="R681" s="38"/>
      <c r="V681" s="36"/>
    </row>
    <row r="682" spans="1:22" ht="16.5" customHeight="1">
      <c r="A682" s="36"/>
      <c r="B682" s="36"/>
      <c r="C682" s="36"/>
      <c r="D682" s="36"/>
      <c r="E682" s="36"/>
      <c r="F682" s="36"/>
      <c r="G682" s="36"/>
      <c r="H682" s="39"/>
      <c r="I682" s="39"/>
      <c r="J682" s="39"/>
      <c r="K682" s="39"/>
      <c r="L682" s="39"/>
      <c r="M682" s="39"/>
      <c r="N682" s="39"/>
      <c r="O682" s="87"/>
      <c r="Q682" s="36"/>
      <c r="R682" s="38"/>
      <c r="V682" s="36"/>
    </row>
    <row r="683" spans="1:22" ht="16.5" customHeight="1">
      <c r="A683" s="36"/>
      <c r="B683" s="36"/>
      <c r="C683" s="36"/>
      <c r="D683" s="36"/>
      <c r="E683" s="36"/>
      <c r="F683" s="36"/>
      <c r="G683" s="36"/>
      <c r="H683" s="39"/>
      <c r="I683" s="39"/>
      <c r="J683" s="39"/>
      <c r="K683" s="39"/>
      <c r="L683" s="39"/>
      <c r="M683" s="39"/>
      <c r="N683" s="39"/>
      <c r="O683" s="87"/>
      <c r="Q683" s="36"/>
      <c r="R683" s="38"/>
      <c r="V683" s="36"/>
    </row>
    <row r="684" spans="1:22" ht="16.5" customHeight="1">
      <c r="A684" s="36"/>
      <c r="B684" s="36"/>
      <c r="C684" s="36"/>
      <c r="D684" s="36"/>
      <c r="E684" s="36"/>
      <c r="F684" s="36"/>
      <c r="G684" s="36"/>
      <c r="H684" s="39"/>
      <c r="I684" s="39"/>
      <c r="J684" s="39"/>
      <c r="K684" s="39"/>
      <c r="L684" s="39"/>
      <c r="M684" s="39"/>
      <c r="N684" s="39"/>
      <c r="O684" s="87"/>
      <c r="Q684" s="36"/>
      <c r="R684" s="38"/>
      <c r="V684" s="36"/>
    </row>
    <row r="685" spans="1:22" ht="16.5" customHeight="1">
      <c r="A685" s="36"/>
      <c r="B685" s="36"/>
      <c r="C685" s="36"/>
      <c r="D685" s="36"/>
      <c r="E685" s="36"/>
      <c r="F685" s="36"/>
      <c r="G685" s="36"/>
      <c r="H685" s="39"/>
      <c r="I685" s="39"/>
      <c r="J685" s="39"/>
      <c r="K685" s="39"/>
      <c r="L685" s="39"/>
      <c r="M685" s="39"/>
      <c r="N685" s="39"/>
      <c r="O685" s="87"/>
      <c r="Q685" s="36"/>
      <c r="R685" s="38"/>
      <c r="V685" s="36"/>
    </row>
    <row r="686" spans="1:22" ht="16.5" customHeight="1">
      <c r="A686" s="36"/>
      <c r="B686" s="36"/>
      <c r="C686" s="36"/>
      <c r="D686" s="36"/>
      <c r="E686" s="36"/>
      <c r="F686" s="36"/>
      <c r="G686" s="36"/>
      <c r="H686" s="39"/>
      <c r="I686" s="39"/>
      <c r="J686" s="39"/>
      <c r="K686" s="39"/>
      <c r="L686" s="39"/>
      <c r="M686" s="39"/>
      <c r="N686" s="39"/>
      <c r="O686" s="87"/>
      <c r="Q686" s="36"/>
      <c r="R686" s="38"/>
      <c r="V686" s="36"/>
    </row>
    <row r="687" spans="1:22" ht="16.5" customHeight="1">
      <c r="A687" s="36"/>
      <c r="B687" s="36"/>
      <c r="C687" s="36"/>
      <c r="D687" s="36"/>
      <c r="E687" s="36"/>
      <c r="F687" s="36"/>
      <c r="G687" s="36"/>
      <c r="H687" s="39"/>
      <c r="I687" s="39"/>
      <c r="J687" s="39"/>
      <c r="K687" s="39"/>
      <c r="L687" s="39"/>
      <c r="M687" s="39"/>
      <c r="N687" s="39"/>
      <c r="O687" s="87"/>
      <c r="Q687" s="36"/>
      <c r="R687" s="38"/>
      <c r="V687" s="36"/>
    </row>
    <row r="688" spans="1:22" ht="16.5" customHeight="1">
      <c r="A688" s="36"/>
      <c r="B688" s="36"/>
      <c r="C688" s="36"/>
      <c r="D688" s="36"/>
      <c r="E688" s="36"/>
      <c r="F688" s="36"/>
      <c r="G688" s="36"/>
      <c r="H688" s="39"/>
      <c r="I688" s="39"/>
      <c r="J688" s="39"/>
      <c r="K688" s="39"/>
      <c r="L688" s="39"/>
      <c r="M688" s="39"/>
      <c r="N688" s="39"/>
      <c r="O688" s="87"/>
      <c r="Q688" s="36"/>
      <c r="R688" s="38"/>
      <c r="V688" s="36"/>
    </row>
    <row r="689" spans="1:22" ht="16.5" customHeight="1">
      <c r="A689" s="36"/>
      <c r="B689" s="36"/>
      <c r="C689" s="36"/>
      <c r="D689" s="36"/>
      <c r="E689" s="36"/>
      <c r="F689" s="36"/>
      <c r="G689" s="36"/>
      <c r="H689" s="39"/>
      <c r="I689" s="39"/>
      <c r="J689" s="39"/>
      <c r="K689" s="39"/>
      <c r="L689" s="39"/>
      <c r="M689" s="39"/>
      <c r="N689" s="39"/>
      <c r="O689" s="87"/>
      <c r="Q689" s="36"/>
      <c r="R689" s="38"/>
      <c r="V689" s="36"/>
    </row>
    <row r="690" spans="1:22" ht="16.5" customHeight="1">
      <c r="A690" s="36"/>
      <c r="B690" s="36"/>
      <c r="C690" s="36"/>
      <c r="D690" s="36"/>
      <c r="E690" s="36"/>
      <c r="F690" s="36"/>
      <c r="G690" s="36"/>
      <c r="H690" s="39"/>
      <c r="I690" s="39"/>
      <c r="J690" s="39"/>
      <c r="K690" s="39"/>
      <c r="L690" s="39"/>
      <c r="M690" s="39"/>
      <c r="N690" s="39"/>
      <c r="O690" s="87"/>
      <c r="Q690" s="36"/>
      <c r="R690" s="38"/>
      <c r="V690" s="36"/>
    </row>
    <row r="691" spans="1:22" ht="16.5" customHeight="1">
      <c r="A691" s="36"/>
      <c r="B691" s="36"/>
      <c r="C691" s="36"/>
      <c r="D691" s="36"/>
      <c r="E691" s="36"/>
      <c r="F691" s="36"/>
      <c r="G691" s="36"/>
      <c r="H691" s="39"/>
      <c r="I691" s="39"/>
      <c r="J691" s="39"/>
      <c r="K691" s="39"/>
      <c r="L691" s="39"/>
      <c r="M691" s="39"/>
      <c r="N691" s="39"/>
      <c r="O691" s="87"/>
      <c r="Q691" s="36"/>
      <c r="R691" s="38"/>
      <c r="V691" s="36"/>
    </row>
    <row r="692" spans="1:22" ht="16.5" customHeight="1">
      <c r="A692" s="36"/>
      <c r="B692" s="36"/>
      <c r="C692" s="36"/>
      <c r="D692" s="36"/>
      <c r="E692" s="36"/>
      <c r="F692" s="36"/>
      <c r="G692" s="36"/>
      <c r="H692" s="39"/>
      <c r="I692" s="39"/>
      <c r="J692" s="39"/>
      <c r="K692" s="39"/>
      <c r="L692" s="39"/>
      <c r="M692" s="39"/>
      <c r="N692" s="39"/>
      <c r="O692" s="87"/>
      <c r="Q692" s="36"/>
      <c r="R692" s="38"/>
      <c r="V692" s="36"/>
    </row>
    <row r="693" spans="1:22" ht="16.5" customHeight="1">
      <c r="A693" s="36"/>
      <c r="B693" s="36"/>
      <c r="C693" s="36"/>
      <c r="D693" s="36"/>
      <c r="E693" s="36"/>
      <c r="F693" s="36"/>
      <c r="G693" s="36"/>
      <c r="H693" s="39"/>
      <c r="I693" s="39"/>
      <c r="J693" s="39"/>
      <c r="K693" s="39"/>
      <c r="L693" s="39"/>
      <c r="M693" s="39"/>
      <c r="N693" s="39"/>
      <c r="O693" s="87"/>
      <c r="Q693" s="36"/>
      <c r="R693" s="38"/>
      <c r="V693" s="36"/>
    </row>
    <row r="694" spans="1:22" ht="16.5" customHeight="1">
      <c r="A694" s="36"/>
      <c r="B694" s="36"/>
      <c r="C694" s="36"/>
      <c r="D694" s="36"/>
      <c r="E694" s="36"/>
      <c r="F694" s="36"/>
      <c r="G694" s="36"/>
      <c r="H694" s="39"/>
      <c r="I694" s="39"/>
      <c r="J694" s="39"/>
      <c r="K694" s="39"/>
      <c r="L694" s="39"/>
      <c r="M694" s="39"/>
      <c r="N694" s="39"/>
      <c r="O694" s="87"/>
      <c r="Q694" s="36"/>
      <c r="R694" s="38"/>
      <c r="V694" s="36"/>
    </row>
    <row r="695" spans="1:22" ht="16.5" customHeight="1">
      <c r="A695" s="36"/>
      <c r="B695" s="36"/>
      <c r="C695" s="36"/>
      <c r="D695" s="36"/>
      <c r="E695" s="36"/>
      <c r="F695" s="36"/>
      <c r="G695" s="36"/>
      <c r="H695" s="39"/>
      <c r="I695" s="39"/>
      <c r="J695" s="39"/>
      <c r="K695" s="39"/>
      <c r="L695" s="39"/>
      <c r="M695" s="39"/>
      <c r="N695" s="39"/>
      <c r="O695" s="87"/>
      <c r="Q695" s="36"/>
      <c r="R695" s="38"/>
      <c r="V695" s="36"/>
    </row>
    <row r="696" spans="1:22" ht="16.5" customHeight="1">
      <c r="A696" s="36"/>
      <c r="B696" s="36"/>
      <c r="C696" s="36"/>
      <c r="D696" s="36"/>
      <c r="E696" s="36"/>
      <c r="F696" s="36"/>
      <c r="G696" s="36"/>
      <c r="H696" s="39"/>
      <c r="I696" s="39"/>
      <c r="J696" s="39"/>
      <c r="K696" s="39"/>
      <c r="L696" s="39"/>
      <c r="M696" s="39"/>
      <c r="N696" s="39"/>
      <c r="O696" s="87"/>
      <c r="Q696" s="36"/>
      <c r="R696" s="38"/>
      <c r="V696" s="36"/>
    </row>
    <row r="697" spans="1:22" ht="16.5" customHeight="1">
      <c r="A697" s="36"/>
      <c r="B697" s="36"/>
      <c r="C697" s="36"/>
      <c r="D697" s="36"/>
      <c r="E697" s="36"/>
      <c r="F697" s="36"/>
      <c r="G697" s="36"/>
      <c r="H697" s="39"/>
      <c r="I697" s="39"/>
      <c r="J697" s="39"/>
      <c r="K697" s="39"/>
      <c r="L697" s="39"/>
      <c r="M697" s="39"/>
      <c r="N697" s="39"/>
      <c r="O697" s="87"/>
      <c r="Q697" s="36"/>
      <c r="R697" s="38"/>
      <c r="V697" s="36"/>
    </row>
    <row r="698" spans="1:22" ht="16.5" customHeight="1">
      <c r="A698" s="36"/>
      <c r="B698" s="36"/>
      <c r="C698" s="36"/>
      <c r="D698" s="36"/>
      <c r="E698" s="36"/>
      <c r="F698" s="36"/>
      <c r="G698" s="36"/>
      <c r="H698" s="39"/>
      <c r="I698" s="39"/>
      <c r="J698" s="39"/>
      <c r="K698" s="39"/>
      <c r="L698" s="39"/>
      <c r="M698" s="39"/>
      <c r="N698" s="39"/>
      <c r="O698" s="87"/>
      <c r="Q698" s="36"/>
      <c r="R698" s="38"/>
      <c r="V698" s="36"/>
    </row>
    <row r="699" spans="1:22" ht="16.5" customHeight="1">
      <c r="A699" s="36"/>
      <c r="B699" s="36"/>
      <c r="C699" s="36"/>
      <c r="D699" s="36"/>
      <c r="E699" s="36"/>
      <c r="F699" s="36"/>
      <c r="G699" s="36"/>
      <c r="H699" s="39"/>
      <c r="I699" s="39"/>
      <c r="J699" s="39"/>
      <c r="K699" s="39"/>
      <c r="L699" s="39"/>
      <c r="M699" s="39"/>
      <c r="N699" s="39"/>
      <c r="O699" s="87"/>
      <c r="Q699" s="36"/>
      <c r="R699" s="38"/>
      <c r="V699" s="36"/>
    </row>
    <row r="700" spans="1:22" ht="16.5" customHeight="1">
      <c r="A700" s="36"/>
      <c r="B700" s="36"/>
      <c r="C700" s="36"/>
      <c r="D700" s="36"/>
      <c r="E700" s="36"/>
      <c r="F700" s="36"/>
      <c r="G700" s="36"/>
      <c r="H700" s="39"/>
      <c r="I700" s="39"/>
      <c r="J700" s="39"/>
      <c r="K700" s="39"/>
      <c r="L700" s="39"/>
      <c r="M700" s="39"/>
      <c r="N700" s="39"/>
      <c r="O700" s="87"/>
      <c r="Q700" s="36"/>
      <c r="R700" s="38"/>
      <c r="V700" s="36"/>
    </row>
    <row r="701" spans="1:22" ht="16.5" customHeight="1">
      <c r="A701" s="36"/>
      <c r="B701" s="36"/>
      <c r="C701" s="36"/>
      <c r="D701" s="36"/>
      <c r="E701" s="36"/>
      <c r="F701" s="36"/>
      <c r="G701" s="36"/>
      <c r="H701" s="39"/>
      <c r="I701" s="39"/>
      <c r="J701" s="39"/>
      <c r="K701" s="39"/>
      <c r="L701" s="39"/>
      <c r="M701" s="39"/>
      <c r="N701" s="39"/>
      <c r="O701" s="87"/>
      <c r="Q701" s="36"/>
      <c r="R701" s="38"/>
      <c r="V701" s="36"/>
    </row>
    <row r="702" spans="1:22" ht="16.5" customHeight="1">
      <c r="A702" s="36"/>
      <c r="B702" s="36"/>
      <c r="C702" s="36"/>
      <c r="D702" s="36"/>
      <c r="E702" s="36"/>
      <c r="F702" s="36"/>
      <c r="G702" s="36"/>
      <c r="H702" s="39"/>
      <c r="I702" s="39"/>
      <c r="J702" s="39"/>
      <c r="K702" s="39"/>
      <c r="L702" s="39"/>
      <c r="M702" s="39"/>
      <c r="N702" s="39"/>
      <c r="O702" s="87"/>
      <c r="Q702" s="36"/>
      <c r="R702" s="38"/>
      <c r="V702" s="36"/>
    </row>
    <row r="703" spans="1:22" ht="16.5" customHeight="1">
      <c r="A703" s="36"/>
      <c r="B703" s="36"/>
      <c r="C703" s="36"/>
      <c r="D703" s="36"/>
      <c r="E703" s="36"/>
      <c r="F703" s="36"/>
      <c r="G703" s="36"/>
      <c r="H703" s="39"/>
      <c r="I703" s="39"/>
      <c r="J703" s="39"/>
      <c r="K703" s="39"/>
      <c r="L703" s="39"/>
      <c r="M703" s="39"/>
      <c r="N703" s="39"/>
      <c r="O703" s="87"/>
      <c r="Q703" s="36"/>
      <c r="R703" s="38"/>
      <c r="V703" s="36"/>
    </row>
    <row r="704" spans="1:22" ht="16.5" customHeight="1">
      <c r="A704" s="36"/>
      <c r="B704" s="36"/>
      <c r="C704" s="36"/>
      <c r="D704" s="36"/>
      <c r="E704" s="36"/>
      <c r="F704" s="36"/>
      <c r="G704" s="36"/>
      <c r="H704" s="39"/>
      <c r="I704" s="39"/>
      <c r="J704" s="39"/>
      <c r="K704" s="39"/>
      <c r="L704" s="39"/>
      <c r="M704" s="39"/>
      <c r="N704" s="39"/>
      <c r="O704" s="87"/>
      <c r="Q704" s="36"/>
      <c r="R704" s="38"/>
      <c r="V704" s="36"/>
    </row>
    <row r="705" spans="1:22" ht="16.5" customHeight="1">
      <c r="A705" s="36"/>
      <c r="B705" s="36"/>
      <c r="C705" s="36"/>
      <c r="D705" s="36"/>
      <c r="E705" s="36"/>
      <c r="F705" s="36"/>
      <c r="G705" s="36"/>
      <c r="H705" s="39"/>
      <c r="I705" s="39"/>
      <c r="J705" s="39"/>
      <c r="K705" s="39"/>
      <c r="L705" s="39"/>
      <c r="M705" s="39"/>
      <c r="N705" s="39"/>
      <c r="O705" s="87"/>
      <c r="Q705" s="36"/>
      <c r="R705" s="38"/>
      <c r="V705" s="36"/>
    </row>
    <row r="706" spans="1:22" ht="16.5" customHeight="1">
      <c r="A706" s="36"/>
      <c r="B706" s="36"/>
      <c r="C706" s="36"/>
      <c r="D706" s="36"/>
      <c r="E706" s="36"/>
      <c r="F706" s="36"/>
      <c r="G706" s="36"/>
      <c r="H706" s="39"/>
      <c r="I706" s="39"/>
      <c r="J706" s="39"/>
      <c r="K706" s="39"/>
      <c r="L706" s="39"/>
      <c r="M706" s="39"/>
      <c r="N706" s="39"/>
      <c r="O706" s="87"/>
      <c r="Q706" s="36"/>
      <c r="R706" s="38"/>
      <c r="V706" s="36"/>
    </row>
    <row r="707" spans="1:22" ht="16.5" customHeight="1">
      <c r="A707" s="36"/>
      <c r="B707" s="36"/>
      <c r="C707" s="36"/>
      <c r="D707" s="36"/>
      <c r="E707" s="36"/>
      <c r="F707" s="36"/>
      <c r="G707" s="36"/>
      <c r="H707" s="39"/>
      <c r="I707" s="39"/>
      <c r="J707" s="39"/>
      <c r="K707" s="39"/>
      <c r="L707" s="39"/>
      <c r="M707" s="39"/>
      <c r="N707" s="39"/>
      <c r="O707" s="87"/>
      <c r="Q707" s="36"/>
      <c r="R707" s="38"/>
      <c r="V707" s="36"/>
    </row>
    <row r="708" spans="1:22" ht="16.5" customHeight="1">
      <c r="A708" s="36"/>
      <c r="B708" s="36"/>
      <c r="C708" s="36"/>
      <c r="D708" s="36"/>
      <c r="E708" s="36"/>
      <c r="F708" s="36"/>
      <c r="G708" s="36"/>
      <c r="H708" s="39"/>
      <c r="I708" s="39"/>
      <c r="J708" s="39"/>
      <c r="K708" s="39"/>
      <c r="L708" s="39"/>
      <c r="M708" s="39"/>
      <c r="N708" s="39"/>
      <c r="O708" s="87"/>
      <c r="Q708" s="36"/>
      <c r="R708" s="38"/>
      <c r="V708" s="36"/>
    </row>
    <row r="709" spans="1:22" ht="16.5" customHeight="1">
      <c r="A709" s="36"/>
      <c r="B709" s="36"/>
      <c r="C709" s="36"/>
      <c r="D709" s="36"/>
      <c r="E709" s="36"/>
      <c r="F709" s="36"/>
      <c r="G709" s="36"/>
      <c r="H709" s="39"/>
      <c r="I709" s="39"/>
      <c r="J709" s="39"/>
      <c r="K709" s="39"/>
      <c r="L709" s="39"/>
      <c r="M709" s="39"/>
      <c r="N709" s="39"/>
      <c r="O709" s="87"/>
      <c r="Q709" s="36"/>
      <c r="R709" s="38"/>
      <c r="V709" s="36"/>
    </row>
    <row r="710" spans="1:22" ht="16.5" customHeight="1">
      <c r="A710" s="36"/>
      <c r="B710" s="36"/>
      <c r="C710" s="36"/>
      <c r="D710" s="36"/>
      <c r="E710" s="36"/>
      <c r="F710" s="36"/>
      <c r="G710" s="36"/>
      <c r="H710" s="39"/>
      <c r="I710" s="39"/>
      <c r="J710" s="39"/>
      <c r="K710" s="39"/>
      <c r="L710" s="39"/>
      <c r="M710" s="39"/>
      <c r="N710" s="39"/>
      <c r="O710" s="87"/>
      <c r="Q710" s="36"/>
      <c r="R710" s="38"/>
      <c r="V710" s="36"/>
    </row>
    <row r="711" spans="1:22" ht="16.5" customHeight="1">
      <c r="A711" s="36"/>
      <c r="B711" s="36"/>
      <c r="C711" s="36"/>
      <c r="D711" s="36"/>
      <c r="E711" s="36"/>
      <c r="F711" s="36"/>
      <c r="G711" s="36"/>
      <c r="H711" s="39"/>
      <c r="I711" s="39"/>
      <c r="J711" s="39"/>
      <c r="K711" s="39"/>
      <c r="L711" s="39"/>
      <c r="M711" s="39"/>
      <c r="N711" s="39"/>
      <c r="O711" s="87"/>
      <c r="Q711" s="36"/>
      <c r="R711" s="38"/>
      <c r="V711" s="36"/>
    </row>
    <row r="712" spans="1:22" ht="16.5" customHeight="1">
      <c r="A712" s="36"/>
      <c r="B712" s="36"/>
      <c r="C712" s="36"/>
      <c r="D712" s="36"/>
      <c r="E712" s="36"/>
      <c r="F712" s="36"/>
      <c r="G712" s="36"/>
      <c r="H712" s="39"/>
      <c r="I712" s="39"/>
      <c r="J712" s="39"/>
      <c r="K712" s="39"/>
      <c r="L712" s="39"/>
      <c r="M712" s="39"/>
      <c r="N712" s="39"/>
      <c r="O712" s="87"/>
      <c r="Q712" s="36"/>
      <c r="R712" s="38"/>
      <c r="V712" s="36"/>
    </row>
    <row r="713" spans="1:22" ht="16.5" customHeight="1">
      <c r="A713" s="36"/>
      <c r="B713" s="36"/>
      <c r="C713" s="36"/>
      <c r="D713" s="36"/>
      <c r="E713" s="36"/>
      <c r="F713" s="36"/>
      <c r="G713" s="36"/>
      <c r="H713" s="39"/>
      <c r="I713" s="39"/>
      <c r="J713" s="39"/>
      <c r="K713" s="39"/>
      <c r="L713" s="39"/>
      <c r="M713" s="39"/>
      <c r="N713" s="39"/>
      <c r="O713" s="87"/>
      <c r="Q713" s="36"/>
      <c r="R713" s="38"/>
      <c r="V713" s="36"/>
    </row>
    <row r="714" spans="1:22" ht="16.5" customHeight="1">
      <c r="A714" s="36"/>
      <c r="B714" s="36"/>
      <c r="C714" s="36"/>
      <c r="D714" s="36"/>
      <c r="E714" s="36"/>
      <c r="F714" s="36"/>
      <c r="G714" s="36"/>
      <c r="H714" s="39"/>
      <c r="I714" s="39"/>
      <c r="J714" s="39"/>
      <c r="K714" s="39"/>
      <c r="L714" s="39"/>
      <c r="M714" s="39"/>
      <c r="N714" s="39"/>
      <c r="O714" s="87"/>
      <c r="Q714" s="36"/>
      <c r="R714" s="38"/>
      <c r="V714" s="36"/>
    </row>
    <row r="715" spans="1:22" ht="16.5" customHeight="1">
      <c r="A715" s="36"/>
      <c r="B715" s="36"/>
      <c r="C715" s="36"/>
      <c r="D715" s="36"/>
      <c r="E715" s="36"/>
      <c r="F715" s="36"/>
      <c r="G715" s="36"/>
      <c r="H715" s="39"/>
      <c r="I715" s="39"/>
      <c r="J715" s="39"/>
      <c r="K715" s="39"/>
      <c r="L715" s="39"/>
      <c r="M715" s="39"/>
      <c r="N715" s="39"/>
      <c r="O715" s="87"/>
      <c r="Q715" s="36"/>
      <c r="R715" s="38"/>
      <c r="V715" s="36"/>
    </row>
    <row r="716" spans="1:22" ht="16.5" customHeight="1">
      <c r="A716" s="36"/>
      <c r="B716" s="36"/>
      <c r="C716" s="36"/>
      <c r="D716" s="36"/>
      <c r="E716" s="36"/>
      <c r="F716" s="36"/>
      <c r="G716" s="36"/>
      <c r="H716" s="39"/>
      <c r="I716" s="39"/>
      <c r="J716" s="39"/>
      <c r="K716" s="39"/>
      <c r="L716" s="39"/>
      <c r="M716" s="39"/>
      <c r="N716" s="39"/>
      <c r="O716" s="87"/>
      <c r="Q716" s="36"/>
      <c r="R716" s="38"/>
      <c r="V716" s="36"/>
    </row>
    <row r="717" spans="1:22" ht="16.5" customHeight="1">
      <c r="A717" s="36"/>
      <c r="B717" s="36"/>
      <c r="C717" s="36"/>
      <c r="D717" s="36"/>
      <c r="E717" s="36"/>
      <c r="F717" s="36"/>
      <c r="G717" s="36"/>
      <c r="H717" s="39"/>
      <c r="I717" s="39"/>
      <c r="J717" s="39"/>
      <c r="K717" s="39"/>
      <c r="L717" s="39"/>
      <c r="M717" s="39"/>
      <c r="N717" s="39"/>
      <c r="O717" s="87"/>
      <c r="Q717" s="36"/>
      <c r="R717" s="38"/>
      <c r="V717" s="36"/>
    </row>
    <row r="718" spans="1:22" ht="16.5" customHeight="1">
      <c r="A718" s="36"/>
      <c r="B718" s="36"/>
      <c r="C718" s="36"/>
      <c r="D718" s="36"/>
      <c r="E718" s="36"/>
      <c r="F718" s="36"/>
      <c r="G718" s="36"/>
      <c r="H718" s="39"/>
      <c r="I718" s="39"/>
      <c r="J718" s="39"/>
      <c r="K718" s="39"/>
      <c r="L718" s="39"/>
      <c r="M718" s="39"/>
      <c r="N718" s="39"/>
      <c r="O718" s="87"/>
      <c r="Q718" s="36"/>
      <c r="R718" s="38"/>
      <c r="V718" s="36"/>
    </row>
    <row r="719" spans="1:22" ht="16.5" customHeight="1">
      <c r="A719" s="36"/>
      <c r="B719" s="36"/>
      <c r="C719" s="36"/>
      <c r="D719" s="36"/>
      <c r="E719" s="36"/>
      <c r="F719" s="36"/>
      <c r="G719" s="36"/>
      <c r="H719" s="39"/>
      <c r="I719" s="39"/>
      <c r="J719" s="39"/>
      <c r="K719" s="39"/>
      <c r="L719" s="39"/>
      <c r="M719" s="39"/>
      <c r="N719" s="39"/>
      <c r="O719" s="87"/>
      <c r="Q719" s="36"/>
      <c r="R719" s="38"/>
      <c r="V719" s="36"/>
    </row>
    <row r="720" spans="1:22" ht="16.5" customHeight="1">
      <c r="A720" s="36"/>
      <c r="B720" s="36"/>
      <c r="C720" s="36"/>
      <c r="D720" s="36"/>
      <c r="E720" s="36"/>
      <c r="F720" s="36"/>
      <c r="G720" s="36"/>
      <c r="H720" s="39"/>
      <c r="I720" s="39"/>
      <c r="J720" s="39"/>
      <c r="K720" s="39"/>
      <c r="L720" s="39"/>
      <c r="M720" s="39"/>
      <c r="N720" s="39"/>
      <c r="O720" s="87"/>
      <c r="Q720" s="36"/>
      <c r="R720" s="38"/>
      <c r="V720" s="36"/>
    </row>
    <row r="721" spans="1:22" ht="16.5" customHeight="1">
      <c r="A721" s="36"/>
      <c r="B721" s="36"/>
      <c r="C721" s="36"/>
      <c r="D721" s="36"/>
      <c r="E721" s="36"/>
      <c r="F721" s="36"/>
      <c r="G721" s="36"/>
      <c r="H721" s="39"/>
      <c r="I721" s="39"/>
      <c r="J721" s="39"/>
      <c r="K721" s="39"/>
      <c r="L721" s="39"/>
      <c r="M721" s="39"/>
      <c r="N721" s="39"/>
      <c r="O721" s="87"/>
      <c r="Q721" s="36"/>
      <c r="R721" s="38"/>
      <c r="V721" s="36"/>
    </row>
    <row r="722" spans="1:22" ht="16.5" customHeight="1">
      <c r="A722" s="36"/>
      <c r="B722" s="36"/>
      <c r="C722" s="36"/>
      <c r="D722" s="36"/>
      <c r="E722" s="36"/>
      <c r="F722" s="36"/>
      <c r="G722" s="36"/>
      <c r="H722" s="39"/>
      <c r="I722" s="39"/>
      <c r="J722" s="39"/>
      <c r="K722" s="39"/>
      <c r="L722" s="39"/>
      <c r="M722" s="39"/>
      <c r="N722" s="39"/>
      <c r="O722" s="87"/>
      <c r="Q722" s="36"/>
      <c r="R722" s="38"/>
      <c r="V722" s="36"/>
    </row>
    <row r="723" spans="1:22" ht="16.5" customHeight="1">
      <c r="A723" s="36"/>
      <c r="B723" s="36"/>
      <c r="C723" s="36"/>
      <c r="D723" s="36"/>
      <c r="E723" s="36"/>
      <c r="F723" s="36"/>
      <c r="G723" s="36"/>
      <c r="H723" s="39"/>
      <c r="I723" s="39"/>
      <c r="J723" s="39"/>
      <c r="K723" s="39"/>
      <c r="L723" s="39"/>
      <c r="M723" s="39"/>
      <c r="N723" s="39"/>
      <c r="O723" s="87"/>
      <c r="Q723" s="36"/>
      <c r="R723" s="38"/>
      <c r="V723" s="36"/>
    </row>
    <row r="724" spans="1:22" ht="16.5" customHeight="1">
      <c r="A724" s="36"/>
      <c r="B724" s="36"/>
      <c r="C724" s="36"/>
      <c r="D724" s="36"/>
      <c r="E724" s="36"/>
      <c r="F724" s="36"/>
      <c r="G724" s="36"/>
      <c r="H724" s="39"/>
      <c r="I724" s="39"/>
      <c r="J724" s="39"/>
      <c r="K724" s="39"/>
      <c r="L724" s="39"/>
      <c r="M724" s="39"/>
      <c r="N724" s="39"/>
      <c r="O724" s="87"/>
      <c r="Q724" s="36"/>
      <c r="R724" s="38"/>
      <c r="V724" s="36"/>
    </row>
    <row r="725" spans="1:22" ht="16.5" customHeight="1">
      <c r="A725" s="36"/>
      <c r="B725" s="36"/>
      <c r="C725" s="36"/>
      <c r="D725" s="36"/>
      <c r="E725" s="36"/>
      <c r="F725" s="36"/>
      <c r="G725" s="36"/>
      <c r="H725" s="39"/>
      <c r="I725" s="39"/>
      <c r="J725" s="39"/>
      <c r="K725" s="39"/>
      <c r="L725" s="39"/>
      <c r="M725" s="39"/>
      <c r="N725" s="39"/>
      <c r="O725" s="87"/>
      <c r="Q725" s="36"/>
      <c r="R725" s="38"/>
      <c r="V725" s="36"/>
    </row>
    <row r="726" spans="1:22" ht="16.5" customHeight="1">
      <c r="A726" s="36"/>
      <c r="B726" s="36"/>
      <c r="C726" s="36"/>
      <c r="D726" s="36"/>
      <c r="E726" s="36"/>
      <c r="F726" s="36"/>
      <c r="G726" s="36"/>
      <c r="H726" s="39"/>
      <c r="I726" s="39"/>
      <c r="J726" s="39"/>
      <c r="K726" s="39"/>
      <c r="L726" s="39"/>
      <c r="M726" s="39"/>
      <c r="N726" s="39"/>
      <c r="O726" s="87"/>
      <c r="Q726" s="36"/>
      <c r="R726" s="38"/>
      <c r="V726" s="36"/>
    </row>
    <row r="727" spans="1:22" ht="16.5" customHeight="1">
      <c r="A727" s="36"/>
      <c r="B727" s="36"/>
      <c r="C727" s="36"/>
      <c r="D727" s="36"/>
      <c r="E727" s="36"/>
      <c r="F727" s="36"/>
      <c r="G727" s="36"/>
      <c r="H727" s="39"/>
      <c r="I727" s="39"/>
      <c r="J727" s="39"/>
      <c r="K727" s="39"/>
      <c r="L727" s="39"/>
      <c r="M727" s="39"/>
      <c r="N727" s="39"/>
      <c r="O727" s="87"/>
      <c r="Q727" s="36"/>
      <c r="R727" s="38"/>
      <c r="V727" s="36"/>
    </row>
    <row r="728" spans="1:22" ht="16.5" customHeight="1">
      <c r="A728" s="36"/>
      <c r="B728" s="36"/>
      <c r="C728" s="36"/>
      <c r="D728" s="36"/>
      <c r="E728" s="36"/>
      <c r="F728" s="36"/>
      <c r="G728" s="36"/>
      <c r="H728" s="39"/>
      <c r="I728" s="39"/>
      <c r="J728" s="39"/>
      <c r="K728" s="39"/>
      <c r="L728" s="39"/>
      <c r="M728" s="39"/>
      <c r="N728" s="39"/>
      <c r="O728" s="87"/>
      <c r="Q728" s="36"/>
      <c r="R728" s="38"/>
      <c r="V728" s="36"/>
    </row>
    <row r="729" spans="1:22" ht="16.5" customHeight="1">
      <c r="A729" s="36"/>
      <c r="B729" s="36"/>
      <c r="C729" s="36"/>
      <c r="D729" s="36"/>
      <c r="E729" s="36"/>
      <c r="F729" s="36"/>
      <c r="G729" s="36"/>
      <c r="H729" s="39"/>
      <c r="I729" s="39"/>
      <c r="J729" s="39"/>
      <c r="K729" s="39"/>
      <c r="L729" s="39"/>
      <c r="M729" s="39"/>
      <c r="N729" s="39"/>
      <c r="O729" s="87"/>
      <c r="Q729" s="36"/>
      <c r="R729" s="38"/>
      <c r="V729" s="36"/>
    </row>
    <row r="730" spans="1:22" ht="16.5" customHeight="1">
      <c r="A730" s="36"/>
      <c r="B730" s="36"/>
      <c r="C730" s="36"/>
      <c r="D730" s="36"/>
      <c r="E730" s="36"/>
      <c r="F730" s="36"/>
      <c r="G730" s="36"/>
      <c r="H730" s="39"/>
      <c r="I730" s="39"/>
      <c r="J730" s="39"/>
      <c r="K730" s="39"/>
      <c r="L730" s="39"/>
      <c r="M730" s="39"/>
      <c r="N730" s="39"/>
      <c r="O730" s="87"/>
      <c r="Q730" s="36"/>
      <c r="R730" s="38"/>
      <c r="V730" s="36"/>
    </row>
    <row r="731" spans="1:22" ht="16.5" customHeight="1">
      <c r="A731" s="36"/>
      <c r="B731" s="36"/>
      <c r="C731" s="36"/>
      <c r="D731" s="36"/>
      <c r="E731" s="36"/>
      <c r="F731" s="36"/>
      <c r="G731" s="36"/>
      <c r="H731" s="39"/>
      <c r="I731" s="39"/>
      <c r="J731" s="39"/>
      <c r="K731" s="39"/>
      <c r="L731" s="39"/>
      <c r="M731" s="39"/>
      <c r="N731" s="39"/>
      <c r="O731" s="87"/>
      <c r="Q731" s="36"/>
      <c r="R731" s="38"/>
      <c r="V731" s="36"/>
    </row>
    <row r="732" spans="1:22" ht="16.5" customHeight="1">
      <c r="A732" s="36"/>
      <c r="B732" s="36"/>
      <c r="C732" s="36"/>
      <c r="D732" s="36"/>
      <c r="E732" s="36"/>
      <c r="F732" s="36"/>
      <c r="G732" s="36"/>
      <c r="H732" s="39"/>
      <c r="I732" s="39"/>
      <c r="J732" s="39"/>
      <c r="K732" s="39"/>
      <c r="L732" s="39"/>
      <c r="M732" s="39"/>
      <c r="N732" s="39"/>
      <c r="O732" s="87"/>
      <c r="Q732" s="36"/>
      <c r="R732" s="38"/>
      <c r="V732" s="36"/>
    </row>
    <row r="733" spans="1:22" ht="16.5" customHeight="1">
      <c r="A733" s="36"/>
      <c r="B733" s="36"/>
      <c r="C733" s="36"/>
      <c r="D733" s="36"/>
      <c r="E733" s="36"/>
      <c r="F733" s="36"/>
      <c r="G733" s="36"/>
      <c r="H733" s="39"/>
      <c r="I733" s="39"/>
      <c r="J733" s="39"/>
      <c r="K733" s="39"/>
      <c r="L733" s="39"/>
      <c r="M733" s="39"/>
      <c r="N733" s="39"/>
      <c r="O733" s="87"/>
      <c r="Q733" s="36"/>
      <c r="R733" s="38"/>
      <c r="V733" s="36"/>
    </row>
    <row r="734" spans="1:22" ht="16.5" customHeight="1">
      <c r="A734" s="36"/>
      <c r="B734" s="36"/>
      <c r="C734" s="36"/>
      <c r="D734" s="36"/>
      <c r="E734" s="36"/>
      <c r="F734" s="36"/>
      <c r="G734" s="36"/>
      <c r="H734" s="39"/>
      <c r="I734" s="39"/>
      <c r="J734" s="39"/>
      <c r="K734" s="39"/>
      <c r="L734" s="39"/>
      <c r="M734" s="39"/>
      <c r="N734" s="39"/>
      <c r="O734" s="87"/>
      <c r="Q734" s="36"/>
      <c r="R734" s="38"/>
      <c r="V734" s="36"/>
    </row>
    <row r="735" spans="1:22" ht="16.5" customHeight="1">
      <c r="A735" s="36"/>
      <c r="B735" s="36"/>
      <c r="C735" s="36"/>
      <c r="D735" s="36"/>
      <c r="E735" s="36"/>
      <c r="F735" s="36"/>
      <c r="G735" s="36"/>
      <c r="H735" s="39"/>
      <c r="I735" s="39"/>
      <c r="J735" s="39"/>
      <c r="K735" s="39"/>
      <c r="L735" s="39"/>
      <c r="M735" s="39"/>
      <c r="N735" s="39"/>
      <c r="O735" s="87"/>
      <c r="Q735" s="36"/>
      <c r="R735" s="38"/>
      <c r="V735" s="36"/>
    </row>
    <row r="736" spans="1:22" ht="16.5" customHeight="1">
      <c r="A736" s="36"/>
      <c r="B736" s="36"/>
      <c r="C736" s="36"/>
      <c r="D736" s="36"/>
      <c r="E736" s="36"/>
      <c r="F736" s="36"/>
      <c r="G736" s="36"/>
      <c r="H736" s="39"/>
      <c r="I736" s="39"/>
      <c r="J736" s="39"/>
      <c r="K736" s="39"/>
      <c r="L736" s="39"/>
      <c r="M736" s="39"/>
      <c r="N736" s="39"/>
      <c r="O736" s="87"/>
      <c r="Q736" s="36"/>
      <c r="R736" s="38"/>
      <c r="V736" s="36"/>
    </row>
    <row r="737" spans="1:22" ht="16.5" customHeight="1">
      <c r="A737" s="36"/>
      <c r="B737" s="36"/>
      <c r="C737" s="36"/>
      <c r="D737" s="36"/>
      <c r="E737" s="36"/>
      <c r="F737" s="36"/>
      <c r="G737" s="36"/>
      <c r="H737" s="39"/>
      <c r="I737" s="39"/>
      <c r="J737" s="39"/>
      <c r="K737" s="39"/>
      <c r="L737" s="39"/>
      <c r="M737" s="39"/>
      <c r="N737" s="39"/>
      <c r="O737" s="87"/>
      <c r="Q737" s="36"/>
      <c r="R737" s="38"/>
      <c r="V737" s="36"/>
    </row>
    <row r="738" spans="1:22" ht="16.5" customHeight="1">
      <c r="A738" s="36"/>
      <c r="B738" s="36"/>
      <c r="C738" s="36"/>
      <c r="D738" s="36"/>
      <c r="E738" s="36"/>
      <c r="F738" s="36"/>
      <c r="G738" s="36"/>
      <c r="H738" s="39"/>
      <c r="I738" s="39"/>
      <c r="J738" s="39"/>
      <c r="K738" s="39"/>
      <c r="L738" s="39"/>
      <c r="M738" s="39"/>
      <c r="N738" s="39"/>
      <c r="O738" s="87"/>
      <c r="Q738" s="36"/>
      <c r="R738" s="38"/>
      <c r="V738" s="36"/>
    </row>
    <row r="739" spans="1:22" ht="16.5" customHeight="1">
      <c r="A739" s="36"/>
      <c r="B739" s="36"/>
      <c r="C739" s="36"/>
      <c r="D739" s="36"/>
      <c r="E739" s="36"/>
      <c r="F739" s="36"/>
      <c r="G739" s="36"/>
      <c r="H739" s="39"/>
      <c r="I739" s="39"/>
      <c r="J739" s="39"/>
      <c r="K739" s="39"/>
      <c r="L739" s="39"/>
      <c r="M739" s="39"/>
      <c r="N739" s="39"/>
      <c r="O739" s="87"/>
      <c r="Q739" s="36"/>
      <c r="R739" s="38"/>
      <c r="V739" s="36"/>
    </row>
    <row r="740" spans="1:22" ht="16.5" customHeight="1">
      <c r="A740" s="36"/>
      <c r="B740" s="36"/>
      <c r="C740" s="36"/>
      <c r="D740" s="36"/>
      <c r="E740" s="36"/>
      <c r="F740" s="36"/>
      <c r="G740" s="36"/>
      <c r="H740" s="39"/>
      <c r="I740" s="39"/>
      <c r="J740" s="39"/>
      <c r="K740" s="39"/>
      <c r="L740" s="39"/>
      <c r="M740" s="39"/>
      <c r="N740" s="39"/>
      <c r="O740" s="87"/>
      <c r="Q740" s="36"/>
      <c r="R740" s="38"/>
      <c r="V740" s="36"/>
    </row>
    <row r="741" spans="1:22" ht="16.5" customHeight="1">
      <c r="A741" s="36"/>
      <c r="B741" s="36"/>
      <c r="C741" s="36"/>
      <c r="D741" s="36"/>
      <c r="E741" s="36"/>
      <c r="F741" s="36"/>
      <c r="G741" s="36"/>
      <c r="H741" s="39"/>
      <c r="I741" s="39"/>
      <c r="J741" s="39"/>
      <c r="K741" s="39"/>
      <c r="L741" s="39"/>
      <c r="M741" s="39"/>
      <c r="N741" s="39"/>
      <c r="O741" s="87"/>
      <c r="Q741" s="36"/>
      <c r="R741" s="38"/>
      <c r="V741" s="36"/>
    </row>
    <row r="742" spans="1:22" ht="16.5" customHeight="1">
      <c r="A742" s="36"/>
      <c r="B742" s="36"/>
      <c r="C742" s="36"/>
      <c r="D742" s="36"/>
      <c r="E742" s="36"/>
      <c r="F742" s="36"/>
      <c r="G742" s="36"/>
      <c r="H742" s="39"/>
      <c r="I742" s="39"/>
      <c r="J742" s="39"/>
      <c r="K742" s="39"/>
      <c r="L742" s="39"/>
      <c r="M742" s="39"/>
      <c r="N742" s="39"/>
      <c r="O742" s="87"/>
      <c r="Q742" s="36"/>
      <c r="R742" s="38"/>
      <c r="V742" s="36"/>
    </row>
    <row r="743" spans="1:22" ht="16.5" customHeight="1">
      <c r="A743" s="36"/>
      <c r="B743" s="36"/>
      <c r="C743" s="36"/>
      <c r="D743" s="36"/>
      <c r="E743" s="36"/>
      <c r="F743" s="36"/>
      <c r="G743" s="36"/>
      <c r="H743" s="39"/>
      <c r="I743" s="39"/>
      <c r="J743" s="39"/>
      <c r="K743" s="39"/>
      <c r="L743" s="39"/>
      <c r="M743" s="39"/>
      <c r="N743" s="39"/>
      <c r="O743" s="87"/>
      <c r="Q743" s="36"/>
      <c r="R743" s="38"/>
      <c r="V743" s="36"/>
    </row>
    <row r="744" spans="1:22" ht="16.5" customHeight="1">
      <c r="A744" s="36"/>
      <c r="B744" s="36"/>
      <c r="C744" s="36"/>
      <c r="D744" s="36"/>
      <c r="E744" s="36"/>
      <c r="F744" s="36"/>
      <c r="G744" s="36"/>
      <c r="H744" s="39"/>
      <c r="I744" s="39"/>
      <c r="J744" s="39"/>
      <c r="K744" s="39"/>
      <c r="L744" s="39"/>
      <c r="M744" s="39"/>
      <c r="N744" s="39"/>
      <c r="O744" s="87"/>
      <c r="Q744" s="36"/>
      <c r="R744" s="38"/>
      <c r="V744" s="36"/>
    </row>
    <row r="745" spans="1:22" ht="16.5" customHeight="1">
      <c r="A745" s="36"/>
      <c r="B745" s="36"/>
      <c r="C745" s="36"/>
      <c r="D745" s="36"/>
      <c r="E745" s="36"/>
      <c r="F745" s="36"/>
      <c r="G745" s="36"/>
      <c r="H745" s="39"/>
      <c r="I745" s="39"/>
      <c r="J745" s="39"/>
      <c r="K745" s="39"/>
      <c r="L745" s="39"/>
      <c r="M745" s="39"/>
      <c r="N745" s="39"/>
      <c r="O745" s="87"/>
      <c r="Q745" s="36"/>
      <c r="R745" s="38"/>
      <c r="V745" s="36"/>
    </row>
    <row r="746" spans="1:22" ht="16.5" customHeight="1">
      <c r="A746" s="36"/>
      <c r="B746" s="36"/>
      <c r="C746" s="36"/>
      <c r="D746" s="36"/>
      <c r="E746" s="36"/>
      <c r="F746" s="36"/>
      <c r="G746" s="36"/>
      <c r="H746" s="39"/>
      <c r="I746" s="39"/>
      <c r="J746" s="39"/>
      <c r="K746" s="39"/>
      <c r="L746" s="39"/>
      <c r="M746" s="39"/>
      <c r="N746" s="39"/>
      <c r="O746" s="87"/>
      <c r="Q746" s="36"/>
      <c r="R746" s="38"/>
      <c r="V746" s="36"/>
    </row>
    <row r="747" spans="1:22" ht="16.5" customHeight="1">
      <c r="A747" s="36"/>
      <c r="B747" s="36"/>
      <c r="C747" s="36"/>
      <c r="D747" s="36"/>
      <c r="E747" s="36"/>
      <c r="F747" s="36"/>
      <c r="G747" s="36"/>
      <c r="H747" s="39"/>
      <c r="I747" s="39"/>
      <c r="J747" s="39"/>
      <c r="K747" s="39"/>
      <c r="L747" s="39"/>
      <c r="M747" s="39"/>
      <c r="N747" s="39"/>
      <c r="O747" s="87"/>
      <c r="Q747" s="36"/>
      <c r="R747" s="38"/>
      <c r="V747" s="36"/>
    </row>
    <row r="748" spans="1:22" ht="16.5" customHeight="1">
      <c r="A748" s="36"/>
      <c r="B748" s="36"/>
      <c r="C748" s="36"/>
      <c r="D748" s="36"/>
      <c r="E748" s="36"/>
      <c r="F748" s="36"/>
      <c r="G748" s="36"/>
      <c r="H748" s="39"/>
      <c r="I748" s="39"/>
      <c r="J748" s="39"/>
      <c r="K748" s="39"/>
      <c r="L748" s="39"/>
      <c r="M748" s="39"/>
      <c r="N748" s="39"/>
      <c r="O748" s="87"/>
      <c r="Q748" s="36"/>
      <c r="R748" s="38"/>
      <c r="V748" s="36"/>
    </row>
    <row r="749" spans="1:22" ht="16.5" customHeight="1">
      <c r="A749" s="36"/>
      <c r="B749" s="36"/>
      <c r="C749" s="36"/>
      <c r="D749" s="36"/>
      <c r="E749" s="36"/>
      <c r="F749" s="36"/>
      <c r="G749" s="36"/>
      <c r="H749" s="39"/>
      <c r="I749" s="39"/>
      <c r="J749" s="39"/>
      <c r="K749" s="39"/>
      <c r="L749" s="39"/>
      <c r="M749" s="39"/>
      <c r="N749" s="39"/>
      <c r="O749" s="87"/>
      <c r="Q749" s="36"/>
      <c r="R749" s="38"/>
      <c r="V749" s="36"/>
    </row>
    <row r="750" spans="1:22" ht="16.5" customHeight="1">
      <c r="A750" s="36"/>
      <c r="B750" s="36"/>
      <c r="C750" s="36"/>
      <c r="D750" s="36"/>
      <c r="E750" s="36"/>
      <c r="F750" s="36"/>
      <c r="G750" s="36"/>
      <c r="H750" s="39"/>
      <c r="I750" s="39"/>
      <c r="J750" s="39"/>
      <c r="K750" s="39"/>
      <c r="L750" s="39"/>
      <c r="M750" s="39"/>
      <c r="N750" s="39"/>
      <c r="O750" s="87"/>
      <c r="Q750" s="36"/>
      <c r="R750" s="38"/>
      <c r="V750" s="36"/>
    </row>
    <row r="751" spans="1:22" ht="16.5" customHeight="1">
      <c r="A751" s="36"/>
      <c r="B751" s="36"/>
      <c r="C751" s="36"/>
      <c r="D751" s="36"/>
      <c r="E751" s="36"/>
      <c r="F751" s="36"/>
      <c r="G751" s="36"/>
      <c r="H751" s="39"/>
      <c r="I751" s="39"/>
      <c r="J751" s="39"/>
      <c r="K751" s="39"/>
      <c r="L751" s="39"/>
      <c r="M751" s="39"/>
      <c r="N751" s="39"/>
      <c r="O751" s="87"/>
      <c r="Q751" s="36"/>
      <c r="R751" s="38"/>
      <c r="V751" s="36"/>
    </row>
    <row r="752" spans="1:22" ht="16.5" customHeight="1">
      <c r="A752" s="36"/>
      <c r="B752" s="36"/>
      <c r="C752" s="36"/>
      <c r="D752" s="36"/>
      <c r="E752" s="36"/>
      <c r="F752" s="36"/>
      <c r="G752" s="36"/>
      <c r="H752" s="39"/>
      <c r="I752" s="39"/>
      <c r="J752" s="39"/>
      <c r="K752" s="39"/>
      <c r="L752" s="39"/>
      <c r="M752" s="39"/>
      <c r="N752" s="39"/>
      <c r="O752" s="87"/>
      <c r="Q752" s="36"/>
      <c r="R752" s="38"/>
      <c r="V752" s="36"/>
    </row>
    <row r="753" spans="1:22" ht="16.5" customHeight="1">
      <c r="A753" s="36"/>
      <c r="B753" s="36"/>
      <c r="C753" s="36"/>
      <c r="D753" s="36"/>
      <c r="E753" s="36"/>
      <c r="F753" s="36"/>
      <c r="G753" s="36"/>
      <c r="H753" s="39"/>
      <c r="I753" s="39"/>
      <c r="J753" s="39"/>
      <c r="K753" s="39"/>
      <c r="L753" s="39"/>
      <c r="M753" s="39"/>
      <c r="N753" s="39"/>
      <c r="O753" s="87"/>
      <c r="Q753" s="36"/>
      <c r="R753" s="38"/>
      <c r="V753" s="36"/>
    </row>
    <row r="754" spans="1:22" ht="16.5" customHeight="1">
      <c r="A754" s="36"/>
      <c r="B754" s="36"/>
      <c r="C754" s="36"/>
      <c r="D754" s="36"/>
      <c r="E754" s="36"/>
      <c r="F754" s="36"/>
      <c r="G754" s="36"/>
      <c r="H754" s="39"/>
      <c r="I754" s="39"/>
      <c r="J754" s="39"/>
      <c r="K754" s="39"/>
      <c r="L754" s="39"/>
      <c r="M754" s="39"/>
      <c r="N754" s="39"/>
      <c r="O754" s="87"/>
      <c r="Q754" s="36"/>
      <c r="R754" s="38"/>
      <c r="V754" s="36"/>
    </row>
    <row r="755" spans="1:22" ht="16.5" customHeight="1">
      <c r="A755" s="36"/>
      <c r="B755" s="36"/>
      <c r="C755" s="36"/>
      <c r="D755" s="36"/>
      <c r="E755" s="36"/>
      <c r="F755" s="36"/>
      <c r="G755" s="36"/>
      <c r="H755" s="39"/>
      <c r="I755" s="39"/>
      <c r="J755" s="39"/>
      <c r="K755" s="39"/>
      <c r="L755" s="39"/>
      <c r="M755" s="39"/>
      <c r="N755" s="39"/>
      <c r="O755" s="87"/>
      <c r="Q755" s="36"/>
      <c r="R755" s="38"/>
      <c r="V755" s="36"/>
    </row>
    <row r="756" spans="1:22" ht="16.5" customHeight="1">
      <c r="A756" s="36"/>
      <c r="B756" s="36"/>
      <c r="C756" s="36"/>
      <c r="D756" s="36"/>
      <c r="E756" s="36"/>
      <c r="F756" s="36"/>
      <c r="G756" s="36"/>
      <c r="H756" s="39"/>
      <c r="I756" s="39"/>
      <c r="J756" s="39"/>
      <c r="K756" s="39"/>
      <c r="L756" s="39"/>
      <c r="M756" s="39"/>
      <c r="N756" s="39"/>
      <c r="O756" s="87"/>
      <c r="Q756" s="36"/>
      <c r="R756" s="38"/>
      <c r="V756" s="36"/>
    </row>
    <row r="757" spans="1:22" ht="16.5" customHeight="1">
      <c r="A757" s="36"/>
      <c r="B757" s="36"/>
      <c r="C757" s="36"/>
      <c r="D757" s="36"/>
      <c r="E757" s="36"/>
      <c r="F757" s="36"/>
      <c r="G757" s="36"/>
      <c r="H757" s="39"/>
      <c r="I757" s="39"/>
      <c r="J757" s="39"/>
      <c r="K757" s="39"/>
      <c r="L757" s="39"/>
      <c r="M757" s="39"/>
      <c r="N757" s="39"/>
      <c r="O757" s="87"/>
      <c r="Q757" s="36"/>
      <c r="R757" s="38"/>
      <c r="V757" s="36"/>
    </row>
    <row r="758" spans="1:22" ht="16.5" customHeight="1">
      <c r="A758" s="36"/>
      <c r="B758" s="36"/>
      <c r="C758" s="36"/>
      <c r="D758" s="36"/>
      <c r="E758" s="36"/>
      <c r="F758" s="36"/>
      <c r="G758" s="36"/>
      <c r="H758" s="39"/>
      <c r="I758" s="39"/>
      <c r="J758" s="39"/>
      <c r="K758" s="39"/>
      <c r="L758" s="39"/>
      <c r="M758" s="39"/>
      <c r="N758" s="39"/>
      <c r="O758" s="87"/>
      <c r="Q758" s="36"/>
      <c r="R758" s="38"/>
      <c r="V758" s="36"/>
    </row>
    <row r="759" spans="1:22" ht="16.5" customHeight="1">
      <c r="A759" s="36"/>
      <c r="B759" s="36"/>
      <c r="C759" s="36"/>
      <c r="D759" s="36"/>
      <c r="E759" s="36"/>
      <c r="F759" s="36"/>
      <c r="G759" s="36"/>
      <c r="H759" s="39"/>
      <c r="I759" s="39"/>
      <c r="J759" s="39"/>
      <c r="K759" s="39"/>
      <c r="L759" s="39"/>
      <c r="M759" s="39"/>
      <c r="N759" s="39"/>
      <c r="O759" s="87"/>
      <c r="Q759" s="36"/>
      <c r="R759" s="38"/>
      <c r="V759" s="36"/>
    </row>
    <row r="760" spans="1:22" ht="16.5" customHeight="1">
      <c r="A760" s="36"/>
      <c r="B760" s="36"/>
      <c r="C760" s="36"/>
      <c r="D760" s="36"/>
      <c r="E760" s="36"/>
      <c r="F760" s="36"/>
      <c r="G760" s="36"/>
      <c r="H760" s="39"/>
      <c r="I760" s="39"/>
      <c r="J760" s="39"/>
      <c r="K760" s="39"/>
      <c r="L760" s="39"/>
      <c r="M760" s="39"/>
      <c r="N760" s="39"/>
      <c r="O760" s="87"/>
      <c r="Q760" s="36"/>
      <c r="R760" s="38"/>
      <c r="V760" s="36"/>
    </row>
    <row r="761" spans="1:22" ht="16.5" customHeight="1">
      <c r="A761" s="36"/>
      <c r="B761" s="36"/>
      <c r="C761" s="36"/>
      <c r="D761" s="36"/>
      <c r="E761" s="36"/>
      <c r="F761" s="36"/>
      <c r="G761" s="36"/>
      <c r="H761" s="39"/>
      <c r="I761" s="39"/>
      <c r="J761" s="39"/>
      <c r="K761" s="39"/>
      <c r="L761" s="39"/>
      <c r="M761" s="39"/>
      <c r="N761" s="39"/>
      <c r="O761" s="87"/>
      <c r="Q761" s="36"/>
      <c r="R761" s="38"/>
      <c r="V761" s="36"/>
    </row>
    <row r="762" spans="1:22" ht="16.5" customHeight="1">
      <c r="A762" s="36"/>
      <c r="B762" s="36"/>
      <c r="C762" s="36"/>
      <c r="D762" s="36"/>
      <c r="E762" s="36"/>
      <c r="F762" s="36"/>
      <c r="G762" s="36"/>
      <c r="H762" s="39"/>
      <c r="I762" s="39"/>
      <c r="J762" s="39"/>
      <c r="K762" s="39"/>
      <c r="L762" s="39"/>
      <c r="M762" s="39"/>
      <c r="N762" s="39"/>
      <c r="O762" s="87"/>
      <c r="Q762" s="36"/>
      <c r="R762" s="38"/>
      <c r="V762" s="36"/>
    </row>
    <row r="763" spans="1:22" ht="16.5" customHeight="1">
      <c r="A763" s="36"/>
      <c r="B763" s="36"/>
      <c r="C763" s="36"/>
      <c r="D763" s="36"/>
      <c r="E763" s="36"/>
      <c r="F763" s="36"/>
      <c r="G763" s="36"/>
      <c r="H763" s="39"/>
      <c r="I763" s="39"/>
      <c r="J763" s="39"/>
      <c r="K763" s="39"/>
      <c r="L763" s="39"/>
      <c r="M763" s="39"/>
      <c r="N763" s="39"/>
      <c r="O763" s="87"/>
      <c r="Q763" s="36"/>
      <c r="R763" s="38"/>
      <c r="V763" s="36"/>
    </row>
    <row r="764" spans="1:22" ht="16.5" customHeight="1">
      <c r="A764" s="36"/>
      <c r="B764" s="36"/>
      <c r="C764" s="36"/>
      <c r="D764" s="36"/>
      <c r="E764" s="36"/>
      <c r="F764" s="36"/>
      <c r="G764" s="36"/>
      <c r="H764" s="39"/>
      <c r="I764" s="39"/>
      <c r="J764" s="39"/>
      <c r="K764" s="39"/>
      <c r="L764" s="39"/>
      <c r="M764" s="39"/>
      <c r="N764" s="39"/>
      <c r="O764" s="87"/>
      <c r="Q764" s="36"/>
      <c r="R764" s="38"/>
      <c r="V764" s="36"/>
    </row>
    <row r="765" spans="1:22" ht="16.5" customHeight="1">
      <c r="A765" s="36"/>
      <c r="B765" s="36"/>
      <c r="C765" s="36"/>
      <c r="D765" s="36"/>
      <c r="E765" s="36"/>
      <c r="F765" s="36"/>
      <c r="G765" s="36"/>
      <c r="H765" s="39"/>
      <c r="I765" s="39"/>
      <c r="J765" s="39"/>
      <c r="K765" s="39"/>
      <c r="L765" s="39"/>
      <c r="M765" s="39"/>
      <c r="N765" s="39"/>
      <c r="O765" s="87"/>
      <c r="Q765" s="36"/>
      <c r="R765" s="38"/>
      <c r="V765" s="36"/>
    </row>
    <row r="766" spans="1:22" ht="16.5" customHeight="1">
      <c r="A766" s="36"/>
      <c r="B766" s="36"/>
      <c r="C766" s="36"/>
      <c r="D766" s="36"/>
      <c r="E766" s="36"/>
      <c r="F766" s="36"/>
      <c r="G766" s="36"/>
      <c r="H766" s="39"/>
      <c r="I766" s="39"/>
      <c r="J766" s="39"/>
      <c r="K766" s="39"/>
      <c r="L766" s="39"/>
      <c r="M766" s="39"/>
      <c r="N766" s="39"/>
      <c r="O766" s="87"/>
      <c r="Q766" s="36"/>
      <c r="R766" s="38"/>
      <c r="V766" s="36"/>
    </row>
    <row r="767" spans="1:22" ht="16.5" customHeight="1">
      <c r="A767" s="36"/>
      <c r="B767" s="36"/>
      <c r="C767" s="36"/>
      <c r="D767" s="36"/>
      <c r="E767" s="36"/>
      <c r="F767" s="36"/>
      <c r="G767" s="36"/>
      <c r="H767" s="39"/>
      <c r="I767" s="39"/>
      <c r="J767" s="39"/>
      <c r="K767" s="39"/>
      <c r="L767" s="39"/>
      <c r="M767" s="39"/>
      <c r="N767" s="39"/>
      <c r="O767" s="87"/>
      <c r="Q767" s="36"/>
      <c r="R767" s="38"/>
      <c r="V767" s="36"/>
    </row>
    <row r="768" spans="1:22" ht="16.5" customHeight="1">
      <c r="A768" s="36"/>
      <c r="B768" s="36"/>
      <c r="C768" s="36"/>
      <c r="D768" s="36"/>
      <c r="E768" s="36"/>
      <c r="F768" s="36"/>
      <c r="G768" s="36"/>
      <c r="H768" s="39"/>
      <c r="I768" s="39"/>
      <c r="J768" s="39"/>
      <c r="K768" s="39"/>
      <c r="L768" s="39"/>
      <c r="M768" s="39"/>
      <c r="N768" s="39"/>
      <c r="O768" s="87"/>
      <c r="Q768" s="36"/>
      <c r="R768" s="38"/>
      <c r="V768" s="36"/>
    </row>
    <row r="769" spans="1:22" ht="16.5" customHeight="1">
      <c r="A769" s="36"/>
      <c r="B769" s="36"/>
      <c r="C769" s="36"/>
      <c r="D769" s="36"/>
      <c r="E769" s="36"/>
      <c r="F769" s="36"/>
      <c r="G769" s="36"/>
      <c r="H769" s="39"/>
      <c r="I769" s="39"/>
      <c r="J769" s="39"/>
      <c r="K769" s="39"/>
      <c r="L769" s="39"/>
      <c r="M769" s="39"/>
      <c r="N769" s="39"/>
      <c r="O769" s="87"/>
      <c r="Q769" s="36"/>
      <c r="R769" s="38"/>
      <c r="V769" s="36"/>
    </row>
    <row r="770" spans="1:22" ht="16.5" customHeight="1">
      <c r="A770" s="36"/>
      <c r="B770" s="36"/>
      <c r="C770" s="36"/>
      <c r="D770" s="36"/>
      <c r="E770" s="36"/>
      <c r="F770" s="36"/>
      <c r="G770" s="36"/>
      <c r="H770" s="39"/>
      <c r="I770" s="39"/>
      <c r="J770" s="39"/>
      <c r="K770" s="39"/>
      <c r="L770" s="39"/>
      <c r="M770" s="39"/>
      <c r="N770" s="39"/>
      <c r="O770" s="87"/>
      <c r="Q770" s="36"/>
      <c r="R770" s="38"/>
      <c r="V770" s="36"/>
    </row>
    <row r="771" spans="1:22" ht="16.5" customHeight="1">
      <c r="A771" s="36"/>
      <c r="B771" s="36"/>
      <c r="C771" s="36"/>
      <c r="D771" s="36"/>
      <c r="E771" s="36"/>
      <c r="F771" s="36"/>
      <c r="G771" s="36"/>
      <c r="H771" s="39"/>
      <c r="I771" s="39"/>
      <c r="J771" s="39"/>
      <c r="K771" s="39"/>
      <c r="L771" s="39"/>
      <c r="M771" s="39"/>
      <c r="N771" s="39"/>
      <c r="O771" s="87"/>
      <c r="Q771" s="36"/>
      <c r="R771" s="38"/>
      <c r="V771" s="36"/>
    </row>
    <row r="772" spans="1:22" ht="16.5" customHeight="1">
      <c r="A772" s="36"/>
      <c r="B772" s="36"/>
      <c r="C772" s="36"/>
      <c r="D772" s="36"/>
      <c r="E772" s="36"/>
      <c r="F772" s="36"/>
      <c r="G772" s="36"/>
      <c r="H772" s="39"/>
      <c r="I772" s="39"/>
      <c r="J772" s="39"/>
      <c r="K772" s="39"/>
      <c r="L772" s="39"/>
      <c r="M772" s="39"/>
      <c r="N772" s="39"/>
      <c r="O772" s="87"/>
      <c r="Q772" s="36"/>
      <c r="R772" s="38"/>
      <c r="V772" s="36"/>
    </row>
    <row r="773" spans="1:22" ht="16.5" customHeight="1">
      <c r="A773" s="36"/>
      <c r="B773" s="36"/>
      <c r="C773" s="36"/>
      <c r="D773" s="36"/>
      <c r="E773" s="36"/>
      <c r="F773" s="36"/>
      <c r="G773" s="36"/>
      <c r="H773" s="39"/>
      <c r="I773" s="39"/>
      <c r="J773" s="39"/>
      <c r="K773" s="39"/>
      <c r="L773" s="39"/>
      <c r="M773" s="39"/>
      <c r="N773" s="39"/>
      <c r="O773" s="87"/>
      <c r="Q773" s="36"/>
      <c r="R773" s="38"/>
      <c r="V773" s="36"/>
    </row>
    <row r="774" spans="1:22" ht="16.5" customHeight="1">
      <c r="A774" s="36"/>
      <c r="B774" s="36"/>
      <c r="C774" s="36"/>
      <c r="D774" s="36"/>
      <c r="E774" s="36"/>
      <c r="F774" s="36"/>
      <c r="G774" s="36"/>
      <c r="H774" s="39"/>
      <c r="I774" s="39"/>
      <c r="J774" s="39"/>
      <c r="K774" s="39"/>
      <c r="L774" s="39"/>
      <c r="M774" s="39"/>
      <c r="N774" s="39"/>
      <c r="O774" s="87"/>
      <c r="Q774" s="36"/>
      <c r="R774" s="38"/>
      <c r="V774" s="36"/>
    </row>
    <row r="775" spans="1:22" ht="16.5" customHeight="1">
      <c r="A775" s="36"/>
      <c r="B775" s="36"/>
      <c r="C775" s="36"/>
      <c r="D775" s="36"/>
      <c r="E775" s="36"/>
      <c r="F775" s="36"/>
      <c r="G775" s="36"/>
      <c r="H775" s="39"/>
      <c r="I775" s="39"/>
      <c r="J775" s="39"/>
      <c r="K775" s="39"/>
      <c r="L775" s="39"/>
      <c r="M775" s="39"/>
      <c r="N775" s="39"/>
      <c r="O775" s="87"/>
      <c r="Q775" s="36"/>
      <c r="R775" s="38"/>
      <c r="V775" s="36"/>
    </row>
    <row r="776" spans="1:22" ht="16.5" customHeight="1">
      <c r="A776" s="36"/>
      <c r="B776" s="36"/>
      <c r="C776" s="36"/>
      <c r="D776" s="36"/>
      <c r="E776" s="36"/>
      <c r="F776" s="36"/>
      <c r="G776" s="36"/>
      <c r="H776" s="39"/>
      <c r="I776" s="39"/>
      <c r="J776" s="39"/>
      <c r="K776" s="39"/>
      <c r="L776" s="39"/>
      <c r="M776" s="39"/>
      <c r="N776" s="39"/>
      <c r="O776" s="87"/>
      <c r="Q776" s="36"/>
      <c r="R776" s="38"/>
      <c r="V776" s="36"/>
    </row>
    <row r="777" spans="1:22" ht="16.5" customHeight="1">
      <c r="A777" s="36"/>
      <c r="B777" s="36"/>
      <c r="C777" s="36"/>
      <c r="D777" s="36"/>
      <c r="E777" s="36"/>
      <c r="F777" s="36"/>
      <c r="G777" s="36"/>
      <c r="H777" s="39"/>
      <c r="I777" s="39"/>
      <c r="J777" s="39"/>
      <c r="K777" s="39"/>
      <c r="L777" s="39"/>
      <c r="M777" s="39"/>
      <c r="N777" s="39"/>
      <c r="O777" s="87"/>
      <c r="Q777" s="36"/>
      <c r="R777" s="38"/>
      <c r="V777" s="36"/>
    </row>
    <row r="778" spans="1:22" ht="16.5" customHeight="1">
      <c r="A778" s="36"/>
      <c r="B778" s="36"/>
      <c r="C778" s="36"/>
      <c r="D778" s="36"/>
      <c r="E778" s="36"/>
      <c r="F778" s="36"/>
      <c r="G778" s="36"/>
      <c r="H778" s="39"/>
      <c r="I778" s="39"/>
      <c r="J778" s="39"/>
      <c r="K778" s="39"/>
      <c r="L778" s="39"/>
      <c r="M778" s="39"/>
      <c r="N778" s="39"/>
      <c r="O778" s="87"/>
      <c r="Q778" s="36"/>
      <c r="R778" s="38"/>
      <c r="V778" s="36"/>
    </row>
    <row r="779" spans="1:22" ht="16.5" customHeight="1">
      <c r="A779" s="36"/>
      <c r="B779" s="36"/>
      <c r="C779" s="36"/>
      <c r="D779" s="36"/>
      <c r="E779" s="36"/>
      <c r="F779" s="36"/>
      <c r="G779" s="36"/>
      <c r="H779" s="39"/>
      <c r="I779" s="39"/>
      <c r="J779" s="39"/>
      <c r="K779" s="39"/>
      <c r="L779" s="39"/>
      <c r="M779" s="39"/>
      <c r="N779" s="39"/>
      <c r="O779" s="87"/>
      <c r="Q779" s="36"/>
      <c r="R779" s="38"/>
      <c r="V779" s="36"/>
    </row>
    <row r="780" spans="1:22" ht="16.5" customHeight="1">
      <c r="A780" s="36"/>
      <c r="B780" s="36"/>
      <c r="C780" s="36"/>
      <c r="D780" s="36"/>
      <c r="E780" s="36"/>
      <c r="F780" s="36"/>
      <c r="G780" s="36"/>
      <c r="H780" s="39"/>
      <c r="I780" s="39"/>
      <c r="J780" s="39"/>
      <c r="K780" s="39"/>
      <c r="L780" s="39"/>
      <c r="M780" s="39"/>
      <c r="N780" s="39"/>
      <c r="O780" s="87"/>
      <c r="Q780" s="36"/>
      <c r="R780" s="38"/>
      <c r="V780" s="36"/>
    </row>
    <row r="781" spans="1:22" ht="16.5" customHeight="1">
      <c r="A781" s="36"/>
      <c r="B781" s="36"/>
      <c r="C781" s="36"/>
      <c r="D781" s="36"/>
      <c r="E781" s="36"/>
      <c r="F781" s="36"/>
      <c r="G781" s="36"/>
      <c r="H781" s="39"/>
      <c r="I781" s="39"/>
      <c r="J781" s="39"/>
      <c r="K781" s="39"/>
      <c r="L781" s="39"/>
      <c r="M781" s="39"/>
      <c r="N781" s="39"/>
      <c r="O781" s="87"/>
      <c r="Q781" s="36"/>
      <c r="R781" s="38"/>
      <c r="V781" s="36"/>
    </row>
    <row r="782" spans="1:22" ht="16.5" customHeight="1">
      <c r="A782" s="36"/>
      <c r="B782" s="36"/>
      <c r="C782" s="36"/>
      <c r="D782" s="36"/>
      <c r="E782" s="36"/>
      <c r="F782" s="36"/>
      <c r="G782" s="36"/>
      <c r="H782" s="39"/>
      <c r="I782" s="39"/>
      <c r="J782" s="39"/>
      <c r="K782" s="39"/>
      <c r="L782" s="39"/>
      <c r="M782" s="39"/>
      <c r="N782" s="39"/>
      <c r="O782" s="87"/>
      <c r="Q782" s="36"/>
      <c r="R782" s="38"/>
      <c r="V782" s="36"/>
    </row>
    <row r="783" spans="1:22" ht="16.5" customHeight="1">
      <c r="A783" s="36"/>
      <c r="B783" s="36"/>
      <c r="C783" s="36"/>
      <c r="D783" s="36"/>
      <c r="E783" s="36"/>
      <c r="F783" s="36"/>
      <c r="G783" s="36"/>
      <c r="H783" s="39"/>
      <c r="I783" s="39"/>
      <c r="J783" s="39"/>
      <c r="K783" s="39"/>
      <c r="L783" s="39"/>
      <c r="M783" s="39"/>
      <c r="N783" s="39"/>
      <c r="O783" s="87"/>
      <c r="Q783" s="36"/>
      <c r="R783" s="38"/>
      <c r="V783" s="36"/>
    </row>
    <row r="784" spans="1:22" ht="16.5" customHeight="1">
      <c r="A784" s="36"/>
      <c r="B784" s="36"/>
      <c r="C784" s="36"/>
      <c r="D784" s="36"/>
      <c r="E784" s="36"/>
      <c r="F784" s="36"/>
      <c r="G784" s="36"/>
      <c r="H784" s="39"/>
      <c r="I784" s="39"/>
      <c r="J784" s="39"/>
      <c r="K784" s="39"/>
      <c r="L784" s="39"/>
      <c r="M784" s="39"/>
      <c r="N784" s="39"/>
      <c r="O784" s="87"/>
      <c r="Q784" s="36"/>
      <c r="R784" s="38"/>
      <c r="V784" s="36"/>
    </row>
    <row r="785" spans="1:22" ht="16.5" customHeight="1">
      <c r="A785" s="36"/>
      <c r="B785" s="36"/>
      <c r="C785" s="36"/>
      <c r="D785" s="36"/>
      <c r="E785" s="36"/>
      <c r="F785" s="36"/>
      <c r="G785" s="36"/>
      <c r="H785" s="39"/>
      <c r="I785" s="39"/>
      <c r="J785" s="39"/>
      <c r="K785" s="39"/>
      <c r="L785" s="39"/>
      <c r="M785" s="39"/>
      <c r="N785" s="39"/>
      <c r="O785" s="87"/>
      <c r="Q785" s="36"/>
      <c r="R785" s="38"/>
      <c r="V785" s="36"/>
    </row>
    <row r="786" spans="1:22" ht="16.5" customHeight="1">
      <c r="A786" s="36"/>
      <c r="B786" s="36"/>
      <c r="C786" s="36"/>
      <c r="D786" s="36"/>
      <c r="E786" s="36"/>
      <c r="F786" s="36"/>
      <c r="G786" s="36"/>
      <c r="H786" s="39"/>
      <c r="I786" s="39"/>
      <c r="J786" s="39"/>
      <c r="K786" s="39"/>
      <c r="L786" s="39"/>
      <c r="M786" s="39"/>
      <c r="N786" s="39"/>
      <c r="O786" s="87"/>
      <c r="Q786" s="36"/>
      <c r="R786" s="38"/>
      <c r="V786" s="36"/>
    </row>
    <row r="787" spans="1:22" ht="16.5" customHeight="1">
      <c r="A787" s="36"/>
      <c r="B787" s="36"/>
      <c r="C787" s="36"/>
      <c r="D787" s="36"/>
      <c r="E787" s="36"/>
      <c r="F787" s="36"/>
      <c r="G787" s="36"/>
      <c r="H787" s="39"/>
      <c r="I787" s="39"/>
      <c r="J787" s="39"/>
      <c r="K787" s="39"/>
      <c r="L787" s="39"/>
      <c r="M787" s="39"/>
      <c r="N787" s="39"/>
      <c r="O787" s="87"/>
      <c r="Q787" s="36"/>
      <c r="R787" s="38"/>
      <c r="V787" s="36"/>
    </row>
    <row r="788" spans="1:22" ht="16.5" customHeight="1">
      <c r="A788" s="36"/>
      <c r="B788" s="36"/>
      <c r="C788" s="36"/>
      <c r="D788" s="36"/>
      <c r="E788" s="36"/>
      <c r="F788" s="36"/>
      <c r="G788" s="36"/>
      <c r="H788" s="39"/>
      <c r="I788" s="39"/>
      <c r="J788" s="39"/>
      <c r="K788" s="39"/>
      <c r="L788" s="39"/>
      <c r="M788" s="39"/>
      <c r="N788" s="39"/>
      <c r="O788" s="87"/>
      <c r="Q788" s="36"/>
      <c r="R788" s="38"/>
      <c r="V788" s="36"/>
    </row>
    <row r="789" spans="1:22" ht="16.5" customHeight="1">
      <c r="A789" s="36"/>
      <c r="B789" s="36"/>
      <c r="C789" s="36"/>
      <c r="D789" s="36"/>
      <c r="E789" s="36"/>
      <c r="F789" s="36"/>
      <c r="G789" s="36"/>
      <c r="H789" s="39"/>
      <c r="I789" s="39"/>
      <c r="J789" s="39"/>
      <c r="K789" s="39"/>
      <c r="L789" s="39"/>
      <c r="M789" s="39"/>
      <c r="N789" s="39"/>
      <c r="O789" s="87"/>
      <c r="Q789" s="36"/>
      <c r="R789" s="38"/>
      <c r="V789" s="36"/>
    </row>
    <row r="790" spans="1:22" ht="16.5" customHeight="1">
      <c r="A790" s="36"/>
      <c r="B790" s="36"/>
      <c r="C790" s="36"/>
      <c r="D790" s="36"/>
      <c r="E790" s="36"/>
      <c r="F790" s="36"/>
      <c r="G790" s="36"/>
      <c r="H790" s="39"/>
      <c r="I790" s="39"/>
      <c r="J790" s="39"/>
      <c r="K790" s="39"/>
      <c r="L790" s="39"/>
      <c r="M790" s="39"/>
      <c r="N790" s="39"/>
      <c r="O790" s="87"/>
      <c r="Q790" s="36"/>
      <c r="R790" s="38"/>
      <c r="V790" s="36"/>
    </row>
    <row r="791" spans="1:22" ht="16.5" customHeight="1">
      <c r="A791" s="36"/>
      <c r="B791" s="36"/>
      <c r="C791" s="36"/>
      <c r="D791" s="36"/>
      <c r="E791" s="36"/>
      <c r="F791" s="36"/>
      <c r="G791" s="36"/>
      <c r="H791" s="39"/>
      <c r="I791" s="39"/>
      <c r="J791" s="39"/>
      <c r="K791" s="39"/>
      <c r="L791" s="39"/>
      <c r="M791" s="39"/>
      <c r="N791" s="39"/>
      <c r="O791" s="87"/>
      <c r="Q791" s="36"/>
      <c r="R791" s="38"/>
      <c r="V791" s="36"/>
    </row>
    <row r="792" spans="1:22" ht="16.5" customHeight="1">
      <c r="A792" s="36"/>
      <c r="B792" s="36"/>
      <c r="C792" s="36"/>
      <c r="D792" s="36"/>
      <c r="E792" s="36"/>
      <c r="F792" s="36"/>
      <c r="G792" s="36"/>
      <c r="H792" s="39"/>
      <c r="I792" s="39"/>
      <c r="J792" s="39"/>
      <c r="K792" s="39"/>
      <c r="L792" s="39"/>
      <c r="M792" s="39"/>
      <c r="N792" s="39"/>
      <c r="O792" s="87"/>
      <c r="Q792" s="36"/>
      <c r="R792" s="38"/>
      <c r="V792" s="36"/>
    </row>
    <row r="793" spans="1:22" ht="16.5" customHeight="1">
      <c r="A793" s="36"/>
      <c r="B793" s="36"/>
      <c r="C793" s="36"/>
      <c r="D793" s="36"/>
      <c r="E793" s="36"/>
      <c r="F793" s="36"/>
      <c r="G793" s="36"/>
      <c r="H793" s="39"/>
      <c r="I793" s="39"/>
      <c r="J793" s="39"/>
      <c r="K793" s="39"/>
      <c r="L793" s="39"/>
      <c r="M793" s="39"/>
      <c r="N793" s="39"/>
      <c r="O793" s="87"/>
      <c r="Q793" s="36"/>
      <c r="R793" s="38"/>
      <c r="V793" s="36"/>
    </row>
    <row r="794" spans="1:22" ht="16.5" customHeight="1">
      <c r="A794" s="36"/>
      <c r="B794" s="36"/>
      <c r="C794" s="36"/>
      <c r="D794" s="36"/>
      <c r="E794" s="36"/>
      <c r="F794" s="36"/>
      <c r="G794" s="36"/>
      <c r="H794" s="39"/>
      <c r="I794" s="39"/>
      <c r="J794" s="39"/>
      <c r="K794" s="39"/>
      <c r="L794" s="39"/>
      <c r="M794" s="39"/>
      <c r="N794" s="39"/>
      <c r="O794" s="87"/>
      <c r="Q794" s="36"/>
      <c r="R794" s="38"/>
      <c r="V794" s="36"/>
    </row>
    <row r="795" spans="1:22" ht="16.5" customHeight="1">
      <c r="A795" s="36"/>
      <c r="B795" s="36"/>
      <c r="C795" s="36"/>
      <c r="D795" s="36"/>
      <c r="E795" s="36"/>
      <c r="F795" s="36"/>
      <c r="G795" s="36"/>
      <c r="H795" s="39"/>
      <c r="I795" s="39"/>
      <c r="J795" s="39"/>
      <c r="K795" s="39"/>
      <c r="L795" s="39"/>
      <c r="M795" s="39"/>
      <c r="N795" s="39"/>
      <c r="O795" s="87"/>
      <c r="Q795" s="36"/>
      <c r="R795" s="38"/>
      <c r="V795" s="36"/>
    </row>
    <row r="796" spans="1:22" ht="16.5" customHeight="1">
      <c r="A796" s="36"/>
      <c r="B796" s="36"/>
      <c r="C796" s="36"/>
      <c r="D796" s="36"/>
      <c r="E796" s="36"/>
      <c r="F796" s="36"/>
      <c r="G796" s="36"/>
      <c r="H796" s="39"/>
      <c r="I796" s="39"/>
      <c r="J796" s="39"/>
      <c r="K796" s="39"/>
      <c r="L796" s="39"/>
      <c r="M796" s="39"/>
      <c r="N796" s="39"/>
      <c r="O796" s="87"/>
      <c r="Q796" s="36"/>
      <c r="R796" s="38"/>
      <c r="V796" s="36"/>
    </row>
    <row r="797" spans="1:22" ht="16.5" customHeight="1">
      <c r="A797" s="36"/>
      <c r="B797" s="36"/>
      <c r="C797" s="36"/>
      <c r="D797" s="36"/>
      <c r="E797" s="36"/>
      <c r="F797" s="36"/>
      <c r="G797" s="36"/>
      <c r="H797" s="39"/>
      <c r="I797" s="39"/>
      <c r="J797" s="39"/>
      <c r="K797" s="39"/>
      <c r="L797" s="39"/>
      <c r="M797" s="39"/>
      <c r="N797" s="39"/>
      <c r="O797" s="87"/>
      <c r="Q797" s="36"/>
      <c r="R797" s="38"/>
      <c r="V797" s="36"/>
    </row>
    <row r="798" spans="1:22" ht="16.5" customHeight="1">
      <c r="A798" s="36"/>
      <c r="B798" s="36"/>
      <c r="C798" s="36"/>
      <c r="D798" s="36"/>
      <c r="E798" s="36"/>
      <c r="F798" s="36"/>
      <c r="G798" s="36"/>
      <c r="H798" s="39"/>
      <c r="I798" s="39"/>
      <c r="J798" s="39"/>
      <c r="K798" s="39"/>
      <c r="L798" s="39"/>
      <c r="M798" s="39"/>
      <c r="N798" s="39"/>
      <c r="O798" s="87"/>
      <c r="Q798" s="36"/>
      <c r="R798" s="38"/>
      <c r="V798" s="36"/>
    </row>
    <row r="799" spans="1:22" ht="16.5" customHeight="1">
      <c r="A799" s="36"/>
      <c r="B799" s="36"/>
      <c r="C799" s="36"/>
      <c r="D799" s="36"/>
      <c r="E799" s="36"/>
      <c r="F799" s="36"/>
      <c r="G799" s="36"/>
      <c r="H799" s="39"/>
      <c r="I799" s="39"/>
      <c r="J799" s="39"/>
      <c r="K799" s="39"/>
      <c r="L799" s="39"/>
      <c r="M799" s="39"/>
      <c r="N799" s="39"/>
      <c r="O799" s="87"/>
      <c r="Q799" s="36"/>
      <c r="R799" s="38"/>
      <c r="V799" s="36"/>
    </row>
    <row r="800" spans="1:22" ht="16.5" customHeight="1">
      <c r="A800" s="36"/>
      <c r="B800" s="36"/>
      <c r="C800" s="36"/>
      <c r="D800" s="36"/>
      <c r="E800" s="36"/>
      <c r="F800" s="36"/>
      <c r="G800" s="36"/>
      <c r="H800" s="39"/>
      <c r="I800" s="39"/>
      <c r="J800" s="39"/>
      <c r="K800" s="39"/>
      <c r="L800" s="39"/>
      <c r="M800" s="39"/>
      <c r="N800" s="39"/>
      <c r="O800" s="87"/>
      <c r="Q800" s="36"/>
      <c r="R800" s="38"/>
      <c r="V800" s="36"/>
    </row>
    <row r="801" spans="1:22" ht="16.5" customHeight="1">
      <c r="A801" s="36"/>
      <c r="B801" s="36"/>
      <c r="C801" s="36"/>
      <c r="D801" s="36"/>
      <c r="E801" s="36"/>
      <c r="F801" s="36"/>
      <c r="G801" s="36"/>
      <c r="H801" s="39"/>
      <c r="I801" s="39"/>
      <c r="J801" s="39"/>
      <c r="K801" s="39"/>
      <c r="L801" s="39"/>
      <c r="M801" s="39"/>
      <c r="N801" s="39"/>
      <c r="O801" s="87"/>
      <c r="Q801" s="36"/>
      <c r="R801" s="38"/>
      <c r="V801" s="36"/>
    </row>
    <row r="802" spans="1:22" ht="16.5" customHeight="1">
      <c r="A802" s="36"/>
      <c r="B802" s="36"/>
      <c r="C802" s="36"/>
      <c r="D802" s="36"/>
      <c r="E802" s="36"/>
      <c r="F802" s="36"/>
      <c r="G802" s="36"/>
      <c r="H802" s="39"/>
      <c r="I802" s="39"/>
      <c r="J802" s="39"/>
      <c r="K802" s="39"/>
      <c r="L802" s="39"/>
      <c r="M802" s="39"/>
      <c r="N802" s="39"/>
      <c r="O802" s="87"/>
      <c r="Q802" s="36"/>
      <c r="R802" s="38"/>
      <c r="V802" s="36"/>
    </row>
    <row r="803" spans="1:22" ht="16.5" customHeight="1">
      <c r="A803" s="36"/>
      <c r="B803" s="36"/>
      <c r="C803" s="36"/>
      <c r="D803" s="36"/>
      <c r="E803" s="36"/>
      <c r="F803" s="36"/>
      <c r="G803" s="36"/>
      <c r="H803" s="39"/>
      <c r="I803" s="39"/>
      <c r="J803" s="39"/>
      <c r="K803" s="39"/>
      <c r="L803" s="39"/>
      <c r="M803" s="39"/>
      <c r="N803" s="39"/>
      <c r="O803" s="87"/>
      <c r="Q803" s="36"/>
      <c r="R803" s="38"/>
      <c r="V803" s="36"/>
    </row>
    <row r="804" spans="1:22" ht="16.5" customHeight="1">
      <c r="A804" s="36"/>
      <c r="B804" s="36"/>
      <c r="C804" s="36"/>
      <c r="D804" s="36"/>
      <c r="E804" s="36"/>
      <c r="F804" s="36"/>
      <c r="G804" s="36"/>
      <c r="H804" s="39"/>
      <c r="I804" s="39"/>
      <c r="J804" s="39"/>
      <c r="K804" s="39"/>
      <c r="L804" s="39"/>
      <c r="M804" s="39"/>
      <c r="N804" s="39"/>
      <c r="O804" s="87"/>
      <c r="Q804" s="36"/>
      <c r="R804" s="38"/>
      <c r="V804" s="36"/>
    </row>
    <row r="805" spans="1:22" ht="16.5" customHeight="1">
      <c r="A805" s="36"/>
      <c r="B805" s="36"/>
      <c r="C805" s="36"/>
      <c r="D805" s="36"/>
      <c r="E805" s="36"/>
      <c r="F805" s="36"/>
      <c r="G805" s="36"/>
      <c r="H805" s="39"/>
      <c r="I805" s="39"/>
      <c r="J805" s="39"/>
      <c r="K805" s="39"/>
      <c r="L805" s="39"/>
      <c r="M805" s="39"/>
      <c r="N805" s="39"/>
      <c r="O805" s="87"/>
      <c r="Q805" s="36"/>
      <c r="R805" s="38"/>
      <c r="V805" s="36"/>
    </row>
    <row r="806" spans="1:22" ht="16.5" customHeight="1">
      <c r="A806" s="36"/>
      <c r="B806" s="36"/>
      <c r="C806" s="36"/>
      <c r="D806" s="36"/>
      <c r="E806" s="36"/>
      <c r="F806" s="36"/>
      <c r="G806" s="36"/>
      <c r="H806" s="39"/>
      <c r="I806" s="39"/>
      <c r="J806" s="39"/>
      <c r="K806" s="39"/>
      <c r="L806" s="39"/>
      <c r="M806" s="39"/>
      <c r="N806" s="39"/>
      <c r="O806" s="87"/>
      <c r="Q806" s="36"/>
      <c r="R806" s="38"/>
      <c r="V806" s="36"/>
    </row>
    <row r="807" spans="1:22" ht="16.5" customHeight="1">
      <c r="A807" s="36"/>
      <c r="B807" s="36"/>
      <c r="C807" s="36"/>
      <c r="D807" s="36"/>
      <c r="E807" s="36"/>
      <c r="F807" s="36"/>
      <c r="G807" s="36"/>
      <c r="H807" s="39"/>
      <c r="I807" s="39"/>
      <c r="J807" s="39"/>
      <c r="K807" s="39"/>
      <c r="L807" s="39"/>
      <c r="M807" s="39"/>
      <c r="N807" s="39"/>
      <c r="O807" s="87"/>
      <c r="Q807" s="36"/>
      <c r="R807" s="38"/>
      <c r="V807" s="36"/>
    </row>
    <row r="808" spans="1:22" ht="16.5" customHeight="1">
      <c r="A808" s="36"/>
      <c r="B808" s="36"/>
      <c r="C808" s="36"/>
      <c r="D808" s="36"/>
      <c r="E808" s="36"/>
      <c r="F808" s="36"/>
      <c r="G808" s="36"/>
      <c r="H808" s="39"/>
      <c r="I808" s="39"/>
      <c r="J808" s="39"/>
      <c r="K808" s="39"/>
      <c r="L808" s="39"/>
      <c r="M808" s="39"/>
      <c r="N808" s="39"/>
      <c r="O808" s="87"/>
      <c r="Q808" s="36"/>
      <c r="R808" s="38"/>
      <c r="V808" s="36"/>
    </row>
    <row r="809" spans="1:22" ht="16.5" customHeight="1">
      <c r="A809" s="36"/>
      <c r="B809" s="36"/>
      <c r="C809" s="36"/>
      <c r="D809" s="36"/>
      <c r="E809" s="36"/>
      <c r="F809" s="36"/>
      <c r="G809" s="36"/>
      <c r="H809" s="39"/>
      <c r="I809" s="39"/>
      <c r="J809" s="39"/>
      <c r="K809" s="39"/>
      <c r="L809" s="39"/>
      <c r="M809" s="39"/>
      <c r="N809" s="39"/>
      <c r="O809" s="87"/>
      <c r="Q809" s="36"/>
      <c r="R809" s="38"/>
      <c r="V809" s="36"/>
    </row>
    <row r="810" spans="1:22" ht="16.5" customHeight="1">
      <c r="A810" s="36"/>
      <c r="B810" s="36"/>
      <c r="C810" s="36"/>
      <c r="D810" s="36"/>
      <c r="E810" s="36"/>
      <c r="F810" s="36"/>
      <c r="G810" s="36"/>
      <c r="H810" s="39"/>
      <c r="I810" s="39"/>
      <c r="J810" s="39"/>
      <c r="K810" s="39"/>
      <c r="L810" s="39"/>
      <c r="M810" s="39"/>
      <c r="N810" s="39"/>
      <c r="O810" s="87"/>
      <c r="Q810" s="36"/>
      <c r="R810" s="38"/>
      <c r="V810" s="36"/>
    </row>
    <row r="811" spans="1:22" ht="16.5" customHeight="1">
      <c r="A811" s="36"/>
      <c r="B811" s="36"/>
      <c r="C811" s="36"/>
      <c r="D811" s="36"/>
      <c r="E811" s="36"/>
      <c r="F811" s="36"/>
      <c r="G811" s="36"/>
      <c r="H811" s="39"/>
      <c r="I811" s="39"/>
      <c r="J811" s="39"/>
      <c r="K811" s="39"/>
      <c r="L811" s="39"/>
      <c r="M811" s="39"/>
      <c r="N811" s="39"/>
      <c r="O811" s="87"/>
      <c r="Q811" s="36"/>
      <c r="R811" s="38"/>
      <c r="V811" s="36"/>
    </row>
    <row r="812" spans="1:22" ht="16.5" customHeight="1">
      <c r="A812" s="36"/>
      <c r="B812" s="36"/>
      <c r="C812" s="36"/>
      <c r="D812" s="36"/>
      <c r="E812" s="36"/>
      <c r="F812" s="36"/>
      <c r="G812" s="36"/>
      <c r="H812" s="39"/>
      <c r="I812" s="39"/>
      <c r="J812" s="39"/>
      <c r="K812" s="39"/>
      <c r="L812" s="39"/>
      <c r="M812" s="39"/>
      <c r="N812" s="39"/>
      <c r="O812" s="87"/>
      <c r="Q812" s="36"/>
      <c r="R812" s="38"/>
      <c r="V812" s="36"/>
    </row>
    <row r="813" spans="1:22" ht="16.5" customHeight="1">
      <c r="A813" s="36"/>
      <c r="B813" s="36"/>
      <c r="C813" s="36"/>
      <c r="D813" s="36"/>
      <c r="E813" s="36"/>
      <c r="F813" s="36"/>
      <c r="G813" s="36"/>
      <c r="H813" s="39"/>
      <c r="I813" s="39"/>
      <c r="J813" s="39"/>
      <c r="K813" s="39"/>
      <c r="L813" s="39"/>
      <c r="M813" s="39"/>
      <c r="N813" s="39"/>
      <c r="O813" s="87"/>
      <c r="Q813" s="36"/>
      <c r="R813" s="38"/>
      <c r="V813" s="36"/>
    </row>
    <row r="814" spans="1:22" ht="16.5" customHeight="1">
      <c r="A814" s="36"/>
      <c r="B814" s="36"/>
      <c r="C814" s="36"/>
      <c r="D814" s="36"/>
      <c r="E814" s="36"/>
      <c r="F814" s="36"/>
      <c r="G814" s="36"/>
      <c r="H814" s="39"/>
      <c r="I814" s="39"/>
      <c r="J814" s="39"/>
      <c r="K814" s="39"/>
      <c r="L814" s="39"/>
      <c r="M814" s="39"/>
      <c r="N814" s="39"/>
      <c r="O814" s="87"/>
      <c r="Q814" s="36"/>
      <c r="R814" s="38"/>
      <c r="V814" s="36"/>
    </row>
    <row r="815" spans="1:22" ht="16.5" customHeight="1">
      <c r="A815" s="36"/>
      <c r="B815" s="36"/>
      <c r="C815" s="36"/>
      <c r="D815" s="36"/>
      <c r="E815" s="36"/>
      <c r="F815" s="36"/>
      <c r="G815" s="36"/>
      <c r="H815" s="39"/>
      <c r="I815" s="39"/>
      <c r="J815" s="39"/>
      <c r="K815" s="39"/>
      <c r="L815" s="39"/>
      <c r="M815" s="39"/>
      <c r="N815" s="39"/>
      <c r="O815" s="87"/>
      <c r="Q815" s="36"/>
      <c r="R815" s="38"/>
      <c r="V815" s="36"/>
    </row>
    <row r="816" spans="1:22" ht="16.5" customHeight="1">
      <c r="A816" s="36"/>
      <c r="B816" s="36"/>
      <c r="C816" s="36"/>
      <c r="D816" s="36"/>
      <c r="E816" s="36"/>
      <c r="F816" s="36"/>
      <c r="G816" s="36"/>
      <c r="H816" s="39"/>
      <c r="I816" s="39"/>
      <c r="J816" s="39"/>
      <c r="K816" s="39"/>
      <c r="L816" s="39"/>
      <c r="M816" s="39"/>
      <c r="N816" s="39"/>
      <c r="O816" s="87"/>
      <c r="Q816" s="36"/>
      <c r="R816" s="38"/>
      <c r="V816" s="36"/>
    </row>
    <row r="817" spans="1:22" ht="16.5" customHeight="1">
      <c r="A817" s="36"/>
      <c r="B817" s="36"/>
      <c r="C817" s="36"/>
      <c r="D817" s="36"/>
      <c r="E817" s="36"/>
      <c r="F817" s="36"/>
      <c r="G817" s="36"/>
      <c r="H817" s="39"/>
      <c r="I817" s="39"/>
      <c r="J817" s="39"/>
      <c r="K817" s="39"/>
      <c r="L817" s="39"/>
      <c r="M817" s="39"/>
      <c r="N817" s="39"/>
      <c r="O817" s="87"/>
      <c r="Q817" s="36"/>
      <c r="R817" s="38"/>
      <c r="V817" s="36"/>
    </row>
    <row r="818" spans="1:22" ht="16.5" customHeight="1">
      <c r="A818" s="36"/>
      <c r="B818" s="36"/>
      <c r="C818" s="36"/>
      <c r="D818" s="36"/>
      <c r="E818" s="36"/>
      <c r="F818" s="36"/>
      <c r="G818" s="36"/>
      <c r="H818" s="39"/>
      <c r="I818" s="39"/>
      <c r="J818" s="39"/>
      <c r="K818" s="39"/>
      <c r="L818" s="39"/>
      <c r="M818" s="39"/>
      <c r="N818" s="39"/>
      <c r="O818" s="87"/>
      <c r="Q818" s="36"/>
      <c r="R818" s="38"/>
      <c r="V818" s="36"/>
    </row>
    <row r="819" spans="1:22" ht="16.5" customHeight="1">
      <c r="A819" s="36"/>
      <c r="B819" s="36"/>
      <c r="C819" s="36"/>
      <c r="D819" s="36"/>
      <c r="E819" s="36"/>
      <c r="F819" s="36"/>
      <c r="G819" s="36"/>
      <c r="H819" s="39"/>
      <c r="I819" s="39"/>
      <c r="J819" s="39"/>
      <c r="K819" s="39"/>
      <c r="L819" s="39"/>
      <c r="M819" s="39"/>
      <c r="N819" s="39"/>
      <c r="O819" s="87"/>
      <c r="Q819" s="36"/>
      <c r="R819" s="38"/>
      <c r="V819" s="36"/>
    </row>
    <row r="820" spans="1:22" ht="16.5" customHeight="1">
      <c r="A820" s="36"/>
      <c r="B820" s="36"/>
      <c r="C820" s="36"/>
      <c r="D820" s="36"/>
      <c r="E820" s="36"/>
      <c r="F820" s="36"/>
      <c r="G820" s="36"/>
      <c r="H820" s="39"/>
      <c r="I820" s="39"/>
      <c r="J820" s="39"/>
      <c r="K820" s="39"/>
      <c r="L820" s="39"/>
      <c r="M820" s="39"/>
      <c r="N820" s="39"/>
      <c r="O820" s="87"/>
      <c r="Q820" s="36"/>
      <c r="R820" s="38"/>
      <c r="V820" s="36"/>
    </row>
    <row r="821" spans="1:22" ht="16.5" customHeight="1">
      <c r="A821" s="36"/>
      <c r="B821" s="36"/>
      <c r="C821" s="36"/>
      <c r="D821" s="36"/>
      <c r="E821" s="36"/>
      <c r="F821" s="36"/>
      <c r="G821" s="36"/>
      <c r="H821" s="39"/>
      <c r="I821" s="39"/>
      <c r="J821" s="39"/>
      <c r="K821" s="39"/>
      <c r="L821" s="39"/>
      <c r="M821" s="39"/>
      <c r="N821" s="39"/>
      <c r="O821" s="87"/>
      <c r="Q821" s="36"/>
      <c r="R821" s="38"/>
      <c r="V821" s="36"/>
    </row>
    <row r="822" spans="1:22" ht="16.5" customHeight="1">
      <c r="A822" s="36"/>
      <c r="B822" s="36"/>
      <c r="C822" s="36"/>
      <c r="D822" s="36"/>
      <c r="E822" s="36"/>
      <c r="F822" s="36"/>
      <c r="G822" s="36"/>
      <c r="H822" s="39"/>
      <c r="I822" s="39"/>
      <c r="J822" s="39"/>
      <c r="K822" s="39"/>
      <c r="L822" s="39"/>
      <c r="M822" s="39"/>
      <c r="N822" s="39"/>
      <c r="O822" s="87"/>
      <c r="Q822" s="36"/>
      <c r="R822" s="38"/>
      <c r="V822" s="36"/>
    </row>
    <row r="823" spans="1:22" ht="16.5" customHeight="1">
      <c r="A823" s="36"/>
      <c r="B823" s="36"/>
      <c r="C823" s="36"/>
      <c r="D823" s="36"/>
      <c r="E823" s="36"/>
      <c r="F823" s="36"/>
      <c r="G823" s="36"/>
      <c r="H823" s="39"/>
      <c r="I823" s="39"/>
      <c r="J823" s="39"/>
      <c r="K823" s="39"/>
      <c r="L823" s="39"/>
      <c r="M823" s="39"/>
      <c r="N823" s="39"/>
      <c r="O823" s="87"/>
      <c r="Q823" s="36"/>
      <c r="R823" s="38"/>
      <c r="V823" s="36"/>
    </row>
    <row r="824" spans="1:22" ht="16.5" customHeight="1">
      <c r="A824" s="36"/>
      <c r="B824" s="36"/>
      <c r="C824" s="36"/>
      <c r="D824" s="36"/>
      <c r="E824" s="36"/>
      <c r="F824" s="36"/>
      <c r="G824" s="36"/>
      <c r="H824" s="39"/>
      <c r="I824" s="39"/>
      <c r="J824" s="39"/>
      <c r="K824" s="39"/>
      <c r="L824" s="39"/>
      <c r="M824" s="39"/>
      <c r="N824" s="39"/>
      <c r="O824" s="87"/>
      <c r="Q824" s="36"/>
      <c r="R824" s="38"/>
      <c r="V824" s="36"/>
    </row>
    <row r="825" spans="1:22" ht="16.5" customHeight="1">
      <c r="A825" s="36"/>
      <c r="B825" s="36"/>
      <c r="C825" s="36"/>
      <c r="D825" s="36"/>
      <c r="E825" s="36"/>
      <c r="F825" s="36"/>
      <c r="G825" s="36"/>
      <c r="H825" s="39"/>
      <c r="I825" s="39"/>
      <c r="J825" s="39"/>
      <c r="K825" s="39"/>
      <c r="L825" s="39"/>
      <c r="M825" s="39"/>
      <c r="N825" s="39"/>
      <c r="O825" s="87"/>
      <c r="Q825" s="36"/>
      <c r="R825" s="38"/>
      <c r="V825" s="36"/>
    </row>
    <row r="826" spans="1:22" ht="16.5" customHeight="1">
      <c r="A826" s="36"/>
      <c r="B826" s="36"/>
      <c r="C826" s="36"/>
      <c r="D826" s="36"/>
      <c r="E826" s="36"/>
      <c r="F826" s="36"/>
      <c r="G826" s="36"/>
      <c r="H826" s="39"/>
      <c r="I826" s="39"/>
      <c r="J826" s="39"/>
      <c r="K826" s="39"/>
      <c r="L826" s="39"/>
      <c r="M826" s="39"/>
      <c r="N826" s="39"/>
      <c r="O826" s="87"/>
      <c r="Q826" s="36"/>
      <c r="R826" s="38"/>
      <c r="V826" s="36"/>
    </row>
    <row r="827" spans="1:22" ht="16.5" customHeight="1">
      <c r="A827" s="36"/>
      <c r="B827" s="36"/>
      <c r="C827" s="36"/>
      <c r="D827" s="36"/>
      <c r="E827" s="36"/>
      <c r="F827" s="36"/>
      <c r="G827" s="36"/>
      <c r="H827" s="39"/>
      <c r="I827" s="39"/>
      <c r="J827" s="39"/>
      <c r="K827" s="39"/>
      <c r="L827" s="39"/>
      <c r="M827" s="39"/>
      <c r="N827" s="39"/>
      <c r="O827" s="87"/>
      <c r="Q827" s="36"/>
      <c r="R827" s="38"/>
      <c r="V827" s="36"/>
    </row>
    <row r="828" spans="1:22" ht="16.5" customHeight="1">
      <c r="A828" s="36"/>
      <c r="B828" s="36"/>
      <c r="C828" s="36"/>
      <c r="D828" s="36"/>
      <c r="E828" s="36"/>
      <c r="F828" s="36"/>
      <c r="G828" s="36"/>
      <c r="H828" s="39"/>
      <c r="I828" s="39"/>
      <c r="J828" s="39"/>
      <c r="K828" s="39"/>
      <c r="L828" s="39"/>
      <c r="M828" s="39"/>
      <c r="N828" s="39"/>
      <c r="O828" s="87"/>
      <c r="Q828" s="36"/>
      <c r="R828" s="38"/>
      <c r="V828" s="36"/>
    </row>
    <row r="829" spans="1:22" ht="16.5" customHeight="1">
      <c r="A829" s="36"/>
      <c r="B829" s="36"/>
      <c r="C829" s="36"/>
      <c r="D829" s="36"/>
      <c r="E829" s="36"/>
      <c r="F829" s="36"/>
      <c r="G829" s="36"/>
      <c r="H829" s="39"/>
      <c r="I829" s="39"/>
      <c r="J829" s="39"/>
      <c r="K829" s="39"/>
      <c r="L829" s="39"/>
      <c r="M829" s="39"/>
      <c r="N829" s="39"/>
      <c r="O829" s="87"/>
      <c r="Q829" s="36"/>
      <c r="R829" s="38"/>
      <c r="V829" s="36"/>
    </row>
    <row r="830" spans="1:22" ht="16.5" customHeight="1">
      <c r="A830" s="36"/>
      <c r="B830" s="36"/>
      <c r="C830" s="36"/>
      <c r="D830" s="36"/>
      <c r="E830" s="36"/>
      <c r="F830" s="36"/>
      <c r="G830" s="36"/>
      <c r="H830" s="39"/>
      <c r="I830" s="39"/>
      <c r="J830" s="39"/>
      <c r="K830" s="39"/>
      <c r="L830" s="39"/>
      <c r="M830" s="39"/>
      <c r="N830" s="39"/>
      <c r="O830" s="87"/>
      <c r="Q830" s="36"/>
      <c r="R830" s="38"/>
      <c r="V830" s="36"/>
    </row>
    <row r="831" spans="1:22" ht="16.5" customHeight="1">
      <c r="A831" s="36"/>
      <c r="B831" s="36"/>
      <c r="C831" s="36"/>
      <c r="D831" s="36"/>
      <c r="E831" s="36"/>
      <c r="F831" s="36"/>
      <c r="G831" s="36"/>
      <c r="H831" s="39"/>
      <c r="I831" s="39"/>
      <c r="J831" s="39"/>
      <c r="K831" s="39"/>
      <c r="L831" s="39"/>
      <c r="M831" s="39"/>
      <c r="N831" s="39"/>
      <c r="O831" s="87"/>
      <c r="Q831" s="36"/>
      <c r="R831" s="38"/>
      <c r="V831" s="36"/>
    </row>
    <row r="832" spans="1:22" ht="16.5" customHeight="1">
      <c r="A832" s="36"/>
      <c r="B832" s="36"/>
      <c r="C832" s="36"/>
      <c r="D832" s="36"/>
      <c r="E832" s="36"/>
      <c r="F832" s="36"/>
      <c r="G832" s="36"/>
      <c r="H832" s="39"/>
      <c r="I832" s="39"/>
      <c r="J832" s="39"/>
      <c r="K832" s="39"/>
      <c r="L832" s="39"/>
      <c r="M832" s="39"/>
      <c r="N832" s="39"/>
      <c r="O832" s="87"/>
      <c r="Q832" s="36"/>
      <c r="R832" s="38"/>
      <c r="V832" s="36"/>
    </row>
    <row r="833" spans="1:22" ht="16.5" customHeight="1">
      <c r="A833" s="36"/>
      <c r="B833" s="36"/>
      <c r="C833" s="36"/>
      <c r="D833" s="36"/>
      <c r="E833" s="36"/>
      <c r="F833" s="36"/>
      <c r="G833" s="36"/>
      <c r="H833" s="39"/>
      <c r="I833" s="39"/>
      <c r="J833" s="39"/>
      <c r="K833" s="39"/>
      <c r="L833" s="39"/>
      <c r="M833" s="39"/>
      <c r="N833" s="39"/>
      <c r="O833" s="87"/>
      <c r="Q833" s="36"/>
      <c r="R833" s="38"/>
      <c r="V833" s="36"/>
    </row>
    <row r="834" spans="1:22" ht="16.5" customHeight="1">
      <c r="A834" s="36"/>
      <c r="B834" s="36"/>
      <c r="C834" s="36"/>
      <c r="D834" s="36"/>
      <c r="E834" s="36"/>
      <c r="F834" s="36"/>
      <c r="G834" s="36"/>
      <c r="H834" s="39"/>
      <c r="I834" s="39"/>
      <c r="J834" s="39"/>
      <c r="K834" s="39"/>
      <c r="L834" s="39"/>
      <c r="M834" s="39"/>
      <c r="N834" s="39"/>
      <c r="O834" s="87"/>
      <c r="Q834" s="36"/>
      <c r="R834" s="38"/>
      <c r="V834" s="36"/>
    </row>
    <row r="835" spans="1:22" ht="16.5" customHeight="1">
      <c r="A835" s="36"/>
      <c r="B835" s="36"/>
      <c r="C835" s="36"/>
      <c r="D835" s="36"/>
      <c r="E835" s="36"/>
      <c r="F835" s="36"/>
      <c r="G835" s="36"/>
      <c r="H835" s="39"/>
      <c r="I835" s="39"/>
      <c r="J835" s="39"/>
      <c r="K835" s="39"/>
      <c r="L835" s="39"/>
      <c r="M835" s="39"/>
      <c r="N835" s="39"/>
      <c r="O835" s="87"/>
      <c r="Q835" s="36"/>
      <c r="R835" s="38"/>
      <c r="V835" s="36"/>
    </row>
    <row r="836" spans="1:22" ht="16.5" customHeight="1">
      <c r="A836" s="36"/>
      <c r="B836" s="36"/>
      <c r="C836" s="36"/>
      <c r="D836" s="36"/>
      <c r="E836" s="36"/>
      <c r="F836" s="36"/>
      <c r="G836" s="36"/>
      <c r="H836" s="39"/>
      <c r="I836" s="39"/>
      <c r="J836" s="39"/>
      <c r="K836" s="39"/>
      <c r="L836" s="39"/>
      <c r="M836" s="39"/>
      <c r="N836" s="39"/>
      <c r="O836" s="87"/>
      <c r="Q836" s="36"/>
      <c r="R836" s="38"/>
      <c r="V836" s="36"/>
    </row>
    <row r="837" spans="1:22" ht="16.5" customHeight="1">
      <c r="A837" s="36"/>
      <c r="B837" s="36"/>
      <c r="C837" s="36"/>
      <c r="D837" s="36"/>
      <c r="E837" s="36"/>
      <c r="F837" s="36"/>
      <c r="G837" s="36"/>
      <c r="H837" s="39"/>
      <c r="I837" s="39"/>
      <c r="J837" s="39"/>
      <c r="K837" s="39"/>
      <c r="L837" s="39"/>
      <c r="M837" s="39"/>
      <c r="N837" s="39"/>
      <c r="O837" s="87"/>
      <c r="Q837" s="36"/>
      <c r="R837" s="38"/>
      <c r="V837" s="36"/>
    </row>
    <row r="838" spans="1:22" ht="16.5" customHeight="1">
      <c r="A838" s="36"/>
      <c r="B838" s="36"/>
      <c r="C838" s="36"/>
      <c r="D838" s="36"/>
      <c r="E838" s="36"/>
      <c r="F838" s="36"/>
      <c r="G838" s="36"/>
      <c r="H838" s="39"/>
      <c r="I838" s="39"/>
      <c r="J838" s="39"/>
      <c r="K838" s="39"/>
      <c r="L838" s="39"/>
      <c r="M838" s="39"/>
      <c r="N838" s="39"/>
      <c r="O838" s="87"/>
      <c r="Q838" s="36"/>
      <c r="R838" s="38"/>
      <c r="V838" s="36"/>
    </row>
    <row r="839" spans="1:22" ht="16.5" customHeight="1">
      <c r="A839" s="36"/>
      <c r="B839" s="36"/>
      <c r="C839" s="36"/>
      <c r="D839" s="36"/>
      <c r="E839" s="36"/>
      <c r="F839" s="36"/>
      <c r="G839" s="36"/>
      <c r="H839" s="39"/>
      <c r="I839" s="39"/>
      <c r="J839" s="39"/>
      <c r="K839" s="39"/>
      <c r="L839" s="39"/>
      <c r="M839" s="39"/>
      <c r="N839" s="39"/>
      <c r="O839" s="87"/>
      <c r="Q839" s="36"/>
      <c r="R839" s="38"/>
      <c r="V839" s="36"/>
    </row>
    <row r="840" spans="1:22" ht="16.5" customHeight="1">
      <c r="A840" s="36"/>
      <c r="B840" s="36"/>
      <c r="C840" s="36"/>
      <c r="D840" s="36"/>
      <c r="E840" s="36"/>
      <c r="F840" s="36"/>
      <c r="G840" s="36"/>
      <c r="H840" s="39"/>
      <c r="I840" s="39"/>
      <c r="J840" s="39"/>
      <c r="K840" s="39"/>
      <c r="L840" s="39"/>
      <c r="M840" s="39"/>
      <c r="N840" s="39"/>
      <c r="O840" s="87"/>
      <c r="Q840" s="36"/>
      <c r="R840" s="38"/>
      <c r="V840" s="36"/>
    </row>
    <row r="841" spans="1:22" ht="16.5" customHeight="1">
      <c r="A841" s="36"/>
      <c r="B841" s="36"/>
      <c r="C841" s="36"/>
      <c r="D841" s="36"/>
      <c r="E841" s="36"/>
      <c r="F841" s="36"/>
      <c r="G841" s="36"/>
      <c r="H841" s="39"/>
      <c r="I841" s="39"/>
      <c r="J841" s="39"/>
      <c r="K841" s="39"/>
      <c r="L841" s="39"/>
      <c r="M841" s="39"/>
      <c r="N841" s="39"/>
      <c r="O841" s="87"/>
      <c r="Q841" s="36"/>
      <c r="R841" s="38"/>
      <c r="V841" s="36"/>
    </row>
    <row r="842" spans="1:22" ht="16.5" customHeight="1">
      <c r="A842" s="36"/>
      <c r="B842" s="36"/>
      <c r="C842" s="36"/>
      <c r="D842" s="36"/>
      <c r="E842" s="36"/>
      <c r="F842" s="36"/>
      <c r="G842" s="36"/>
      <c r="H842" s="39"/>
      <c r="I842" s="39"/>
      <c r="J842" s="39"/>
      <c r="K842" s="39"/>
      <c r="L842" s="39"/>
      <c r="M842" s="39"/>
      <c r="N842" s="39"/>
      <c r="O842" s="87"/>
      <c r="Q842" s="36"/>
      <c r="R842" s="38"/>
      <c r="V842" s="36"/>
    </row>
    <row r="843" spans="1:22" ht="16.5" customHeight="1">
      <c r="A843" s="36"/>
      <c r="B843" s="36"/>
      <c r="C843" s="36"/>
      <c r="D843" s="36"/>
      <c r="E843" s="36"/>
      <c r="F843" s="36"/>
      <c r="G843" s="36"/>
      <c r="H843" s="39"/>
      <c r="I843" s="39"/>
      <c r="J843" s="39"/>
      <c r="K843" s="39"/>
      <c r="L843" s="39"/>
      <c r="M843" s="39"/>
      <c r="N843" s="39"/>
      <c r="O843" s="87"/>
      <c r="Q843" s="36"/>
      <c r="R843" s="38"/>
      <c r="V843" s="36"/>
    </row>
    <row r="844" spans="1:22" ht="16.5" customHeight="1">
      <c r="A844" s="36"/>
      <c r="B844" s="36"/>
      <c r="C844" s="36"/>
      <c r="D844" s="36"/>
      <c r="E844" s="36"/>
      <c r="F844" s="36"/>
      <c r="G844" s="36"/>
      <c r="H844" s="39"/>
      <c r="I844" s="39"/>
      <c r="J844" s="39"/>
      <c r="K844" s="39"/>
      <c r="L844" s="39"/>
      <c r="M844" s="39"/>
      <c r="N844" s="39"/>
      <c r="O844" s="87"/>
      <c r="Q844" s="36"/>
      <c r="R844" s="38"/>
      <c r="V844" s="36"/>
    </row>
    <row r="845" spans="1:22" ht="16.5" customHeight="1">
      <c r="A845" s="36"/>
      <c r="B845" s="36"/>
      <c r="C845" s="36"/>
      <c r="D845" s="36"/>
      <c r="E845" s="36"/>
      <c r="F845" s="36"/>
      <c r="G845" s="36"/>
      <c r="H845" s="39"/>
      <c r="I845" s="39"/>
      <c r="J845" s="39"/>
      <c r="K845" s="39"/>
      <c r="L845" s="39"/>
      <c r="M845" s="39"/>
      <c r="N845" s="39"/>
      <c r="O845" s="87"/>
      <c r="Q845" s="36"/>
      <c r="R845" s="38"/>
      <c r="V845" s="36"/>
    </row>
    <row r="846" spans="1:22" ht="16.5" customHeight="1">
      <c r="A846" s="36"/>
      <c r="B846" s="36"/>
      <c r="C846" s="36"/>
      <c r="D846" s="36"/>
      <c r="E846" s="36"/>
      <c r="F846" s="36"/>
      <c r="G846" s="36"/>
      <c r="H846" s="39"/>
      <c r="I846" s="39"/>
      <c r="J846" s="39"/>
      <c r="K846" s="39"/>
      <c r="L846" s="39"/>
      <c r="M846" s="39"/>
      <c r="N846" s="39"/>
      <c r="O846" s="87"/>
      <c r="Q846" s="36"/>
      <c r="R846" s="38"/>
      <c r="V846" s="36"/>
    </row>
    <row r="847" spans="1:22" ht="16.5" customHeight="1">
      <c r="A847" s="36"/>
      <c r="B847" s="36"/>
      <c r="C847" s="36"/>
      <c r="D847" s="36"/>
      <c r="E847" s="36"/>
      <c r="F847" s="36"/>
      <c r="G847" s="36"/>
      <c r="H847" s="39"/>
      <c r="I847" s="39"/>
      <c r="J847" s="39"/>
      <c r="K847" s="39"/>
      <c r="L847" s="39"/>
      <c r="M847" s="39"/>
      <c r="N847" s="39"/>
      <c r="O847" s="87"/>
      <c r="Q847" s="36"/>
      <c r="R847" s="38"/>
      <c r="V847" s="36"/>
    </row>
    <row r="848" spans="1:22" ht="16.5" customHeight="1">
      <c r="A848" s="36"/>
      <c r="B848" s="36"/>
      <c r="C848" s="36"/>
      <c r="D848" s="36"/>
      <c r="E848" s="36"/>
      <c r="F848" s="36"/>
      <c r="G848" s="36"/>
      <c r="H848" s="39"/>
      <c r="I848" s="39"/>
      <c r="J848" s="39"/>
      <c r="K848" s="39"/>
      <c r="L848" s="39"/>
      <c r="M848" s="39"/>
      <c r="N848" s="39"/>
      <c r="O848" s="87"/>
      <c r="Q848" s="36"/>
      <c r="R848" s="38"/>
      <c r="V848" s="36"/>
    </row>
    <row r="849" spans="1:22" ht="16.5" customHeight="1">
      <c r="A849" s="36"/>
      <c r="B849" s="36"/>
      <c r="C849" s="36"/>
      <c r="D849" s="36"/>
      <c r="E849" s="36"/>
      <c r="F849" s="36"/>
      <c r="G849" s="36"/>
      <c r="H849" s="39"/>
      <c r="I849" s="39"/>
      <c r="J849" s="39"/>
      <c r="K849" s="39"/>
      <c r="L849" s="39"/>
      <c r="M849" s="39"/>
      <c r="N849" s="39"/>
      <c r="O849" s="87"/>
      <c r="Q849" s="36"/>
      <c r="R849" s="38"/>
      <c r="V849" s="36"/>
    </row>
    <row r="850" spans="1:22" ht="16.5" customHeight="1">
      <c r="A850" s="36"/>
      <c r="B850" s="36"/>
      <c r="C850" s="36"/>
      <c r="D850" s="36"/>
      <c r="E850" s="36"/>
      <c r="F850" s="36"/>
      <c r="G850" s="36"/>
      <c r="H850" s="39"/>
      <c r="I850" s="39"/>
      <c r="J850" s="39"/>
      <c r="K850" s="39"/>
      <c r="L850" s="39"/>
      <c r="M850" s="39"/>
      <c r="N850" s="39"/>
      <c r="O850" s="87"/>
      <c r="Q850" s="36"/>
      <c r="R850" s="38"/>
      <c r="V850" s="36"/>
    </row>
    <row r="851" spans="1:22" ht="16.5" customHeight="1">
      <c r="A851" s="36"/>
      <c r="B851" s="36"/>
      <c r="C851" s="36"/>
      <c r="D851" s="36"/>
      <c r="E851" s="36"/>
      <c r="F851" s="36"/>
      <c r="G851" s="36"/>
      <c r="H851" s="39"/>
      <c r="I851" s="39"/>
      <c r="J851" s="39"/>
      <c r="K851" s="39"/>
      <c r="L851" s="39"/>
      <c r="M851" s="39"/>
      <c r="N851" s="39"/>
      <c r="O851" s="87"/>
      <c r="Q851" s="36"/>
      <c r="R851" s="38"/>
      <c r="V851" s="36"/>
    </row>
    <row r="852" spans="1:22" ht="16.5" customHeight="1">
      <c r="A852" s="36"/>
      <c r="B852" s="36"/>
      <c r="C852" s="36"/>
      <c r="D852" s="36"/>
      <c r="E852" s="36"/>
      <c r="F852" s="36"/>
      <c r="G852" s="36"/>
      <c r="H852" s="39"/>
      <c r="I852" s="39"/>
      <c r="J852" s="39"/>
      <c r="K852" s="39"/>
      <c r="L852" s="39"/>
      <c r="M852" s="39"/>
      <c r="N852" s="39"/>
      <c r="O852" s="87"/>
      <c r="Q852" s="36"/>
      <c r="R852" s="38"/>
      <c r="V852" s="36"/>
    </row>
    <row r="853" spans="1:22" ht="16.5" customHeight="1">
      <c r="A853" s="36"/>
      <c r="B853" s="36"/>
      <c r="C853" s="36"/>
      <c r="D853" s="36"/>
      <c r="E853" s="36"/>
      <c r="F853" s="36"/>
      <c r="G853" s="36"/>
      <c r="H853" s="39"/>
      <c r="I853" s="39"/>
      <c r="J853" s="39"/>
      <c r="K853" s="39"/>
      <c r="L853" s="39"/>
      <c r="M853" s="39"/>
      <c r="N853" s="39"/>
      <c r="O853" s="87"/>
      <c r="Q853" s="36"/>
      <c r="R853" s="38"/>
      <c r="V853" s="36"/>
    </row>
    <row r="854" spans="1:22" ht="16.5" customHeight="1">
      <c r="A854" s="36"/>
      <c r="B854" s="36"/>
      <c r="C854" s="36"/>
      <c r="D854" s="36"/>
      <c r="E854" s="36"/>
      <c r="F854" s="36"/>
      <c r="G854" s="36"/>
      <c r="H854" s="39"/>
      <c r="I854" s="39"/>
      <c r="J854" s="39"/>
      <c r="K854" s="39"/>
      <c r="L854" s="39"/>
      <c r="M854" s="39"/>
      <c r="N854" s="39"/>
      <c r="O854" s="87"/>
      <c r="Q854" s="36"/>
      <c r="R854" s="38"/>
      <c r="V854" s="36"/>
    </row>
    <row r="855" spans="1:22" ht="16.5" customHeight="1">
      <c r="A855" s="36"/>
      <c r="B855" s="36"/>
      <c r="C855" s="36"/>
      <c r="D855" s="36"/>
      <c r="E855" s="36"/>
      <c r="F855" s="36"/>
      <c r="G855" s="36"/>
      <c r="H855" s="39"/>
      <c r="I855" s="39"/>
      <c r="J855" s="39"/>
      <c r="K855" s="39"/>
      <c r="L855" s="39"/>
      <c r="M855" s="39"/>
      <c r="N855" s="39"/>
      <c r="O855" s="87"/>
      <c r="Q855" s="36"/>
      <c r="R855" s="38"/>
      <c r="V855" s="36"/>
    </row>
    <row r="856" spans="1:22" ht="16.5" customHeight="1">
      <c r="A856" s="36"/>
      <c r="B856" s="36"/>
      <c r="C856" s="36"/>
      <c r="D856" s="36"/>
      <c r="E856" s="36"/>
      <c r="F856" s="36"/>
      <c r="G856" s="36"/>
      <c r="H856" s="39"/>
      <c r="I856" s="39"/>
      <c r="J856" s="39"/>
      <c r="K856" s="39"/>
      <c r="L856" s="39"/>
      <c r="M856" s="39"/>
      <c r="N856" s="39"/>
      <c r="O856" s="87"/>
      <c r="Q856" s="36"/>
      <c r="R856" s="38"/>
      <c r="V856" s="36"/>
    </row>
    <row r="857" spans="1:22" ht="16.5" customHeight="1">
      <c r="A857" s="36"/>
      <c r="B857" s="36"/>
      <c r="C857" s="36"/>
      <c r="D857" s="36"/>
      <c r="E857" s="36"/>
      <c r="F857" s="36"/>
      <c r="G857" s="36"/>
      <c r="H857" s="39"/>
      <c r="I857" s="39"/>
      <c r="J857" s="39"/>
      <c r="K857" s="39"/>
      <c r="L857" s="39"/>
      <c r="M857" s="39"/>
      <c r="N857" s="39"/>
      <c r="O857" s="87"/>
      <c r="Q857" s="36"/>
      <c r="R857" s="38"/>
      <c r="V857" s="36"/>
    </row>
    <row r="858" spans="1:22" ht="16.5" customHeight="1">
      <c r="A858" s="36"/>
      <c r="B858" s="36"/>
      <c r="C858" s="36"/>
      <c r="D858" s="36"/>
      <c r="E858" s="36"/>
      <c r="F858" s="36"/>
      <c r="G858" s="36"/>
      <c r="H858" s="39"/>
      <c r="I858" s="39"/>
      <c r="J858" s="39"/>
      <c r="K858" s="39"/>
      <c r="L858" s="39"/>
      <c r="M858" s="39"/>
      <c r="N858" s="39"/>
      <c r="O858" s="87"/>
      <c r="Q858" s="36"/>
      <c r="R858" s="38"/>
      <c r="V858" s="36"/>
    </row>
    <row r="859" spans="1:22" ht="16.5" customHeight="1">
      <c r="A859" s="36"/>
      <c r="B859" s="36"/>
      <c r="C859" s="36"/>
      <c r="D859" s="36"/>
      <c r="E859" s="36"/>
      <c r="F859" s="36"/>
      <c r="G859" s="36"/>
      <c r="H859" s="39"/>
      <c r="I859" s="39"/>
      <c r="J859" s="39"/>
      <c r="K859" s="39"/>
      <c r="L859" s="39"/>
      <c r="M859" s="39"/>
      <c r="N859" s="39"/>
      <c r="O859" s="87"/>
      <c r="Q859" s="36"/>
      <c r="R859" s="38"/>
      <c r="V859" s="36"/>
    </row>
    <row r="860" spans="1:22" ht="16.5" customHeight="1">
      <c r="A860" s="36"/>
      <c r="B860" s="36"/>
      <c r="C860" s="36"/>
      <c r="D860" s="36"/>
      <c r="E860" s="36"/>
      <c r="F860" s="36"/>
      <c r="G860" s="36"/>
      <c r="H860" s="39"/>
      <c r="I860" s="39"/>
      <c r="J860" s="39"/>
      <c r="K860" s="39"/>
      <c r="L860" s="39"/>
      <c r="M860" s="39"/>
      <c r="N860" s="39"/>
      <c r="O860" s="87"/>
      <c r="Q860" s="36"/>
      <c r="R860" s="38"/>
      <c r="V860" s="36"/>
    </row>
    <row r="861" spans="1:22" ht="16.5" customHeight="1">
      <c r="A861" s="36"/>
      <c r="B861" s="36"/>
      <c r="C861" s="36"/>
      <c r="D861" s="36"/>
      <c r="E861" s="36"/>
      <c r="F861" s="36"/>
      <c r="G861" s="36"/>
      <c r="H861" s="39"/>
      <c r="I861" s="39"/>
      <c r="J861" s="39"/>
      <c r="K861" s="39"/>
      <c r="L861" s="39"/>
      <c r="M861" s="39"/>
      <c r="N861" s="39"/>
      <c r="O861" s="87"/>
      <c r="Q861" s="36"/>
      <c r="R861" s="38"/>
      <c r="V861" s="36"/>
    </row>
    <row r="862" spans="1:22" ht="16.5" customHeight="1">
      <c r="A862" s="36"/>
      <c r="B862" s="36"/>
      <c r="C862" s="36"/>
      <c r="D862" s="36"/>
      <c r="E862" s="36"/>
      <c r="F862" s="36"/>
      <c r="G862" s="36"/>
      <c r="H862" s="39"/>
      <c r="I862" s="39"/>
      <c r="J862" s="39"/>
      <c r="K862" s="39"/>
      <c r="L862" s="39"/>
      <c r="M862" s="39"/>
      <c r="N862" s="39"/>
      <c r="O862" s="87"/>
      <c r="Q862" s="36"/>
      <c r="R862" s="38"/>
      <c r="V862" s="36"/>
    </row>
    <row r="863" spans="1:22" ht="16.5" customHeight="1">
      <c r="A863" s="36"/>
      <c r="B863" s="36"/>
      <c r="C863" s="36"/>
      <c r="D863" s="36"/>
      <c r="E863" s="36"/>
      <c r="F863" s="36"/>
      <c r="G863" s="36"/>
      <c r="H863" s="39"/>
      <c r="I863" s="39"/>
      <c r="J863" s="39"/>
      <c r="K863" s="39"/>
      <c r="L863" s="39"/>
      <c r="M863" s="39"/>
      <c r="N863" s="39"/>
      <c r="O863" s="87"/>
      <c r="Q863" s="36"/>
      <c r="R863" s="38"/>
      <c r="V863" s="36"/>
    </row>
    <row r="864" spans="1:22" ht="16.5" customHeight="1">
      <c r="A864" s="36"/>
      <c r="B864" s="36"/>
      <c r="C864" s="36"/>
      <c r="D864" s="36"/>
      <c r="E864" s="36"/>
      <c r="F864" s="36"/>
      <c r="G864" s="36"/>
      <c r="H864" s="39"/>
      <c r="I864" s="39"/>
      <c r="J864" s="39"/>
      <c r="K864" s="39"/>
      <c r="L864" s="39"/>
      <c r="M864" s="39"/>
      <c r="N864" s="39"/>
      <c r="O864" s="87"/>
      <c r="Q864" s="36"/>
      <c r="R864" s="38"/>
      <c r="V864" s="36"/>
    </row>
    <row r="865" spans="1:22" ht="16.5" customHeight="1">
      <c r="A865" s="36"/>
      <c r="B865" s="36"/>
      <c r="C865" s="36"/>
      <c r="D865" s="36"/>
      <c r="E865" s="36"/>
      <c r="F865" s="36"/>
      <c r="G865" s="36"/>
      <c r="H865" s="39"/>
      <c r="I865" s="39"/>
      <c r="J865" s="39"/>
      <c r="K865" s="39"/>
      <c r="L865" s="39"/>
      <c r="M865" s="39"/>
      <c r="N865" s="39"/>
      <c r="O865" s="87"/>
      <c r="Q865" s="36"/>
      <c r="R865" s="38"/>
      <c r="V865" s="36"/>
    </row>
    <row r="866" spans="1:22" ht="16.5" customHeight="1">
      <c r="A866" s="36"/>
      <c r="B866" s="36"/>
      <c r="C866" s="36"/>
      <c r="D866" s="36"/>
      <c r="E866" s="36"/>
      <c r="F866" s="36"/>
      <c r="G866" s="36"/>
      <c r="H866" s="39"/>
      <c r="I866" s="39"/>
      <c r="J866" s="39"/>
      <c r="K866" s="39"/>
      <c r="L866" s="39"/>
      <c r="M866" s="39"/>
      <c r="N866" s="39"/>
      <c r="O866" s="87"/>
      <c r="Q866" s="36"/>
      <c r="R866" s="38"/>
      <c r="V866" s="36"/>
    </row>
    <row r="867" spans="1:22" ht="16.5" customHeight="1">
      <c r="A867" s="36"/>
      <c r="B867" s="36"/>
      <c r="C867" s="36"/>
      <c r="D867" s="36"/>
      <c r="E867" s="36"/>
      <c r="F867" s="36"/>
      <c r="G867" s="36"/>
      <c r="H867" s="39"/>
      <c r="I867" s="39"/>
      <c r="J867" s="39"/>
      <c r="K867" s="39"/>
      <c r="L867" s="39"/>
      <c r="M867" s="39"/>
      <c r="N867" s="39"/>
      <c r="O867" s="87"/>
      <c r="Q867" s="36"/>
      <c r="R867" s="38"/>
      <c r="V867" s="36"/>
    </row>
    <row r="868" spans="1:22" ht="16.5" customHeight="1">
      <c r="A868" s="36"/>
      <c r="B868" s="36"/>
      <c r="C868" s="36"/>
      <c r="D868" s="36"/>
      <c r="E868" s="36"/>
      <c r="F868" s="36"/>
      <c r="G868" s="36"/>
      <c r="H868" s="39"/>
      <c r="I868" s="39"/>
      <c r="J868" s="39"/>
      <c r="K868" s="39"/>
      <c r="L868" s="39"/>
      <c r="M868" s="39"/>
      <c r="N868" s="39"/>
      <c r="O868" s="87"/>
      <c r="Q868" s="36"/>
      <c r="R868" s="38"/>
      <c r="V868" s="36"/>
    </row>
    <row r="869" spans="1:22" ht="16.5" customHeight="1">
      <c r="A869" s="36"/>
      <c r="B869" s="36"/>
      <c r="C869" s="36"/>
      <c r="D869" s="36"/>
      <c r="E869" s="36"/>
      <c r="F869" s="36"/>
      <c r="G869" s="36"/>
      <c r="H869" s="39"/>
      <c r="I869" s="39"/>
      <c r="J869" s="39"/>
      <c r="K869" s="39"/>
      <c r="L869" s="39"/>
      <c r="M869" s="39"/>
      <c r="N869" s="39"/>
      <c r="O869" s="87"/>
      <c r="Q869" s="36"/>
      <c r="R869" s="38"/>
      <c r="V869" s="36"/>
    </row>
    <row r="870" spans="1:22" ht="16.5" customHeight="1">
      <c r="A870" s="36"/>
      <c r="B870" s="36"/>
      <c r="C870" s="36"/>
      <c r="D870" s="36"/>
      <c r="E870" s="36"/>
      <c r="F870" s="36"/>
      <c r="G870" s="36"/>
      <c r="H870" s="39"/>
      <c r="I870" s="39"/>
      <c r="J870" s="39"/>
      <c r="K870" s="39"/>
      <c r="L870" s="39"/>
      <c r="M870" s="39"/>
      <c r="N870" s="39"/>
      <c r="O870" s="87"/>
      <c r="Q870" s="36"/>
      <c r="R870" s="38"/>
      <c r="V870" s="36"/>
    </row>
    <row r="871" spans="1:22" ht="16.5" customHeight="1">
      <c r="A871" s="36"/>
      <c r="B871" s="36"/>
      <c r="C871" s="36"/>
      <c r="D871" s="36"/>
      <c r="E871" s="36"/>
      <c r="F871" s="36"/>
      <c r="G871" s="36"/>
      <c r="H871" s="39"/>
      <c r="I871" s="39"/>
      <c r="J871" s="39"/>
      <c r="K871" s="39"/>
      <c r="L871" s="39"/>
      <c r="M871" s="39"/>
      <c r="N871" s="39"/>
      <c r="O871" s="87"/>
      <c r="Q871" s="36"/>
      <c r="R871" s="38"/>
      <c r="V871" s="36"/>
    </row>
    <row r="872" spans="1:22" ht="16.5" customHeight="1">
      <c r="A872" s="36"/>
      <c r="B872" s="36"/>
      <c r="C872" s="36"/>
      <c r="D872" s="36"/>
      <c r="E872" s="36"/>
      <c r="F872" s="36"/>
      <c r="G872" s="36"/>
      <c r="H872" s="39"/>
      <c r="I872" s="39"/>
      <c r="J872" s="39"/>
      <c r="K872" s="39"/>
      <c r="L872" s="39"/>
      <c r="M872" s="39"/>
      <c r="N872" s="39"/>
      <c r="O872" s="87"/>
      <c r="Q872" s="36"/>
      <c r="R872" s="38"/>
      <c r="V872" s="36"/>
    </row>
    <row r="873" spans="1:22" ht="16.5" customHeight="1">
      <c r="A873" s="36"/>
      <c r="B873" s="36"/>
      <c r="C873" s="36"/>
      <c r="D873" s="36"/>
      <c r="E873" s="36"/>
      <c r="F873" s="36"/>
      <c r="G873" s="36"/>
      <c r="H873" s="39"/>
      <c r="I873" s="39"/>
      <c r="J873" s="39"/>
      <c r="K873" s="39"/>
      <c r="L873" s="39"/>
      <c r="M873" s="39"/>
      <c r="N873" s="39"/>
      <c r="O873" s="87"/>
      <c r="Q873" s="36"/>
      <c r="R873" s="38"/>
      <c r="V873" s="36"/>
    </row>
    <row r="874" spans="1:22" ht="16.5" customHeight="1">
      <c r="A874" s="36"/>
      <c r="B874" s="36"/>
      <c r="C874" s="36"/>
      <c r="D874" s="36"/>
      <c r="E874" s="36"/>
      <c r="F874" s="36"/>
      <c r="G874" s="36"/>
      <c r="H874" s="39"/>
      <c r="I874" s="39"/>
      <c r="J874" s="39"/>
      <c r="K874" s="39"/>
      <c r="L874" s="39"/>
      <c r="M874" s="39"/>
      <c r="N874" s="39"/>
      <c r="O874" s="87"/>
      <c r="Q874" s="36"/>
      <c r="R874" s="38"/>
      <c r="V874" s="36"/>
    </row>
    <row r="875" spans="1:22" ht="16.5" customHeight="1">
      <c r="A875" s="36"/>
      <c r="B875" s="36"/>
      <c r="C875" s="36"/>
      <c r="D875" s="36"/>
      <c r="E875" s="36"/>
      <c r="F875" s="36"/>
      <c r="G875" s="36"/>
      <c r="H875" s="39"/>
      <c r="I875" s="39"/>
      <c r="J875" s="39"/>
      <c r="K875" s="39"/>
      <c r="L875" s="39"/>
      <c r="M875" s="39"/>
      <c r="N875" s="39"/>
      <c r="O875" s="87"/>
      <c r="Q875" s="36"/>
      <c r="R875" s="38"/>
      <c r="V875" s="36"/>
    </row>
    <row r="876" spans="1:22" ht="16.5" customHeight="1">
      <c r="A876" s="36"/>
      <c r="B876" s="36"/>
      <c r="C876" s="36"/>
      <c r="D876" s="36"/>
      <c r="E876" s="36"/>
      <c r="F876" s="36"/>
      <c r="G876" s="36"/>
      <c r="H876" s="39"/>
      <c r="I876" s="39"/>
      <c r="J876" s="39"/>
      <c r="K876" s="39"/>
      <c r="L876" s="39"/>
      <c r="M876" s="39"/>
      <c r="N876" s="39"/>
      <c r="O876" s="87"/>
      <c r="Q876" s="36"/>
      <c r="R876" s="38"/>
      <c r="V876" s="36"/>
    </row>
    <row r="877" spans="1:22" ht="16.5" customHeight="1">
      <c r="A877" s="36"/>
      <c r="B877" s="36"/>
      <c r="C877" s="36"/>
      <c r="D877" s="36"/>
      <c r="E877" s="36"/>
      <c r="F877" s="36"/>
      <c r="G877" s="36"/>
      <c r="H877" s="39"/>
      <c r="I877" s="39"/>
      <c r="J877" s="39"/>
      <c r="K877" s="39"/>
      <c r="L877" s="39"/>
      <c r="M877" s="39"/>
      <c r="N877" s="39"/>
      <c r="O877" s="87"/>
      <c r="Q877" s="36"/>
      <c r="R877" s="38"/>
      <c r="V877" s="36"/>
    </row>
    <row r="878" spans="1:22" ht="16.5" customHeight="1">
      <c r="A878" s="36"/>
      <c r="B878" s="36"/>
      <c r="C878" s="36"/>
      <c r="D878" s="36"/>
      <c r="E878" s="36"/>
      <c r="F878" s="36"/>
      <c r="G878" s="36"/>
      <c r="H878" s="39"/>
      <c r="I878" s="39"/>
      <c r="J878" s="39"/>
      <c r="K878" s="39"/>
      <c r="L878" s="39"/>
      <c r="M878" s="39"/>
      <c r="N878" s="39"/>
      <c r="O878" s="87"/>
      <c r="Q878" s="36"/>
      <c r="R878" s="38"/>
      <c r="V878" s="36"/>
    </row>
    <row r="879" spans="1:22" ht="16.5" customHeight="1">
      <c r="A879" s="36"/>
      <c r="B879" s="36"/>
      <c r="C879" s="36"/>
      <c r="D879" s="36"/>
      <c r="E879" s="36"/>
      <c r="F879" s="36"/>
      <c r="G879" s="36"/>
      <c r="H879" s="39"/>
      <c r="I879" s="39"/>
      <c r="J879" s="39"/>
      <c r="K879" s="39"/>
      <c r="L879" s="39"/>
      <c r="M879" s="39"/>
      <c r="N879" s="39"/>
      <c r="O879" s="87"/>
      <c r="Q879" s="36"/>
      <c r="R879" s="38"/>
      <c r="V879" s="36"/>
    </row>
    <row r="880" spans="1:22" ht="16.5" customHeight="1">
      <c r="A880" s="36"/>
      <c r="B880" s="36"/>
      <c r="C880" s="36"/>
      <c r="D880" s="36"/>
      <c r="E880" s="36"/>
      <c r="F880" s="36"/>
      <c r="G880" s="36"/>
      <c r="H880" s="39"/>
      <c r="I880" s="39"/>
      <c r="J880" s="39"/>
      <c r="K880" s="39"/>
      <c r="L880" s="39"/>
      <c r="M880" s="39"/>
      <c r="N880" s="39"/>
      <c r="O880" s="87"/>
      <c r="Q880" s="36"/>
      <c r="R880" s="38"/>
      <c r="V880" s="36"/>
    </row>
    <row r="881" spans="1:22" ht="16.5" customHeight="1">
      <c r="A881" s="36"/>
      <c r="B881" s="36"/>
      <c r="C881" s="36"/>
      <c r="D881" s="36"/>
      <c r="E881" s="36"/>
      <c r="F881" s="36"/>
      <c r="G881" s="36"/>
      <c r="H881" s="39"/>
      <c r="I881" s="39"/>
      <c r="J881" s="39"/>
      <c r="K881" s="39"/>
      <c r="L881" s="39"/>
      <c r="M881" s="39"/>
      <c r="N881" s="39"/>
      <c r="O881" s="87"/>
      <c r="Q881" s="36"/>
      <c r="R881" s="38"/>
      <c r="V881" s="36"/>
    </row>
    <row r="882" spans="1:22" ht="16.5" customHeight="1">
      <c r="A882" s="36"/>
      <c r="B882" s="36"/>
      <c r="C882" s="36"/>
      <c r="D882" s="36"/>
      <c r="E882" s="36"/>
      <c r="F882" s="36"/>
      <c r="G882" s="36"/>
      <c r="H882" s="39"/>
      <c r="I882" s="39"/>
      <c r="J882" s="39"/>
      <c r="K882" s="39"/>
      <c r="L882" s="39"/>
      <c r="M882" s="39"/>
      <c r="N882" s="39"/>
      <c r="O882" s="87"/>
      <c r="Q882" s="36"/>
      <c r="R882" s="38"/>
      <c r="V882" s="36"/>
    </row>
    <row r="883" spans="1:22" ht="16.5" customHeight="1">
      <c r="A883" s="36"/>
      <c r="B883" s="36"/>
      <c r="C883" s="36"/>
      <c r="D883" s="36"/>
      <c r="E883" s="36"/>
      <c r="F883" s="36"/>
      <c r="G883" s="36"/>
      <c r="H883" s="39"/>
      <c r="I883" s="39"/>
      <c r="J883" s="39"/>
      <c r="K883" s="39"/>
      <c r="L883" s="39"/>
      <c r="M883" s="39"/>
      <c r="N883" s="39"/>
      <c r="O883" s="87"/>
      <c r="Q883" s="36"/>
      <c r="R883" s="38"/>
      <c r="V883" s="36"/>
    </row>
    <row r="884" spans="1:22" ht="16.5" customHeight="1">
      <c r="A884" s="36"/>
      <c r="B884" s="36"/>
      <c r="C884" s="36"/>
      <c r="D884" s="36"/>
      <c r="E884" s="36"/>
      <c r="F884" s="36"/>
      <c r="G884" s="36"/>
      <c r="H884" s="39"/>
      <c r="I884" s="39"/>
      <c r="J884" s="39"/>
      <c r="K884" s="39"/>
      <c r="L884" s="39"/>
      <c r="M884" s="39"/>
      <c r="N884" s="39"/>
      <c r="O884" s="87"/>
      <c r="Q884" s="36"/>
      <c r="R884" s="38"/>
      <c r="V884" s="36"/>
    </row>
    <row r="885" spans="1:22" ht="16.5" customHeight="1">
      <c r="A885" s="36"/>
      <c r="B885" s="36"/>
      <c r="C885" s="36"/>
      <c r="D885" s="36"/>
      <c r="E885" s="36"/>
      <c r="F885" s="36"/>
      <c r="G885" s="36"/>
      <c r="H885" s="39"/>
      <c r="I885" s="39"/>
      <c r="J885" s="39"/>
      <c r="K885" s="39"/>
      <c r="L885" s="39"/>
      <c r="M885" s="39"/>
      <c r="N885" s="39"/>
      <c r="O885" s="87"/>
      <c r="Q885" s="36"/>
      <c r="R885" s="38"/>
      <c r="V885" s="36"/>
    </row>
    <row r="886" spans="1:22" ht="16.5" customHeight="1">
      <c r="A886" s="36"/>
      <c r="B886" s="36"/>
      <c r="C886" s="36"/>
      <c r="D886" s="36"/>
      <c r="E886" s="36"/>
      <c r="F886" s="36"/>
      <c r="G886" s="36"/>
      <c r="H886" s="39"/>
      <c r="I886" s="39"/>
      <c r="J886" s="39"/>
      <c r="K886" s="39"/>
      <c r="L886" s="39"/>
      <c r="M886" s="39"/>
      <c r="N886" s="39"/>
      <c r="O886" s="87"/>
      <c r="Q886" s="36"/>
      <c r="R886" s="38"/>
      <c r="V886" s="36"/>
    </row>
    <row r="887" spans="1:22" ht="16.5" customHeight="1">
      <c r="A887" s="36"/>
      <c r="B887" s="36"/>
      <c r="C887" s="36"/>
      <c r="D887" s="36"/>
      <c r="E887" s="36"/>
      <c r="F887" s="36"/>
      <c r="G887" s="36"/>
      <c r="H887" s="39"/>
      <c r="I887" s="39"/>
      <c r="J887" s="39"/>
      <c r="K887" s="39"/>
      <c r="L887" s="39"/>
      <c r="M887" s="39"/>
      <c r="N887" s="39"/>
      <c r="O887" s="87"/>
      <c r="Q887" s="36"/>
      <c r="R887" s="38"/>
      <c r="V887" s="36"/>
    </row>
    <row r="888" spans="1:22" ht="16.5" customHeight="1">
      <c r="A888" s="36"/>
      <c r="B888" s="36"/>
      <c r="C888" s="36"/>
      <c r="D888" s="36"/>
      <c r="E888" s="36"/>
      <c r="F888" s="36"/>
      <c r="G888" s="36"/>
      <c r="H888" s="39"/>
      <c r="I888" s="39"/>
      <c r="J888" s="39"/>
      <c r="K888" s="39"/>
      <c r="L888" s="39"/>
      <c r="M888" s="39"/>
      <c r="N888" s="39"/>
      <c r="O888" s="87"/>
      <c r="Q888" s="36"/>
      <c r="R888" s="38"/>
      <c r="V888" s="36"/>
    </row>
    <row r="889" spans="1:22" ht="16.5" customHeight="1">
      <c r="A889" s="36"/>
      <c r="B889" s="36"/>
      <c r="C889" s="36"/>
      <c r="D889" s="36"/>
      <c r="E889" s="36"/>
      <c r="F889" s="36"/>
      <c r="G889" s="36"/>
      <c r="H889" s="39"/>
      <c r="I889" s="39"/>
      <c r="J889" s="39"/>
      <c r="K889" s="39"/>
      <c r="L889" s="39"/>
      <c r="M889" s="39"/>
      <c r="N889" s="39"/>
      <c r="O889" s="87"/>
      <c r="Q889" s="36"/>
      <c r="R889" s="38"/>
      <c r="V889" s="36"/>
    </row>
    <row r="890" spans="1:22" ht="16.5" customHeight="1">
      <c r="A890" s="36"/>
      <c r="B890" s="36"/>
      <c r="C890" s="36"/>
      <c r="D890" s="36"/>
      <c r="E890" s="36"/>
      <c r="F890" s="36"/>
      <c r="G890" s="36"/>
      <c r="H890" s="39"/>
      <c r="I890" s="39"/>
      <c r="J890" s="39"/>
      <c r="K890" s="39"/>
      <c r="L890" s="39"/>
      <c r="M890" s="39"/>
      <c r="N890" s="39"/>
      <c r="O890" s="87"/>
      <c r="Q890" s="36"/>
      <c r="R890" s="38"/>
      <c r="V890" s="36"/>
    </row>
    <row r="891" spans="1:22" ht="16.5" customHeight="1">
      <c r="A891" s="36"/>
      <c r="B891" s="36"/>
      <c r="C891" s="36"/>
      <c r="D891" s="36"/>
      <c r="E891" s="36"/>
      <c r="F891" s="36"/>
      <c r="G891" s="36"/>
      <c r="H891" s="39"/>
      <c r="I891" s="39"/>
      <c r="J891" s="39"/>
      <c r="K891" s="39"/>
      <c r="L891" s="39"/>
      <c r="M891" s="39"/>
      <c r="N891" s="39"/>
      <c r="O891" s="87"/>
      <c r="Q891" s="36"/>
      <c r="R891" s="38"/>
      <c r="V891" s="36"/>
    </row>
    <row r="892" spans="1:22" ht="16.5" customHeight="1">
      <c r="A892" s="36"/>
      <c r="B892" s="36"/>
      <c r="C892" s="36"/>
      <c r="D892" s="36"/>
      <c r="E892" s="36"/>
      <c r="F892" s="36"/>
      <c r="G892" s="36"/>
      <c r="H892" s="39"/>
      <c r="I892" s="39"/>
      <c r="J892" s="39"/>
      <c r="K892" s="39"/>
      <c r="L892" s="39"/>
      <c r="M892" s="39"/>
      <c r="N892" s="39"/>
      <c r="O892" s="87"/>
      <c r="Q892" s="36"/>
      <c r="R892" s="38"/>
      <c r="V892" s="36"/>
    </row>
    <row r="893" spans="1:22" ht="16.5" customHeight="1">
      <c r="A893" s="36"/>
      <c r="B893" s="36"/>
      <c r="C893" s="36"/>
      <c r="D893" s="36"/>
      <c r="E893" s="36"/>
      <c r="F893" s="36"/>
      <c r="G893" s="36"/>
      <c r="H893" s="39"/>
      <c r="I893" s="39"/>
      <c r="J893" s="39"/>
      <c r="K893" s="39"/>
      <c r="L893" s="39"/>
      <c r="M893" s="39"/>
      <c r="N893" s="39"/>
      <c r="O893" s="87"/>
      <c r="Q893" s="36"/>
      <c r="R893" s="38"/>
      <c r="V893" s="36"/>
    </row>
    <row r="894" spans="1:22" ht="16.5" customHeight="1">
      <c r="A894" s="36"/>
      <c r="B894" s="36"/>
      <c r="C894" s="36"/>
      <c r="D894" s="36"/>
      <c r="E894" s="36"/>
      <c r="F894" s="36"/>
      <c r="G894" s="36"/>
      <c r="H894" s="39"/>
      <c r="I894" s="39"/>
      <c r="J894" s="39"/>
      <c r="K894" s="39"/>
      <c r="L894" s="39"/>
      <c r="M894" s="39"/>
      <c r="N894" s="39"/>
      <c r="O894" s="87"/>
      <c r="Q894" s="36"/>
      <c r="R894" s="38"/>
      <c r="V894" s="36"/>
    </row>
    <row r="895" spans="1:22" ht="16.5" customHeight="1">
      <c r="A895" s="36"/>
      <c r="B895" s="36"/>
      <c r="C895" s="36"/>
      <c r="D895" s="36"/>
      <c r="E895" s="36"/>
      <c r="F895" s="36"/>
      <c r="G895" s="36"/>
      <c r="H895" s="39"/>
      <c r="I895" s="39"/>
      <c r="J895" s="39"/>
      <c r="K895" s="39"/>
      <c r="L895" s="39"/>
      <c r="M895" s="39"/>
      <c r="N895" s="39"/>
      <c r="O895" s="87"/>
      <c r="Q895" s="36"/>
      <c r="R895" s="38"/>
      <c r="V895" s="36"/>
    </row>
    <row r="896" spans="1:22" ht="16.5" customHeight="1">
      <c r="A896" s="36"/>
      <c r="B896" s="36"/>
      <c r="C896" s="36"/>
      <c r="D896" s="36"/>
      <c r="E896" s="36"/>
      <c r="F896" s="36"/>
      <c r="G896" s="36"/>
      <c r="H896" s="39"/>
      <c r="I896" s="39"/>
      <c r="J896" s="39"/>
      <c r="K896" s="39"/>
      <c r="L896" s="39"/>
      <c r="M896" s="39"/>
      <c r="N896" s="39"/>
      <c r="O896" s="87"/>
      <c r="Q896" s="36"/>
      <c r="R896" s="38"/>
      <c r="V896" s="36"/>
    </row>
    <row r="897" spans="1:22" ht="16.5" customHeight="1">
      <c r="A897" s="36"/>
      <c r="B897" s="36"/>
      <c r="C897" s="36"/>
      <c r="D897" s="36"/>
      <c r="E897" s="36"/>
      <c r="F897" s="36"/>
      <c r="G897" s="36"/>
      <c r="H897" s="39"/>
      <c r="I897" s="39"/>
      <c r="J897" s="39"/>
      <c r="K897" s="39"/>
      <c r="L897" s="39"/>
      <c r="M897" s="39"/>
      <c r="N897" s="39"/>
      <c r="O897" s="87"/>
      <c r="Q897" s="36"/>
      <c r="R897" s="38"/>
      <c r="V897" s="36"/>
    </row>
    <row r="898" spans="1:22" ht="16.5" customHeight="1">
      <c r="A898" s="36"/>
      <c r="B898" s="36"/>
      <c r="C898" s="36"/>
      <c r="D898" s="36"/>
      <c r="E898" s="36"/>
      <c r="F898" s="36"/>
      <c r="G898" s="36"/>
      <c r="H898" s="39"/>
      <c r="I898" s="39"/>
      <c r="J898" s="39"/>
      <c r="K898" s="39"/>
      <c r="L898" s="39"/>
      <c r="M898" s="39"/>
      <c r="N898" s="39"/>
      <c r="O898" s="87"/>
      <c r="Q898" s="36"/>
      <c r="R898" s="38"/>
      <c r="V898" s="36"/>
    </row>
    <row r="899" spans="1:22" ht="16.5" customHeight="1">
      <c r="A899" s="36"/>
      <c r="B899" s="36"/>
      <c r="C899" s="36"/>
      <c r="D899" s="36"/>
      <c r="E899" s="36"/>
      <c r="F899" s="36"/>
      <c r="G899" s="36"/>
      <c r="H899" s="39"/>
      <c r="I899" s="39"/>
      <c r="J899" s="39"/>
      <c r="K899" s="39"/>
      <c r="L899" s="39"/>
      <c r="M899" s="39"/>
      <c r="N899" s="39"/>
      <c r="O899" s="87"/>
      <c r="Q899" s="36"/>
      <c r="R899" s="38"/>
      <c r="V899" s="36"/>
    </row>
    <row r="900" spans="1:22" ht="16.5" customHeight="1">
      <c r="A900" s="36"/>
      <c r="B900" s="36"/>
      <c r="C900" s="36"/>
      <c r="D900" s="36"/>
      <c r="E900" s="36"/>
      <c r="F900" s="36"/>
      <c r="G900" s="36"/>
      <c r="H900" s="39"/>
      <c r="I900" s="39"/>
      <c r="J900" s="39"/>
      <c r="K900" s="39"/>
      <c r="L900" s="39"/>
      <c r="M900" s="39"/>
      <c r="N900" s="39"/>
      <c r="O900" s="87"/>
      <c r="Q900" s="36"/>
      <c r="R900" s="38"/>
      <c r="V900" s="36"/>
    </row>
    <row r="901" spans="1:22" ht="16.5" customHeight="1">
      <c r="A901" s="36"/>
      <c r="B901" s="36"/>
      <c r="C901" s="36"/>
      <c r="D901" s="36"/>
      <c r="E901" s="36"/>
      <c r="F901" s="36"/>
      <c r="G901" s="36"/>
      <c r="H901" s="39"/>
      <c r="I901" s="39"/>
      <c r="J901" s="39"/>
      <c r="K901" s="39"/>
      <c r="L901" s="39"/>
      <c r="M901" s="39"/>
      <c r="N901" s="39"/>
      <c r="O901" s="87"/>
      <c r="Q901" s="36"/>
      <c r="R901" s="38"/>
      <c r="V901" s="36"/>
    </row>
    <row r="902" spans="1:22" ht="16.5" customHeight="1">
      <c r="A902" s="36"/>
      <c r="B902" s="36"/>
      <c r="C902" s="36"/>
      <c r="D902" s="36"/>
      <c r="E902" s="36"/>
      <c r="F902" s="36"/>
      <c r="G902" s="36"/>
      <c r="H902" s="39"/>
      <c r="I902" s="39"/>
      <c r="J902" s="39"/>
      <c r="K902" s="39"/>
      <c r="L902" s="39"/>
      <c r="M902" s="39"/>
      <c r="N902" s="39"/>
      <c r="O902" s="87"/>
      <c r="Q902" s="36"/>
      <c r="R902" s="38"/>
      <c r="V902" s="36"/>
    </row>
    <row r="903" spans="1:22" ht="16.5" customHeight="1">
      <c r="A903" s="36"/>
      <c r="B903" s="36"/>
      <c r="C903" s="36"/>
      <c r="D903" s="36"/>
      <c r="E903" s="36"/>
      <c r="F903" s="36"/>
      <c r="G903" s="36"/>
      <c r="H903" s="39"/>
      <c r="I903" s="39"/>
      <c r="J903" s="39"/>
      <c r="K903" s="39"/>
      <c r="L903" s="39"/>
      <c r="M903" s="39"/>
      <c r="N903" s="39"/>
      <c r="O903" s="87"/>
      <c r="Q903" s="36"/>
      <c r="R903" s="38"/>
      <c r="V903" s="36"/>
    </row>
    <row r="904" spans="1:22" ht="16.5" customHeight="1">
      <c r="A904" s="36"/>
      <c r="B904" s="36"/>
      <c r="C904" s="36"/>
      <c r="D904" s="36"/>
      <c r="E904" s="36"/>
      <c r="F904" s="36"/>
      <c r="G904" s="36"/>
      <c r="H904" s="39"/>
      <c r="I904" s="39"/>
      <c r="J904" s="39"/>
      <c r="K904" s="39"/>
      <c r="L904" s="39"/>
      <c r="M904" s="39"/>
      <c r="N904" s="39"/>
      <c r="O904" s="87"/>
      <c r="Q904" s="36"/>
      <c r="R904" s="38"/>
      <c r="V904" s="36"/>
    </row>
    <row r="905" spans="1:22" ht="16.5" customHeight="1">
      <c r="A905" s="36"/>
      <c r="B905" s="36"/>
      <c r="C905" s="36"/>
      <c r="D905" s="36"/>
      <c r="E905" s="36"/>
      <c r="F905" s="36"/>
      <c r="G905" s="36"/>
      <c r="H905" s="39"/>
      <c r="I905" s="39"/>
      <c r="J905" s="39"/>
      <c r="K905" s="39"/>
      <c r="L905" s="39"/>
      <c r="M905" s="39"/>
      <c r="N905" s="39"/>
      <c r="O905" s="87"/>
      <c r="Q905" s="36"/>
      <c r="R905" s="38"/>
      <c r="V905" s="36"/>
    </row>
    <row r="906" spans="1:22" ht="16.5" customHeight="1">
      <c r="A906" s="36"/>
      <c r="B906" s="36"/>
      <c r="C906" s="36"/>
      <c r="D906" s="36"/>
      <c r="E906" s="36"/>
      <c r="F906" s="36"/>
      <c r="G906" s="36"/>
      <c r="H906" s="39"/>
      <c r="I906" s="39"/>
      <c r="J906" s="39"/>
      <c r="K906" s="39"/>
      <c r="L906" s="39"/>
      <c r="M906" s="39"/>
      <c r="N906" s="39"/>
      <c r="O906" s="87"/>
      <c r="Q906" s="36"/>
      <c r="R906" s="38"/>
      <c r="V906" s="36"/>
    </row>
    <row r="907" spans="1:22" ht="16.5" customHeight="1">
      <c r="A907" s="36"/>
      <c r="B907" s="36"/>
      <c r="C907" s="36"/>
      <c r="D907" s="36"/>
      <c r="E907" s="36"/>
      <c r="F907" s="36"/>
      <c r="G907" s="36"/>
      <c r="H907" s="39"/>
      <c r="I907" s="39"/>
      <c r="J907" s="39"/>
      <c r="K907" s="39"/>
      <c r="L907" s="39"/>
      <c r="M907" s="39"/>
      <c r="N907" s="39"/>
      <c r="O907" s="87"/>
      <c r="Q907" s="36"/>
      <c r="R907" s="38"/>
      <c r="V907" s="36"/>
    </row>
    <row r="908" spans="1:22" ht="16.5" customHeight="1">
      <c r="A908" s="36"/>
      <c r="B908" s="36"/>
      <c r="C908" s="36"/>
      <c r="D908" s="36"/>
      <c r="E908" s="36"/>
      <c r="F908" s="36"/>
      <c r="G908" s="36"/>
      <c r="H908" s="39"/>
      <c r="I908" s="39"/>
      <c r="J908" s="39"/>
      <c r="K908" s="39"/>
      <c r="L908" s="39"/>
      <c r="M908" s="39"/>
      <c r="N908" s="39"/>
      <c r="O908" s="87"/>
      <c r="Q908" s="36"/>
      <c r="R908" s="38"/>
      <c r="V908" s="36"/>
    </row>
    <row r="909" spans="1:22" ht="16.5" customHeight="1">
      <c r="A909" s="36"/>
      <c r="B909" s="36"/>
      <c r="C909" s="36"/>
      <c r="D909" s="36"/>
      <c r="E909" s="36"/>
      <c r="F909" s="36"/>
      <c r="G909" s="36"/>
      <c r="H909" s="39"/>
      <c r="I909" s="39"/>
      <c r="J909" s="39"/>
      <c r="K909" s="39"/>
      <c r="L909" s="39"/>
      <c r="M909" s="39"/>
      <c r="N909" s="39"/>
      <c r="O909" s="87"/>
      <c r="Q909" s="36"/>
      <c r="R909" s="38"/>
      <c r="V909" s="36"/>
    </row>
    <row r="910" spans="1:22" ht="16.5" customHeight="1">
      <c r="A910" s="36"/>
      <c r="B910" s="36"/>
      <c r="C910" s="36"/>
      <c r="D910" s="36"/>
      <c r="E910" s="36"/>
      <c r="F910" s="36"/>
      <c r="G910" s="36"/>
      <c r="H910" s="39"/>
      <c r="I910" s="39"/>
      <c r="J910" s="39"/>
      <c r="K910" s="39"/>
      <c r="L910" s="39"/>
      <c r="M910" s="39"/>
      <c r="N910" s="39"/>
      <c r="O910" s="87"/>
      <c r="Q910" s="36"/>
      <c r="R910" s="38"/>
      <c r="V910" s="36"/>
    </row>
    <row r="911" spans="1:22" ht="16.5" customHeight="1">
      <c r="A911" s="36"/>
      <c r="B911" s="36"/>
      <c r="C911" s="36"/>
      <c r="D911" s="36"/>
      <c r="E911" s="36"/>
      <c r="F911" s="36"/>
      <c r="G911" s="36"/>
      <c r="H911" s="39"/>
      <c r="I911" s="39"/>
      <c r="J911" s="39"/>
      <c r="K911" s="39"/>
      <c r="L911" s="39"/>
      <c r="M911" s="39"/>
      <c r="N911" s="39"/>
      <c r="O911" s="87"/>
      <c r="Q911" s="36"/>
      <c r="R911" s="38"/>
      <c r="V911" s="36"/>
    </row>
    <row r="912" spans="1:22" ht="16.5" customHeight="1">
      <c r="A912" s="36"/>
      <c r="B912" s="36"/>
      <c r="C912" s="36"/>
      <c r="D912" s="36"/>
      <c r="E912" s="36"/>
      <c r="F912" s="36"/>
      <c r="G912" s="36"/>
      <c r="H912" s="39"/>
      <c r="I912" s="39"/>
      <c r="J912" s="39"/>
      <c r="K912" s="39"/>
      <c r="L912" s="39"/>
      <c r="M912" s="39"/>
      <c r="N912" s="39"/>
      <c r="O912" s="87"/>
      <c r="Q912" s="36"/>
      <c r="R912" s="38"/>
      <c r="V912" s="36"/>
    </row>
    <row r="913" spans="1:22" ht="16.5" customHeight="1">
      <c r="A913" s="36"/>
      <c r="B913" s="36"/>
      <c r="C913" s="36"/>
      <c r="D913" s="36"/>
      <c r="E913" s="36"/>
      <c r="F913" s="36"/>
      <c r="G913" s="36"/>
      <c r="H913" s="39"/>
      <c r="I913" s="39"/>
      <c r="J913" s="39"/>
      <c r="K913" s="39"/>
      <c r="L913" s="39"/>
      <c r="M913" s="39"/>
      <c r="N913" s="39"/>
      <c r="O913" s="87"/>
      <c r="Q913" s="36"/>
      <c r="R913" s="38"/>
      <c r="V913" s="36"/>
    </row>
    <row r="914" spans="1:22" ht="16.5" customHeight="1">
      <c r="A914" s="36"/>
      <c r="B914" s="36"/>
      <c r="C914" s="36"/>
      <c r="D914" s="36"/>
      <c r="E914" s="36"/>
      <c r="F914" s="36"/>
      <c r="G914" s="36"/>
      <c r="H914" s="39"/>
      <c r="I914" s="39"/>
      <c r="J914" s="39"/>
      <c r="K914" s="39"/>
      <c r="L914" s="39"/>
      <c r="M914" s="39"/>
      <c r="N914" s="39"/>
      <c r="O914" s="87"/>
      <c r="Q914" s="36"/>
      <c r="R914" s="38"/>
      <c r="V914" s="36"/>
    </row>
    <row r="915" spans="1:22" ht="16.5" customHeight="1">
      <c r="A915" s="36"/>
      <c r="B915" s="36"/>
      <c r="C915" s="36"/>
      <c r="D915" s="36"/>
      <c r="E915" s="36"/>
      <c r="F915" s="36"/>
      <c r="G915" s="36"/>
      <c r="H915" s="39"/>
      <c r="I915" s="39"/>
      <c r="J915" s="39"/>
      <c r="K915" s="39"/>
      <c r="L915" s="39"/>
      <c r="M915" s="39"/>
      <c r="N915" s="39"/>
      <c r="O915" s="87"/>
      <c r="Q915" s="36"/>
      <c r="R915" s="38"/>
      <c r="V915" s="36"/>
    </row>
    <row r="916" spans="1:22" ht="16.5" customHeight="1">
      <c r="A916" s="36"/>
      <c r="B916" s="36"/>
      <c r="C916" s="36"/>
      <c r="D916" s="36"/>
      <c r="E916" s="36"/>
      <c r="F916" s="36"/>
      <c r="G916" s="36"/>
      <c r="H916" s="39"/>
      <c r="I916" s="39"/>
      <c r="J916" s="39"/>
      <c r="K916" s="39"/>
      <c r="L916" s="39"/>
      <c r="M916" s="39"/>
      <c r="N916" s="39"/>
      <c r="O916" s="87"/>
      <c r="Q916" s="36"/>
      <c r="R916" s="38"/>
      <c r="V916" s="36"/>
    </row>
    <row r="917" spans="1:22" ht="16.5" customHeight="1">
      <c r="A917" s="36"/>
      <c r="B917" s="36"/>
      <c r="C917" s="36"/>
      <c r="D917" s="36"/>
      <c r="E917" s="36"/>
      <c r="F917" s="36"/>
      <c r="G917" s="36"/>
      <c r="H917" s="39"/>
      <c r="I917" s="39"/>
      <c r="J917" s="39"/>
      <c r="K917" s="39"/>
      <c r="L917" s="39"/>
      <c r="M917" s="39"/>
      <c r="N917" s="39"/>
      <c r="O917" s="87"/>
      <c r="Q917" s="36"/>
      <c r="R917" s="38"/>
      <c r="V917" s="36"/>
    </row>
    <row r="918" spans="1:22" ht="16.5" customHeight="1">
      <c r="A918" s="36"/>
      <c r="B918" s="36"/>
      <c r="C918" s="36"/>
      <c r="D918" s="36"/>
      <c r="E918" s="36"/>
      <c r="F918" s="36"/>
      <c r="G918" s="36"/>
      <c r="H918" s="39"/>
      <c r="I918" s="39"/>
      <c r="J918" s="39"/>
      <c r="K918" s="39"/>
      <c r="L918" s="39"/>
      <c r="M918" s="39"/>
      <c r="N918" s="39"/>
      <c r="O918" s="87"/>
      <c r="Q918" s="36"/>
      <c r="R918" s="38"/>
      <c r="V918" s="36"/>
    </row>
    <row r="919" spans="1:22" ht="16.5" customHeight="1">
      <c r="A919" s="36"/>
      <c r="B919" s="36"/>
      <c r="C919" s="36"/>
      <c r="D919" s="36"/>
      <c r="E919" s="36"/>
      <c r="F919" s="36"/>
      <c r="G919" s="36"/>
      <c r="H919" s="39"/>
      <c r="I919" s="39"/>
      <c r="J919" s="39"/>
      <c r="K919" s="39"/>
      <c r="L919" s="39"/>
      <c r="M919" s="39"/>
      <c r="N919" s="39"/>
      <c r="O919" s="87"/>
      <c r="Q919" s="36"/>
      <c r="R919" s="38"/>
      <c r="V919" s="36"/>
    </row>
    <row r="920" spans="1:22" ht="16.5" customHeight="1">
      <c r="A920" s="36"/>
      <c r="B920" s="36"/>
      <c r="C920" s="36"/>
      <c r="D920" s="36"/>
      <c r="E920" s="36"/>
      <c r="F920" s="36"/>
      <c r="G920" s="36"/>
      <c r="H920" s="39"/>
      <c r="I920" s="39"/>
      <c r="J920" s="39"/>
      <c r="K920" s="39"/>
      <c r="L920" s="39"/>
      <c r="M920" s="39"/>
      <c r="N920" s="39"/>
      <c r="O920" s="87"/>
      <c r="Q920" s="36"/>
      <c r="R920" s="38"/>
      <c r="V920" s="36"/>
    </row>
    <row r="921" spans="1:22" ht="16.5" customHeight="1">
      <c r="A921" s="36"/>
      <c r="B921" s="36"/>
      <c r="C921" s="36"/>
      <c r="D921" s="36"/>
      <c r="E921" s="36"/>
      <c r="F921" s="36"/>
      <c r="G921" s="36"/>
      <c r="H921" s="39"/>
      <c r="I921" s="39"/>
      <c r="J921" s="39"/>
      <c r="K921" s="39"/>
      <c r="L921" s="39"/>
      <c r="M921" s="39"/>
      <c r="N921" s="39"/>
      <c r="O921" s="87"/>
      <c r="Q921" s="36"/>
      <c r="R921" s="38"/>
      <c r="V921" s="36"/>
    </row>
    <row r="922" spans="1:22" ht="16.5" customHeight="1">
      <c r="A922" s="36"/>
      <c r="B922" s="36"/>
      <c r="C922" s="36"/>
      <c r="D922" s="36"/>
      <c r="E922" s="36"/>
      <c r="F922" s="36"/>
      <c r="G922" s="36"/>
      <c r="H922" s="39"/>
      <c r="I922" s="39"/>
      <c r="J922" s="39"/>
      <c r="K922" s="39"/>
      <c r="L922" s="39"/>
      <c r="M922" s="39"/>
      <c r="N922" s="39"/>
      <c r="O922" s="87"/>
      <c r="Q922" s="36"/>
      <c r="R922" s="38"/>
      <c r="V922" s="36"/>
    </row>
    <row r="923" spans="1:22" ht="16.5" customHeight="1">
      <c r="A923" s="36"/>
      <c r="B923" s="36"/>
      <c r="C923" s="36"/>
      <c r="D923" s="36"/>
      <c r="E923" s="36"/>
      <c r="F923" s="36"/>
      <c r="G923" s="36"/>
      <c r="H923" s="39"/>
      <c r="I923" s="39"/>
      <c r="J923" s="39"/>
      <c r="K923" s="39"/>
      <c r="L923" s="39"/>
      <c r="M923" s="39"/>
      <c r="N923" s="39"/>
      <c r="O923" s="87"/>
      <c r="Q923" s="36"/>
      <c r="R923" s="38"/>
      <c r="V923" s="36"/>
    </row>
    <row r="924" spans="1:22" ht="16.5" customHeight="1">
      <c r="A924" s="36"/>
      <c r="B924" s="36"/>
      <c r="C924" s="36"/>
      <c r="D924" s="36"/>
      <c r="E924" s="36"/>
      <c r="F924" s="36"/>
      <c r="G924" s="36"/>
      <c r="H924" s="39"/>
      <c r="I924" s="39"/>
      <c r="J924" s="39"/>
      <c r="K924" s="39"/>
      <c r="L924" s="39"/>
      <c r="M924" s="39"/>
      <c r="N924" s="39"/>
      <c r="O924" s="87"/>
      <c r="Q924" s="36"/>
      <c r="R924" s="38"/>
      <c r="V924" s="36"/>
    </row>
    <row r="925" spans="1:22" ht="16.5" customHeight="1">
      <c r="A925" s="36"/>
      <c r="B925" s="36"/>
      <c r="C925" s="36"/>
      <c r="D925" s="36"/>
      <c r="E925" s="36"/>
      <c r="F925" s="36"/>
      <c r="G925" s="36"/>
      <c r="H925" s="39"/>
      <c r="I925" s="39"/>
      <c r="J925" s="39"/>
      <c r="K925" s="39"/>
      <c r="L925" s="39"/>
      <c r="M925" s="39"/>
      <c r="N925" s="39"/>
      <c r="O925" s="87"/>
      <c r="Q925" s="36"/>
      <c r="R925" s="38"/>
      <c r="V925" s="36"/>
    </row>
    <row r="926" spans="1:22" ht="16.5" customHeight="1">
      <c r="A926" s="36"/>
      <c r="B926" s="36"/>
      <c r="C926" s="36"/>
      <c r="D926" s="36"/>
      <c r="E926" s="36"/>
      <c r="F926" s="36"/>
      <c r="G926" s="36"/>
      <c r="H926" s="39"/>
      <c r="I926" s="39"/>
      <c r="J926" s="39"/>
      <c r="K926" s="39"/>
      <c r="L926" s="39"/>
      <c r="M926" s="39"/>
      <c r="N926" s="39"/>
      <c r="O926" s="87"/>
      <c r="Q926" s="36"/>
      <c r="R926" s="38"/>
      <c r="V926" s="36"/>
    </row>
    <row r="927" spans="1:22" ht="16.5" customHeight="1">
      <c r="A927" s="36"/>
      <c r="B927" s="36"/>
      <c r="C927" s="36"/>
      <c r="D927" s="36"/>
      <c r="E927" s="36"/>
      <c r="F927" s="36"/>
      <c r="G927" s="36"/>
      <c r="H927" s="39"/>
      <c r="I927" s="39"/>
      <c r="J927" s="39"/>
      <c r="K927" s="39"/>
      <c r="L927" s="39"/>
      <c r="M927" s="39"/>
      <c r="N927" s="39"/>
      <c r="O927" s="87"/>
      <c r="Q927" s="36"/>
      <c r="R927" s="38"/>
      <c r="V927" s="36"/>
    </row>
    <row r="928" spans="1:22" ht="16.5" customHeight="1">
      <c r="A928" s="36"/>
      <c r="B928" s="36"/>
      <c r="C928" s="36"/>
      <c r="D928" s="36"/>
      <c r="E928" s="36"/>
      <c r="F928" s="36"/>
      <c r="G928" s="36"/>
      <c r="H928" s="39"/>
      <c r="I928" s="39"/>
      <c r="J928" s="39"/>
      <c r="K928" s="39"/>
      <c r="L928" s="39"/>
      <c r="M928" s="39"/>
      <c r="N928" s="39"/>
      <c r="O928" s="87"/>
      <c r="Q928" s="36"/>
      <c r="R928" s="38"/>
      <c r="V928" s="36"/>
    </row>
    <row r="929" spans="1:22" ht="16.5" customHeight="1">
      <c r="A929" s="36"/>
      <c r="B929" s="36"/>
      <c r="C929" s="36"/>
      <c r="D929" s="36"/>
      <c r="E929" s="36"/>
      <c r="F929" s="36"/>
      <c r="G929" s="36"/>
      <c r="H929" s="39"/>
      <c r="I929" s="39"/>
      <c r="J929" s="39"/>
      <c r="K929" s="39"/>
      <c r="L929" s="39"/>
      <c r="M929" s="39"/>
      <c r="N929" s="39"/>
      <c r="O929" s="87"/>
      <c r="Q929" s="36"/>
      <c r="R929" s="38"/>
      <c r="V929" s="36"/>
    </row>
    <row r="930" spans="1:22" ht="16.5" customHeight="1">
      <c r="A930" s="36"/>
      <c r="B930" s="36"/>
      <c r="C930" s="36"/>
      <c r="D930" s="36"/>
      <c r="E930" s="36"/>
      <c r="F930" s="36"/>
      <c r="G930" s="36"/>
      <c r="H930" s="39"/>
      <c r="I930" s="39"/>
      <c r="J930" s="39"/>
      <c r="K930" s="39"/>
      <c r="L930" s="39"/>
      <c r="M930" s="39"/>
      <c r="N930" s="39"/>
      <c r="O930" s="87"/>
      <c r="Q930" s="36"/>
      <c r="R930" s="38"/>
      <c r="V930" s="36"/>
    </row>
    <row r="931" spans="1:22" ht="16.5" customHeight="1">
      <c r="A931" s="36"/>
      <c r="B931" s="36"/>
      <c r="C931" s="36"/>
      <c r="D931" s="36"/>
      <c r="E931" s="36"/>
      <c r="F931" s="36"/>
      <c r="G931" s="36"/>
      <c r="H931" s="39"/>
      <c r="I931" s="39"/>
      <c r="J931" s="39"/>
      <c r="K931" s="39"/>
      <c r="L931" s="39"/>
      <c r="M931" s="39"/>
      <c r="N931" s="39"/>
      <c r="O931" s="87"/>
      <c r="Q931" s="36"/>
      <c r="R931" s="38"/>
      <c r="V931" s="36"/>
    </row>
    <row r="932" spans="1:22" ht="16.5" customHeight="1">
      <c r="A932" s="36"/>
      <c r="B932" s="36"/>
      <c r="C932" s="36"/>
      <c r="D932" s="36"/>
      <c r="E932" s="36"/>
      <c r="F932" s="36"/>
      <c r="G932" s="36"/>
      <c r="H932" s="39"/>
      <c r="I932" s="39"/>
      <c r="J932" s="39"/>
      <c r="K932" s="39"/>
      <c r="L932" s="39"/>
      <c r="M932" s="39"/>
      <c r="N932" s="39"/>
      <c r="O932" s="87"/>
      <c r="Q932" s="36"/>
      <c r="R932" s="38"/>
      <c r="V932" s="36"/>
    </row>
    <row r="933" spans="1:22" ht="16.5" customHeight="1">
      <c r="A933" s="36"/>
      <c r="B933" s="36"/>
      <c r="C933" s="36"/>
      <c r="D933" s="36"/>
      <c r="E933" s="36"/>
      <c r="F933" s="36"/>
      <c r="G933" s="36"/>
      <c r="H933" s="39"/>
      <c r="I933" s="39"/>
      <c r="J933" s="39"/>
      <c r="K933" s="39"/>
      <c r="L933" s="39"/>
      <c r="M933" s="39"/>
      <c r="N933" s="39"/>
      <c r="O933" s="87"/>
      <c r="Q933" s="36"/>
      <c r="R933" s="38"/>
      <c r="V933" s="36"/>
    </row>
    <row r="934" spans="1:22" ht="16.5" customHeight="1">
      <c r="A934" s="36"/>
      <c r="B934" s="36"/>
      <c r="C934" s="36"/>
      <c r="D934" s="36"/>
      <c r="E934" s="36"/>
      <c r="F934" s="36"/>
      <c r="G934" s="36"/>
      <c r="H934" s="39"/>
      <c r="I934" s="39"/>
      <c r="J934" s="39"/>
      <c r="K934" s="39"/>
      <c r="L934" s="39"/>
      <c r="M934" s="39"/>
      <c r="N934" s="39"/>
      <c r="O934" s="87"/>
      <c r="Q934" s="36"/>
      <c r="R934" s="38"/>
      <c r="V934" s="36"/>
    </row>
    <row r="935" spans="1:22" ht="16.5" customHeight="1">
      <c r="A935" s="36"/>
      <c r="B935" s="36"/>
      <c r="C935" s="36"/>
      <c r="D935" s="36"/>
      <c r="E935" s="36"/>
      <c r="F935" s="36"/>
      <c r="G935" s="36"/>
      <c r="H935" s="39"/>
      <c r="I935" s="39"/>
      <c r="J935" s="39"/>
      <c r="K935" s="39"/>
      <c r="L935" s="39"/>
      <c r="M935" s="39"/>
      <c r="N935" s="39"/>
      <c r="O935" s="87"/>
      <c r="Q935" s="36"/>
      <c r="R935" s="38"/>
      <c r="V935" s="36"/>
    </row>
    <row r="936" spans="1:22" ht="16.5" customHeight="1">
      <c r="A936" s="36"/>
      <c r="B936" s="36"/>
      <c r="C936" s="36"/>
      <c r="D936" s="36"/>
      <c r="E936" s="36"/>
      <c r="F936" s="36"/>
      <c r="G936" s="36"/>
      <c r="H936" s="39"/>
      <c r="I936" s="39"/>
      <c r="J936" s="39"/>
      <c r="K936" s="39"/>
      <c r="L936" s="39"/>
      <c r="M936" s="39"/>
      <c r="N936" s="39"/>
      <c r="O936" s="87"/>
      <c r="Q936" s="36"/>
      <c r="R936" s="38"/>
      <c r="V936" s="36"/>
    </row>
    <row r="937" spans="1:22" ht="16.5" customHeight="1">
      <c r="A937" s="36"/>
      <c r="B937" s="36"/>
      <c r="C937" s="36"/>
      <c r="D937" s="36"/>
      <c r="E937" s="36"/>
      <c r="F937" s="36"/>
      <c r="G937" s="36"/>
      <c r="H937" s="39"/>
      <c r="I937" s="39"/>
      <c r="J937" s="39"/>
      <c r="K937" s="39"/>
      <c r="L937" s="39"/>
      <c r="M937" s="39"/>
      <c r="N937" s="39"/>
      <c r="O937" s="87"/>
      <c r="Q937" s="36"/>
      <c r="R937" s="38"/>
      <c r="V937" s="36"/>
    </row>
    <row r="938" spans="1:22" ht="16.5" customHeight="1">
      <c r="A938" s="36"/>
      <c r="B938" s="36"/>
      <c r="C938" s="36"/>
      <c r="D938" s="36"/>
      <c r="E938" s="36"/>
      <c r="F938" s="36"/>
      <c r="G938" s="36"/>
      <c r="H938" s="39"/>
      <c r="I938" s="39"/>
      <c r="J938" s="39"/>
      <c r="K938" s="39"/>
      <c r="L938" s="39"/>
      <c r="M938" s="39"/>
      <c r="N938" s="39"/>
      <c r="O938" s="87"/>
      <c r="Q938" s="36"/>
      <c r="R938" s="38"/>
      <c r="V938" s="36"/>
    </row>
    <row r="939" spans="1:22" ht="16.5" customHeight="1">
      <c r="A939" s="36"/>
      <c r="B939" s="36"/>
      <c r="C939" s="36"/>
      <c r="D939" s="36"/>
      <c r="E939" s="36"/>
      <c r="F939" s="36"/>
      <c r="G939" s="36"/>
      <c r="H939" s="39"/>
      <c r="I939" s="39"/>
      <c r="J939" s="39"/>
      <c r="K939" s="39"/>
      <c r="L939" s="39"/>
      <c r="M939" s="39"/>
      <c r="N939" s="39"/>
      <c r="O939" s="87"/>
      <c r="Q939" s="36"/>
      <c r="R939" s="38"/>
      <c r="V939" s="36"/>
    </row>
    <row r="940" spans="1:22" ht="16.5" customHeight="1">
      <c r="A940" s="36"/>
      <c r="B940" s="36"/>
      <c r="C940" s="36"/>
      <c r="D940" s="36"/>
      <c r="E940" s="36"/>
      <c r="F940" s="36"/>
      <c r="G940" s="36"/>
      <c r="H940" s="39"/>
      <c r="I940" s="39"/>
      <c r="J940" s="39"/>
      <c r="K940" s="39"/>
      <c r="L940" s="39"/>
      <c r="M940" s="39"/>
      <c r="N940" s="39"/>
      <c r="O940" s="87"/>
      <c r="Q940" s="36"/>
      <c r="R940" s="38"/>
      <c r="V940" s="36"/>
    </row>
    <row r="941" spans="1:22" ht="16.5" customHeight="1">
      <c r="A941" s="36"/>
      <c r="B941" s="36"/>
      <c r="C941" s="36"/>
      <c r="D941" s="36"/>
      <c r="E941" s="36"/>
      <c r="F941" s="36"/>
      <c r="G941" s="36"/>
      <c r="H941" s="39"/>
      <c r="I941" s="39"/>
      <c r="J941" s="39"/>
      <c r="K941" s="39"/>
      <c r="L941" s="39"/>
      <c r="M941" s="39"/>
      <c r="N941" s="39"/>
      <c r="O941" s="87"/>
      <c r="Q941" s="36"/>
      <c r="R941" s="38"/>
      <c r="V941" s="36"/>
    </row>
    <row r="942" spans="1:22" ht="16.5" customHeight="1">
      <c r="A942" s="36"/>
      <c r="B942" s="36"/>
      <c r="C942" s="36"/>
      <c r="D942" s="36"/>
      <c r="E942" s="36"/>
      <c r="F942" s="36"/>
      <c r="G942" s="36"/>
      <c r="H942" s="39"/>
      <c r="I942" s="39"/>
      <c r="J942" s="39"/>
      <c r="K942" s="39"/>
      <c r="L942" s="39"/>
      <c r="M942" s="39"/>
      <c r="N942" s="39"/>
      <c r="O942" s="87"/>
      <c r="Q942" s="36"/>
      <c r="R942" s="38"/>
      <c r="V942" s="36"/>
    </row>
    <row r="943" spans="1:22" ht="16.5" customHeight="1">
      <c r="A943" s="36"/>
      <c r="B943" s="36"/>
      <c r="C943" s="36"/>
      <c r="D943" s="36"/>
      <c r="E943" s="36"/>
      <c r="F943" s="36"/>
      <c r="G943" s="36"/>
      <c r="H943" s="39"/>
      <c r="I943" s="39"/>
      <c r="J943" s="39"/>
      <c r="K943" s="39"/>
      <c r="L943" s="39"/>
      <c r="M943" s="39"/>
      <c r="N943" s="39"/>
      <c r="O943" s="87"/>
      <c r="Q943" s="36"/>
      <c r="R943" s="38"/>
      <c r="V943" s="36"/>
    </row>
    <row r="944" spans="1:22" ht="16.5" customHeight="1">
      <c r="A944" s="36"/>
      <c r="B944" s="36"/>
      <c r="C944" s="36"/>
      <c r="D944" s="36"/>
      <c r="E944" s="36"/>
      <c r="F944" s="36"/>
      <c r="G944" s="36"/>
      <c r="H944" s="39"/>
      <c r="I944" s="39"/>
      <c r="J944" s="39"/>
      <c r="K944" s="39"/>
      <c r="L944" s="39"/>
      <c r="M944" s="39"/>
      <c r="N944" s="39"/>
      <c r="O944" s="87"/>
      <c r="Q944" s="36"/>
      <c r="R944" s="38"/>
      <c r="V944" s="36"/>
    </row>
    <row r="945" spans="1:22" ht="16.5" customHeight="1">
      <c r="A945" s="36"/>
      <c r="B945" s="36"/>
      <c r="C945" s="36"/>
      <c r="D945" s="36"/>
      <c r="E945" s="36"/>
      <c r="F945" s="36"/>
      <c r="G945" s="36"/>
      <c r="H945" s="39"/>
      <c r="I945" s="39"/>
      <c r="J945" s="39"/>
      <c r="K945" s="39"/>
      <c r="L945" s="39"/>
      <c r="M945" s="39"/>
      <c r="N945" s="39"/>
      <c r="O945" s="87"/>
      <c r="Q945" s="36"/>
      <c r="R945" s="38"/>
      <c r="V945" s="36"/>
    </row>
    <row r="946" spans="1:22" ht="16.5" customHeight="1">
      <c r="A946" s="36"/>
      <c r="B946" s="36"/>
      <c r="C946" s="36"/>
      <c r="D946" s="36"/>
      <c r="E946" s="36"/>
      <c r="F946" s="36"/>
      <c r="G946" s="36"/>
      <c r="H946" s="39"/>
      <c r="I946" s="39"/>
      <c r="J946" s="39"/>
      <c r="K946" s="39"/>
      <c r="L946" s="39"/>
      <c r="M946" s="39"/>
      <c r="N946" s="39"/>
      <c r="O946" s="87"/>
      <c r="Q946" s="36"/>
      <c r="R946" s="38"/>
      <c r="V946" s="36"/>
    </row>
    <row r="947" spans="1:22" ht="16.5" customHeight="1">
      <c r="A947" s="36"/>
      <c r="B947" s="36"/>
      <c r="C947" s="36"/>
      <c r="D947" s="36"/>
      <c r="E947" s="36"/>
      <c r="F947" s="36"/>
      <c r="G947" s="36"/>
      <c r="H947" s="39"/>
      <c r="I947" s="39"/>
      <c r="J947" s="39"/>
      <c r="K947" s="39"/>
      <c r="L947" s="39"/>
      <c r="M947" s="39"/>
      <c r="N947" s="39"/>
      <c r="O947" s="87"/>
      <c r="Q947" s="36"/>
      <c r="R947" s="38"/>
      <c r="V947" s="36"/>
    </row>
    <row r="948" spans="1:22" ht="16.5" customHeight="1">
      <c r="A948" s="36"/>
      <c r="B948" s="36"/>
      <c r="C948" s="36"/>
      <c r="D948" s="36"/>
      <c r="E948" s="36"/>
      <c r="F948" s="36"/>
      <c r="G948" s="36"/>
      <c r="H948" s="39"/>
      <c r="I948" s="39"/>
      <c r="J948" s="39"/>
      <c r="K948" s="39"/>
      <c r="L948" s="39"/>
      <c r="M948" s="39"/>
      <c r="N948" s="39"/>
      <c r="O948" s="87"/>
      <c r="Q948" s="36"/>
      <c r="R948" s="38"/>
      <c r="V948" s="36"/>
    </row>
    <row r="949" spans="1:22" ht="16.5" customHeight="1">
      <c r="A949" s="36"/>
      <c r="B949" s="36"/>
      <c r="C949" s="36"/>
      <c r="D949" s="36"/>
      <c r="E949" s="36"/>
      <c r="F949" s="36"/>
      <c r="G949" s="36"/>
      <c r="H949" s="39"/>
      <c r="I949" s="39"/>
      <c r="J949" s="39"/>
      <c r="K949" s="39"/>
      <c r="L949" s="39"/>
      <c r="M949" s="39"/>
      <c r="N949" s="39"/>
      <c r="O949" s="87"/>
      <c r="Q949" s="36"/>
      <c r="R949" s="38"/>
      <c r="V949" s="36"/>
    </row>
    <row r="950" spans="1:22" ht="16.5" customHeight="1">
      <c r="A950" s="36"/>
      <c r="B950" s="36"/>
      <c r="C950" s="36"/>
      <c r="D950" s="36"/>
      <c r="E950" s="36"/>
      <c r="F950" s="36"/>
      <c r="G950" s="36"/>
      <c r="H950" s="39"/>
      <c r="I950" s="39"/>
      <c r="J950" s="39"/>
      <c r="K950" s="39"/>
      <c r="L950" s="39"/>
      <c r="M950" s="39"/>
      <c r="N950" s="39"/>
      <c r="O950" s="87"/>
      <c r="Q950" s="36"/>
      <c r="R950" s="38"/>
      <c r="V950" s="36"/>
    </row>
    <row r="951" spans="1:22" ht="16.5" customHeight="1">
      <c r="A951" s="36"/>
      <c r="B951" s="36"/>
      <c r="C951" s="36"/>
      <c r="D951" s="36"/>
      <c r="E951" s="36"/>
      <c r="F951" s="36"/>
      <c r="G951" s="36"/>
      <c r="H951" s="39"/>
      <c r="I951" s="39"/>
      <c r="J951" s="39"/>
      <c r="K951" s="39"/>
      <c r="L951" s="39"/>
      <c r="M951" s="39"/>
      <c r="N951" s="39"/>
      <c r="O951" s="87"/>
      <c r="Q951" s="36"/>
      <c r="R951" s="38"/>
      <c r="V951" s="36"/>
    </row>
    <row r="952" spans="1:22" ht="16.5" customHeight="1">
      <c r="A952" s="36"/>
      <c r="B952" s="36"/>
      <c r="C952" s="36"/>
      <c r="D952" s="36"/>
      <c r="E952" s="36"/>
      <c r="F952" s="36"/>
      <c r="G952" s="36"/>
      <c r="H952" s="39"/>
      <c r="I952" s="39"/>
      <c r="J952" s="39"/>
      <c r="K952" s="39"/>
      <c r="L952" s="39"/>
      <c r="M952" s="39"/>
      <c r="N952" s="39"/>
      <c r="O952" s="87"/>
      <c r="Q952" s="36"/>
      <c r="R952" s="38"/>
      <c r="V952" s="36"/>
    </row>
    <row r="953" spans="1:22" ht="16.5" customHeight="1">
      <c r="A953" s="36"/>
      <c r="B953" s="36"/>
      <c r="C953" s="36"/>
      <c r="D953" s="36"/>
      <c r="E953" s="36"/>
      <c r="F953" s="36"/>
      <c r="G953" s="36"/>
      <c r="H953" s="39"/>
      <c r="I953" s="39"/>
      <c r="J953" s="39"/>
      <c r="K953" s="39"/>
      <c r="L953" s="39"/>
      <c r="M953" s="39"/>
      <c r="N953" s="39"/>
      <c r="O953" s="87"/>
      <c r="Q953" s="36"/>
      <c r="R953" s="38"/>
      <c r="V953" s="36"/>
    </row>
    <row r="954" spans="1:22" ht="16.5" customHeight="1">
      <c r="A954" s="36"/>
      <c r="B954" s="36"/>
      <c r="C954" s="36"/>
      <c r="D954" s="36"/>
      <c r="E954" s="36"/>
      <c r="F954" s="36"/>
      <c r="G954" s="36"/>
      <c r="H954" s="39"/>
      <c r="I954" s="39"/>
      <c r="J954" s="39"/>
      <c r="K954" s="39"/>
      <c r="L954" s="39"/>
      <c r="M954" s="39"/>
      <c r="N954" s="39"/>
      <c r="O954" s="87"/>
      <c r="Q954" s="36"/>
      <c r="R954" s="38"/>
      <c r="V954" s="36"/>
    </row>
    <row r="955" spans="1:22" ht="16.5" customHeight="1">
      <c r="A955" s="36"/>
      <c r="B955" s="36"/>
      <c r="C955" s="36"/>
      <c r="D955" s="36"/>
      <c r="E955" s="36"/>
      <c r="F955" s="36"/>
      <c r="G955" s="36"/>
      <c r="H955" s="39"/>
      <c r="I955" s="39"/>
      <c r="J955" s="39"/>
      <c r="K955" s="39"/>
      <c r="L955" s="39"/>
      <c r="M955" s="39"/>
      <c r="N955" s="39"/>
      <c r="O955" s="87"/>
      <c r="Q955" s="36"/>
      <c r="R955" s="38"/>
      <c r="V955" s="36"/>
    </row>
    <row r="956" spans="1:22" ht="16.5" customHeight="1">
      <c r="A956" s="36"/>
      <c r="B956" s="36"/>
      <c r="C956" s="36"/>
      <c r="D956" s="36"/>
      <c r="E956" s="36"/>
      <c r="F956" s="36"/>
      <c r="G956" s="36"/>
      <c r="H956" s="39"/>
      <c r="I956" s="39"/>
      <c r="J956" s="39"/>
      <c r="K956" s="39"/>
      <c r="L956" s="39"/>
      <c r="M956" s="39"/>
      <c r="N956" s="39"/>
      <c r="O956" s="87"/>
      <c r="Q956" s="36"/>
      <c r="R956" s="38"/>
      <c r="V956" s="36"/>
    </row>
    <row r="957" spans="1:22" ht="16.5" customHeight="1">
      <c r="A957" s="36"/>
      <c r="B957" s="36"/>
      <c r="C957" s="36"/>
      <c r="D957" s="36"/>
      <c r="E957" s="36"/>
      <c r="F957" s="36"/>
      <c r="G957" s="36"/>
      <c r="H957" s="39"/>
      <c r="I957" s="39"/>
      <c r="J957" s="39"/>
      <c r="K957" s="39"/>
      <c r="L957" s="39"/>
      <c r="M957" s="39"/>
      <c r="N957" s="39"/>
      <c r="O957" s="87"/>
      <c r="Q957" s="36"/>
      <c r="R957" s="38"/>
      <c r="V957" s="36"/>
    </row>
    <row r="958" spans="1:22" ht="16.5" customHeight="1">
      <c r="A958" s="36"/>
      <c r="B958" s="36"/>
      <c r="C958" s="36"/>
      <c r="D958" s="36"/>
      <c r="E958" s="36"/>
      <c r="F958" s="36"/>
      <c r="G958" s="36"/>
      <c r="H958" s="39"/>
      <c r="I958" s="39"/>
      <c r="J958" s="39"/>
      <c r="K958" s="39"/>
      <c r="L958" s="39"/>
      <c r="M958" s="39"/>
      <c r="N958" s="39"/>
      <c r="O958" s="87"/>
      <c r="Q958" s="36"/>
      <c r="R958" s="38"/>
      <c r="V958" s="36"/>
    </row>
    <row r="959" spans="1:22" ht="16.5" customHeight="1">
      <c r="A959" s="36"/>
      <c r="B959" s="36"/>
      <c r="C959" s="36"/>
      <c r="D959" s="36"/>
      <c r="E959" s="36"/>
      <c r="F959" s="36"/>
      <c r="G959" s="36"/>
      <c r="H959" s="39"/>
      <c r="I959" s="39"/>
      <c r="J959" s="39"/>
      <c r="K959" s="39"/>
      <c r="L959" s="39"/>
      <c r="M959" s="39"/>
      <c r="N959" s="39"/>
      <c r="O959" s="87"/>
      <c r="Q959" s="36"/>
      <c r="R959" s="38"/>
      <c r="V959" s="36"/>
    </row>
    <row r="960" spans="1:22" ht="16.5" customHeight="1">
      <c r="A960" s="36"/>
      <c r="B960" s="36"/>
      <c r="C960" s="36"/>
      <c r="D960" s="36"/>
      <c r="E960" s="36"/>
      <c r="F960" s="36"/>
      <c r="G960" s="36"/>
      <c r="H960" s="39"/>
      <c r="I960" s="39"/>
      <c r="J960" s="39"/>
      <c r="K960" s="39"/>
      <c r="L960" s="39"/>
      <c r="M960" s="39"/>
      <c r="N960" s="39"/>
      <c r="O960" s="87"/>
      <c r="Q960" s="36"/>
      <c r="R960" s="38"/>
      <c r="V960" s="36"/>
    </row>
    <row r="961" spans="1:22" ht="16.5" customHeight="1">
      <c r="A961" s="36"/>
      <c r="B961" s="36"/>
      <c r="C961" s="36"/>
      <c r="D961" s="36"/>
      <c r="E961" s="36"/>
      <c r="F961" s="36"/>
      <c r="G961" s="36"/>
      <c r="H961" s="39"/>
      <c r="I961" s="39"/>
      <c r="J961" s="39"/>
      <c r="K961" s="39"/>
      <c r="L961" s="39"/>
      <c r="M961" s="39"/>
      <c r="N961" s="39"/>
      <c r="O961" s="87"/>
      <c r="Q961" s="36"/>
      <c r="R961" s="38"/>
      <c r="V961" s="36"/>
    </row>
    <row r="962" spans="1:22" ht="16.5" customHeight="1">
      <c r="A962" s="36"/>
      <c r="B962" s="36"/>
      <c r="C962" s="36"/>
      <c r="D962" s="36"/>
      <c r="E962" s="36"/>
      <c r="F962" s="36"/>
      <c r="G962" s="36"/>
      <c r="H962" s="39"/>
      <c r="I962" s="39"/>
      <c r="J962" s="39"/>
      <c r="K962" s="39"/>
      <c r="L962" s="39"/>
      <c r="M962" s="39"/>
      <c r="N962" s="39"/>
      <c r="O962" s="87"/>
      <c r="Q962" s="36"/>
      <c r="R962" s="38"/>
      <c r="V962" s="36"/>
    </row>
    <row r="963" spans="1:22" ht="16.5" customHeight="1">
      <c r="A963" s="36"/>
      <c r="B963" s="36"/>
      <c r="C963" s="36"/>
      <c r="D963" s="36"/>
      <c r="E963" s="36"/>
      <c r="F963" s="36"/>
      <c r="G963" s="36"/>
      <c r="H963" s="39"/>
      <c r="I963" s="39"/>
      <c r="J963" s="39"/>
      <c r="K963" s="39"/>
      <c r="L963" s="39"/>
      <c r="M963" s="39"/>
      <c r="N963" s="39"/>
      <c r="O963" s="87"/>
      <c r="Q963" s="36"/>
      <c r="R963" s="38"/>
      <c r="V963" s="36"/>
    </row>
    <row r="964" spans="1:22" ht="16.5" customHeight="1">
      <c r="A964" s="36"/>
      <c r="B964" s="36"/>
      <c r="C964" s="36"/>
      <c r="D964" s="36"/>
      <c r="E964" s="36"/>
      <c r="F964" s="36"/>
      <c r="G964" s="36"/>
      <c r="H964" s="39"/>
      <c r="I964" s="39"/>
      <c r="J964" s="39"/>
      <c r="K964" s="39"/>
      <c r="L964" s="39"/>
      <c r="M964" s="39"/>
      <c r="N964" s="39"/>
      <c r="O964" s="87"/>
      <c r="Q964" s="36"/>
      <c r="R964" s="38"/>
      <c r="V964" s="36"/>
    </row>
    <row r="965" spans="1:22" ht="16.5" customHeight="1">
      <c r="A965" s="36"/>
      <c r="B965" s="36"/>
      <c r="C965" s="36"/>
      <c r="D965" s="36"/>
      <c r="E965" s="36"/>
      <c r="F965" s="36"/>
      <c r="G965" s="36"/>
      <c r="H965" s="39"/>
      <c r="I965" s="39"/>
      <c r="J965" s="39"/>
      <c r="K965" s="39"/>
      <c r="L965" s="39"/>
      <c r="M965" s="39"/>
      <c r="N965" s="39"/>
      <c r="O965" s="87"/>
      <c r="Q965" s="36"/>
      <c r="R965" s="38"/>
      <c r="V965" s="36"/>
    </row>
    <row r="966" spans="1:22" ht="16.5" customHeight="1">
      <c r="A966" s="36"/>
      <c r="B966" s="36"/>
      <c r="C966" s="36"/>
      <c r="D966" s="36"/>
      <c r="E966" s="36"/>
      <c r="F966" s="36"/>
      <c r="G966" s="36"/>
      <c r="H966" s="39"/>
      <c r="I966" s="39"/>
      <c r="J966" s="39"/>
      <c r="K966" s="39"/>
      <c r="L966" s="39"/>
      <c r="M966" s="39"/>
      <c r="N966" s="39"/>
      <c r="O966" s="87"/>
      <c r="Q966" s="36"/>
      <c r="R966" s="38"/>
      <c r="V966" s="36"/>
    </row>
    <row r="967" spans="1:22" ht="16.5" customHeight="1">
      <c r="A967" s="36"/>
      <c r="B967" s="36"/>
      <c r="C967" s="36"/>
      <c r="D967" s="36"/>
      <c r="E967" s="36"/>
      <c r="F967" s="36"/>
      <c r="G967" s="36"/>
      <c r="H967" s="39"/>
      <c r="I967" s="39"/>
      <c r="J967" s="39"/>
      <c r="K967" s="39"/>
      <c r="L967" s="39"/>
      <c r="M967" s="39"/>
      <c r="N967" s="39"/>
      <c r="O967" s="87"/>
      <c r="Q967" s="36"/>
      <c r="R967" s="38"/>
      <c r="V967" s="36"/>
    </row>
    <row r="968" spans="1:22" ht="16.5" customHeight="1">
      <c r="A968" s="36"/>
      <c r="B968" s="36"/>
      <c r="C968" s="36"/>
      <c r="D968" s="36"/>
      <c r="E968" s="36"/>
      <c r="F968" s="36"/>
      <c r="G968" s="36"/>
      <c r="H968" s="39"/>
      <c r="I968" s="39"/>
      <c r="J968" s="39"/>
      <c r="K968" s="39"/>
      <c r="L968" s="39"/>
      <c r="M968" s="39"/>
      <c r="N968" s="39"/>
      <c r="O968" s="87"/>
      <c r="Q968" s="36"/>
      <c r="R968" s="38"/>
      <c r="V968" s="36"/>
    </row>
    <row r="969" spans="1:22" ht="16.5" customHeight="1">
      <c r="A969" s="36"/>
      <c r="B969" s="36"/>
      <c r="C969" s="36"/>
      <c r="D969" s="36"/>
      <c r="E969" s="36"/>
      <c r="F969" s="36"/>
      <c r="G969" s="36"/>
      <c r="H969" s="39"/>
      <c r="I969" s="39"/>
      <c r="J969" s="39"/>
      <c r="K969" s="39"/>
      <c r="L969" s="39"/>
      <c r="M969" s="39"/>
      <c r="N969" s="39"/>
      <c r="O969" s="87"/>
      <c r="Q969" s="36"/>
      <c r="R969" s="38"/>
      <c r="V969" s="36"/>
    </row>
    <row r="970" spans="1:22" ht="16.5" customHeight="1">
      <c r="A970" s="36"/>
      <c r="B970" s="36"/>
      <c r="C970" s="36"/>
      <c r="D970" s="36"/>
      <c r="E970" s="36"/>
      <c r="F970" s="36"/>
      <c r="G970" s="36"/>
      <c r="H970" s="39"/>
      <c r="I970" s="39"/>
      <c r="J970" s="39"/>
      <c r="K970" s="39"/>
      <c r="L970" s="39"/>
      <c r="M970" s="39"/>
      <c r="N970" s="39"/>
      <c r="O970" s="87"/>
      <c r="Q970" s="36"/>
      <c r="R970" s="38"/>
      <c r="V970" s="36"/>
    </row>
    <row r="971" spans="1:22" ht="16.5" customHeight="1">
      <c r="A971" s="36"/>
      <c r="B971" s="36"/>
      <c r="C971" s="36"/>
      <c r="D971" s="36"/>
      <c r="E971" s="36"/>
      <c r="F971" s="36"/>
      <c r="G971" s="36"/>
      <c r="H971" s="39"/>
      <c r="I971" s="39"/>
      <c r="J971" s="39"/>
      <c r="K971" s="39"/>
      <c r="L971" s="39"/>
      <c r="M971" s="39"/>
      <c r="N971" s="39"/>
      <c r="O971" s="87"/>
      <c r="Q971" s="36"/>
      <c r="R971" s="38"/>
      <c r="V971" s="36"/>
    </row>
    <row r="972" spans="1:22" ht="16.5" customHeight="1">
      <c r="A972" s="36"/>
      <c r="B972" s="36"/>
      <c r="C972" s="36"/>
      <c r="D972" s="36"/>
      <c r="E972" s="36"/>
      <c r="F972" s="36"/>
      <c r="G972" s="36"/>
      <c r="H972" s="39"/>
      <c r="I972" s="39"/>
      <c r="J972" s="39"/>
      <c r="K972" s="39"/>
      <c r="L972" s="39"/>
      <c r="M972" s="39"/>
      <c r="N972" s="39"/>
      <c r="O972" s="87"/>
      <c r="Q972" s="36"/>
      <c r="R972" s="38"/>
      <c r="V972" s="36"/>
    </row>
    <row r="973" spans="1:22" ht="16.5" customHeight="1">
      <c r="A973" s="36"/>
      <c r="B973" s="36"/>
      <c r="C973" s="36"/>
      <c r="D973" s="36"/>
      <c r="E973" s="36"/>
      <c r="F973" s="36"/>
      <c r="G973" s="36"/>
      <c r="H973" s="39"/>
      <c r="I973" s="39"/>
      <c r="J973" s="39"/>
      <c r="K973" s="39"/>
      <c r="L973" s="39"/>
      <c r="M973" s="39"/>
      <c r="N973" s="39"/>
      <c r="O973" s="87"/>
      <c r="Q973" s="36"/>
      <c r="R973" s="38"/>
      <c r="V973" s="36"/>
    </row>
    <row r="974" spans="1:22" ht="16.5" customHeight="1">
      <c r="A974" s="36"/>
      <c r="B974" s="36"/>
      <c r="C974" s="36"/>
      <c r="D974" s="36"/>
      <c r="E974" s="36"/>
      <c r="F974" s="36"/>
      <c r="G974" s="36"/>
      <c r="H974" s="39"/>
      <c r="I974" s="39"/>
      <c r="J974" s="39"/>
      <c r="K974" s="39"/>
      <c r="L974" s="39"/>
      <c r="M974" s="39"/>
      <c r="N974" s="39"/>
      <c r="O974" s="87"/>
      <c r="Q974" s="36"/>
      <c r="R974" s="38"/>
      <c r="V974" s="36"/>
    </row>
    <row r="975" spans="1:22" ht="16.5" customHeight="1">
      <c r="A975" s="36"/>
      <c r="B975" s="36"/>
      <c r="C975" s="36"/>
      <c r="D975" s="36"/>
      <c r="E975" s="36"/>
      <c r="F975" s="36"/>
      <c r="G975" s="36"/>
      <c r="H975" s="39"/>
      <c r="I975" s="39"/>
      <c r="J975" s="39"/>
      <c r="K975" s="39"/>
      <c r="L975" s="39"/>
      <c r="M975" s="39"/>
      <c r="N975" s="39"/>
      <c r="O975" s="87"/>
      <c r="Q975" s="36"/>
      <c r="R975" s="38"/>
      <c r="V975" s="36"/>
    </row>
    <row r="976" spans="1:22" ht="16.5" customHeight="1">
      <c r="A976" s="36"/>
      <c r="B976" s="36"/>
      <c r="C976" s="36"/>
      <c r="D976" s="36"/>
      <c r="E976" s="36"/>
      <c r="F976" s="36"/>
      <c r="G976" s="36"/>
      <c r="H976" s="39"/>
      <c r="I976" s="39"/>
      <c r="J976" s="39"/>
      <c r="K976" s="39"/>
      <c r="L976" s="39"/>
      <c r="M976" s="39"/>
      <c r="N976" s="39"/>
      <c r="O976" s="87"/>
      <c r="Q976" s="36"/>
      <c r="R976" s="38"/>
      <c r="V976" s="36"/>
    </row>
    <row r="977" spans="1:22" ht="16.5" customHeight="1">
      <c r="A977" s="36"/>
      <c r="B977" s="36"/>
      <c r="C977" s="36"/>
      <c r="D977" s="36"/>
      <c r="E977" s="36"/>
      <c r="F977" s="36"/>
      <c r="G977" s="36"/>
      <c r="H977" s="39"/>
      <c r="I977" s="39"/>
      <c r="J977" s="39"/>
      <c r="K977" s="39"/>
      <c r="L977" s="39"/>
      <c r="M977" s="39"/>
      <c r="N977" s="39"/>
      <c r="O977" s="87"/>
      <c r="Q977" s="36"/>
      <c r="R977" s="38"/>
      <c r="V977" s="36"/>
    </row>
    <row r="978" spans="1:22" ht="16.5" customHeight="1">
      <c r="A978" s="36"/>
      <c r="B978" s="36"/>
      <c r="C978" s="36"/>
      <c r="D978" s="36"/>
      <c r="E978" s="36"/>
      <c r="F978" s="36"/>
      <c r="G978" s="36"/>
      <c r="H978" s="39"/>
      <c r="I978" s="39"/>
      <c r="J978" s="39"/>
      <c r="K978" s="39"/>
      <c r="L978" s="39"/>
      <c r="M978" s="39"/>
      <c r="N978" s="39"/>
      <c r="O978" s="87"/>
      <c r="Q978" s="36"/>
      <c r="R978" s="38"/>
      <c r="V978" s="36"/>
    </row>
    <row r="979" spans="1:22" ht="16.5" customHeight="1">
      <c r="A979" s="36"/>
      <c r="B979" s="36"/>
      <c r="C979" s="36"/>
      <c r="D979" s="36"/>
      <c r="E979" s="36"/>
      <c r="F979" s="36"/>
      <c r="G979" s="36"/>
      <c r="H979" s="39"/>
      <c r="I979" s="39"/>
      <c r="J979" s="39"/>
      <c r="K979" s="39"/>
      <c r="L979" s="39"/>
      <c r="M979" s="39"/>
      <c r="N979" s="39"/>
      <c r="O979" s="87"/>
      <c r="Q979" s="36"/>
      <c r="R979" s="38"/>
      <c r="V979" s="36"/>
    </row>
    <row r="980" spans="1:22" ht="16.5" customHeight="1">
      <c r="A980" s="36"/>
      <c r="B980" s="36"/>
      <c r="C980" s="36"/>
      <c r="D980" s="36"/>
      <c r="E980" s="36"/>
      <c r="F980" s="36"/>
      <c r="G980" s="36"/>
      <c r="H980" s="39"/>
      <c r="I980" s="39"/>
      <c r="J980" s="39"/>
      <c r="K980" s="39"/>
      <c r="L980" s="39"/>
      <c r="M980" s="39"/>
      <c r="N980" s="39"/>
      <c r="O980" s="87"/>
      <c r="Q980" s="36"/>
      <c r="R980" s="38"/>
      <c r="V980" s="36"/>
    </row>
    <row r="981" spans="1:22" ht="16.5" customHeight="1">
      <c r="A981" s="36"/>
      <c r="B981" s="36"/>
      <c r="C981" s="36"/>
      <c r="D981" s="36"/>
      <c r="E981" s="36"/>
      <c r="F981" s="36"/>
      <c r="G981" s="36"/>
      <c r="H981" s="39"/>
      <c r="I981" s="39"/>
      <c r="J981" s="39"/>
      <c r="K981" s="39"/>
      <c r="L981" s="39"/>
      <c r="M981" s="39"/>
      <c r="N981" s="39"/>
      <c r="O981" s="87"/>
      <c r="Q981" s="36"/>
      <c r="R981" s="38"/>
      <c r="V981" s="36"/>
    </row>
    <row r="982" spans="1:22" ht="16.5" customHeight="1">
      <c r="A982" s="36"/>
      <c r="B982" s="36"/>
      <c r="C982" s="36"/>
      <c r="D982" s="36"/>
      <c r="E982" s="36"/>
      <c r="F982" s="36"/>
      <c r="G982" s="36"/>
      <c r="H982" s="39"/>
      <c r="I982" s="39"/>
      <c r="J982" s="39"/>
      <c r="K982" s="39"/>
      <c r="L982" s="39"/>
      <c r="M982" s="39"/>
      <c r="N982" s="39"/>
      <c r="O982" s="87"/>
      <c r="Q982" s="36"/>
      <c r="R982" s="38"/>
      <c r="V982" s="36"/>
    </row>
    <row r="983" spans="1:22" ht="16.5" customHeight="1">
      <c r="A983" s="36"/>
      <c r="B983" s="36"/>
      <c r="C983" s="36"/>
      <c r="D983" s="36"/>
      <c r="E983" s="36"/>
      <c r="F983" s="36"/>
      <c r="G983" s="36"/>
      <c r="H983" s="39"/>
      <c r="I983" s="39"/>
      <c r="J983" s="39"/>
      <c r="K983" s="39"/>
      <c r="L983" s="39"/>
      <c r="M983" s="39"/>
      <c r="N983" s="39"/>
      <c r="O983" s="87"/>
      <c r="Q983" s="36"/>
      <c r="R983" s="38"/>
      <c r="V983" s="36"/>
    </row>
    <row r="984" spans="1:22" ht="16.5" customHeight="1">
      <c r="A984" s="36"/>
      <c r="B984" s="36"/>
      <c r="C984" s="36"/>
      <c r="D984" s="36"/>
      <c r="E984" s="36"/>
      <c r="F984" s="36"/>
      <c r="G984" s="36"/>
      <c r="H984" s="39"/>
      <c r="I984" s="39"/>
      <c r="J984" s="39"/>
      <c r="K984" s="39"/>
      <c r="L984" s="39"/>
      <c r="M984" s="39"/>
      <c r="N984" s="39"/>
      <c r="O984" s="87"/>
      <c r="Q984" s="36"/>
      <c r="R984" s="38"/>
      <c r="V984" s="36"/>
    </row>
    <row r="985" spans="1:22" ht="16.5" customHeight="1">
      <c r="A985" s="36"/>
      <c r="B985" s="36"/>
      <c r="C985" s="36"/>
      <c r="D985" s="36"/>
      <c r="E985" s="36"/>
      <c r="F985" s="36"/>
      <c r="G985" s="36"/>
      <c r="H985" s="39"/>
      <c r="I985" s="39"/>
      <c r="J985" s="39"/>
      <c r="K985" s="39"/>
      <c r="L985" s="39"/>
      <c r="M985" s="39"/>
      <c r="N985" s="39"/>
      <c r="O985" s="87"/>
      <c r="Q985" s="36"/>
      <c r="R985" s="38"/>
      <c r="V985" s="36"/>
    </row>
    <row r="986" spans="1:22" ht="16.5" customHeight="1">
      <c r="A986" s="36"/>
      <c r="B986" s="36"/>
      <c r="C986" s="36"/>
      <c r="D986" s="36"/>
      <c r="E986" s="36"/>
      <c r="F986" s="36"/>
      <c r="G986" s="36"/>
      <c r="H986" s="39"/>
      <c r="I986" s="39"/>
      <c r="J986" s="39"/>
      <c r="K986" s="39"/>
      <c r="L986" s="39"/>
      <c r="M986" s="39"/>
      <c r="N986" s="39"/>
      <c r="O986" s="87"/>
      <c r="Q986" s="36"/>
      <c r="R986" s="38"/>
      <c r="V986" s="36"/>
    </row>
    <row r="987" spans="1:22" ht="16.5" customHeight="1">
      <c r="A987" s="36"/>
      <c r="B987" s="36"/>
      <c r="C987" s="36"/>
      <c r="D987" s="36"/>
      <c r="E987" s="36"/>
      <c r="F987" s="36"/>
      <c r="G987" s="36"/>
      <c r="H987" s="39"/>
      <c r="I987" s="39"/>
      <c r="J987" s="39"/>
      <c r="K987" s="39"/>
      <c r="L987" s="39"/>
      <c r="M987" s="39"/>
      <c r="N987" s="39"/>
      <c r="O987" s="87"/>
      <c r="Q987" s="36"/>
      <c r="R987" s="38"/>
      <c r="V987" s="36"/>
    </row>
    <row r="988" spans="1:22" ht="16.5" customHeight="1">
      <c r="A988" s="36"/>
      <c r="B988" s="36"/>
      <c r="C988" s="36"/>
      <c r="D988" s="36"/>
      <c r="E988" s="36"/>
      <c r="F988" s="36"/>
      <c r="G988" s="36"/>
      <c r="H988" s="39"/>
      <c r="I988" s="39"/>
      <c r="J988" s="39"/>
      <c r="K988" s="39"/>
      <c r="L988" s="39"/>
      <c r="M988" s="39"/>
      <c r="N988" s="39"/>
      <c r="O988" s="87"/>
      <c r="Q988" s="36"/>
      <c r="R988" s="38"/>
      <c r="V988" s="36"/>
    </row>
    <row r="989" spans="1:22" ht="16.5" customHeight="1">
      <c r="A989" s="36"/>
      <c r="B989" s="36"/>
      <c r="C989" s="36"/>
      <c r="D989" s="36"/>
      <c r="E989" s="36"/>
      <c r="F989" s="36"/>
      <c r="G989" s="36"/>
      <c r="H989" s="39"/>
      <c r="I989" s="39"/>
      <c r="J989" s="39"/>
      <c r="K989" s="39"/>
      <c r="L989" s="39"/>
      <c r="M989" s="39"/>
      <c r="N989" s="39"/>
      <c r="O989" s="87"/>
      <c r="Q989" s="36"/>
      <c r="R989" s="38"/>
      <c r="V989" s="36"/>
    </row>
    <row r="990" spans="1:22" ht="16.5" customHeight="1">
      <c r="A990" s="36"/>
      <c r="B990" s="36"/>
      <c r="C990" s="36"/>
      <c r="D990" s="36"/>
      <c r="E990" s="36"/>
      <c r="F990" s="36"/>
      <c r="G990" s="36"/>
      <c r="H990" s="39"/>
      <c r="I990" s="39"/>
      <c r="J990" s="39"/>
      <c r="K990" s="39"/>
      <c r="L990" s="39"/>
      <c r="M990" s="39"/>
      <c r="N990" s="39"/>
      <c r="O990" s="87"/>
      <c r="Q990" s="36"/>
      <c r="R990" s="38"/>
      <c r="V990" s="36"/>
    </row>
    <row r="991" spans="1:22" ht="16.5" customHeight="1">
      <c r="A991" s="36"/>
      <c r="B991" s="36"/>
      <c r="C991" s="36"/>
      <c r="D991" s="36"/>
      <c r="E991" s="36"/>
      <c r="F991" s="36"/>
      <c r="G991" s="36"/>
      <c r="H991" s="39"/>
      <c r="I991" s="39"/>
      <c r="J991" s="39"/>
      <c r="K991" s="39"/>
      <c r="L991" s="39"/>
      <c r="M991" s="39"/>
      <c r="N991" s="39"/>
      <c r="O991" s="87"/>
      <c r="Q991" s="36"/>
      <c r="R991" s="38"/>
      <c r="V991" s="36"/>
    </row>
    <row r="992" spans="1:22" ht="16.5" customHeight="1">
      <c r="A992" s="36"/>
      <c r="B992" s="36"/>
      <c r="C992" s="36"/>
      <c r="D992" s="36"/>
      <c r="E992" s="36"/>
      <c r="F992" s="36"/>
      <c r="G992" s="36"/>
      <c r="H992" s="39"/>
      <c r="I992" s="39"/>
      <c r="J992" s="39"/>
      <c r="K992" s="39"/>
      <c r="L992" s="39"/>
      <c r="M992" s="39"/>
      <c r="N992" s="39"/>
      <c r="O992" s="87"/>
      <c r="Q992" s="36"/>
      <c r="R992" s="38"/>
      <c r="V992" s="36"/>
    </row>
    <row r="993" spans="1:22" ht="16.5" customHeight="1">
      <c r="A993" s="36"/>
      <c r="B993" s="36"/>
      <c r="C993" s="36"/>
      <c r="D993" s="36"/>
      <c r="E993" s="36"/>
      <c r="F993" s="36"/>
      <c r="G993" s="36"/>
      <c r="H993" s="39"/>
      <c r="I993" s="39"/>
      <c r="J993" s="39"/>
      <c r="K993" s="39"/>
      <c r="L993" s="39"/>
      <c r="M993" s="39"/>
      <c r="N993" s="39"/>
      <c r="O993" s="87"/>
      <c r="Q993" s="36"/>
      <c r="R993" s="38"/>
      <c r="V993" s="36"/>
    </row>
    <row r="994" spans="1:22" ht="16.5" customHeight="1">
      <c r="A994" s="36"/>
      <c r="B994" s="36"/>
      <c r="C994" s="36"/>
      <c r="D994" s="36"/>
      <c r="E994" s="36"/>
      <c r="F994" s="36"/>
      <c r="G994" s="36"/>
      <c r="H994" s="39"/>
      <c r="I994" s="39"/>
      <c r="J994" s="39"/>
      <c r="K994" s="39"/>
      <c r="L994" s="39"/>
      <c r="M994" s="39"/>
      <c r="N994" s="39"/>
      <c r="O994" s="87"/>
      <c r="Q994" s="36"/>
      <c r="R994" s="38"/>
      <c r="V994" s="36"/>
    </row>
    <row r="995" spans="1:22" ht="16.5" customHeight="1">
      <c r="A995" s="36"/>
      <c r="B995" s="36"/>
      <c r="C995" s="36"/>
      <c r="D995" s="36"/>
      <c r="E995" s="36"/>
      <c r="F995" s="36"/>
      <c r="G995" s="36"/>
      <c r="H995" s="39"/>
      <c r="I995" s="39"/>
      <c r="J995" s="39"/>
      <c r="K995" s="39"/>
      <c r="L995" s="39"/>
      <c r="M995" s="39"/>
      <c r="N995" s="39"/>
      <c r="O995" s="87"/>
      <c r="Q995" s="36"/>
      <c r="R995" s="38"/>
      <c r="V995" s="36"/>
    </row>
    <row r="996" spans="1:22" ht="16.5" customHeight="1">
      <c r="A996" s="36"/>
      <c r="B996" s="36"/>
      <c r="C996" s="36"/>
      <c r="D996" s="36"/>
      <c r="E996" s="36"/>
      <c r="F996" s="36"/>
      <c r="G996" s="36"/>
      <c r="H996" s="39"/>
      <c r="I996" s="39"/>
      <c r="J996" s="39"/>
      <c r="K996" s="39"/>
      <c r="L996" s="39"/>
      <c r="M996" s="39"/>
      <c r="N996" s="39"/>
      <c r="O996" s="87"/>
      <c r="Q996" s="36"/>
      <c r="R996" s="38"/>
      <c r="V996" s="36"/>
    </row>
    <row r="997" spans="1:22" ht="16.5" customHeight="1">
      <c r="A997" s="36"/>
      <c r="B997" s="36"/>
      <c r="C997" s="36"/>
      <c r="D997" s="36"/>
      <c r="E997" s="36"/>
      <c r="F997" s="36"/>
      <c r="G997" s="36"/>
      <c r="H997" s="39"/>
      <c r="I997" s="39"/>
      <c r="J997" s="39"/>
      <c r="K997" s="39"/>
      <c r="L997" s="39"/>
      <c r="M997" s="39"/>
      <c r="N997" s="39"/>
      <c r="O997" s="87"/>
      <c r="Q997" s="36"/>
      <c r="R997" s="38"/>
      <c r="V997" s="36"/>
    </row>
    <row r="998" spans="1:22" ht="16.5" customHeight="1">
      <c r="A998" s="36"/>
      <c r="B998" s="36"/>
      <c r="C998" s="36"/>
      <c r="D998" s="36"/>
      <c r="E998" s="36"/>
      <c r="F998" s="36"/>
      <c r="G998" s="36"/>
      <c r="H998" s="39"/>
      <c r="I998" s="39"/>
      <c r="J998" s="39"/>
      <c r="K998" s="39"/>
      <c r="L998" s="39"/>
      <c r="M998" s="39"/>
      <c r="N998" s="39"/>
      <c r="O998" s="87"/>
      <c r="Q998" s="36"/>
      <c r="R998" s="38"/>
      <c r="V998" s="36"/>
    </row>
    <row r="999" spans="1:22" ht="16.5" customHeight="1">
      <c r="A999" s="36"/>
      <c r="B999" s="36"/>
      <c r="C999" s="36"/>
      <c r="D999" s="36"/>
      <c r="E999" s="36"/>
      <c r="F999" s="36"/>
      <c r="G999" s="36"/>
      <c r="H999" s="39"/>
      <c r="I999" s="39"/>
      <c r="J999" s="39"/>
      <c r="K999" s="39"/>
      <c r="L999" s="39"/>
      <c r="M999" s="39"/>
      <c r="N999" s="39"/>
      <c r="O999" s="87"/>
      <c r="Q999" s="36"/>
      <c r="R999" s="38"/>
      <c r="V999" s="36"/>
    </row>
    <row r="1000" spans="1:22" ht="16.5" customHeight="1">
      <c r="A1000" s="36"/>
      <c r="B1000" s="36"/>
      <c r="C1000" s="36"/>
      <c r="D1000" s="36"/>
      <c r="E1000" s="36"/>
      <c r="F1000" s="36"/>
      <c r="G1000" s="36"/>
      <c r="H1000" s="39"/>
      <c r="I1000" s="39"/>
      <c r="J1000" s="39"/>
      <c r="K1000" s="39"/>
      <c r="L1000" s="39"/>
      <c r="M1000" s="39"/>
      <c r="N1000" s="39"/>
      <c r="O1000" s="87"/>
      <c r="Q1000" s="36"/>
      <c r="R1000" s="38"/>
      <c r="V1000" s="36"/>
    </row>
  </sheetData>
  <mergeCells count="71">
    <mergeCell ref="H1:N1"/>
    <mergeCell ref="Q201:T201"/>
    <mergeCell ref="Q598:T598"/>
    <mergeCell ref="Q594:T594"/>
    <mergeCell ref="Q279:T279"/>
    <mergeCell ref="Q284:T284"/>
    <mergeCell ref="Q225:T225"/>
    <mergeCell ref="Q213:T213"/>
    <mergeCell ref="Q347:T347"/>
    <mergeCell ref="Q357:T357"/>
    <mergeCell ref="Q289:T289"/>
    <mergeCell ref="Q269:T269"/>
    <mergeCell ref="Q274:T274"/>
    <mergeCell ref="Q236:T236"/>
    <mergeCell ref="P1:V1"/>
    <mergeCell ref="Q14:T14"/>
    <mergeCell ref="Q25:T25"/>
    <mergeCell ref="Q33:T33"/>
    <mergeCell ref="Q41:T41"/>
    <mergeCell ref="Q64:T64"/>
    <mergeCell ref="Q169:T169"/>
    <mergeCell ref="Q133:T133"/>
    <mergeCell ref="Q143:T143"/>
    <mergeCell ref="Q152:T152"/>
    <mergeCell ref="Q112:T112"/>
    <mergeCell ref="Q101:T101"/>
    <mergeCell ref="Q89:T89"/>
    <mergeCell ref="Q77:T77"/>
    <mergeCell ref="Q189:T189"/>
    <mergeCell ref="Q177:T177"/>
    <mergeCell ref="Q123:T123"/>
    <mergeCell ref="Q161:T161"/>
    <mergeCell ref="Q46:T46"/>
    <mergeCell ref="Q51:T51"/>
    <mergeCell ref="Q542:T542"/>
    <mergeCell ref="Q552:T552"/>
    <mergeCell ref="Q584:T584"/>
    <mergeCell ref="Q562:T562"/>
    <mergeCell ref="Q450:T450"/>
    <mergeCell ref="Q574:T574"/>
    <mergeCell ref="Q565:T565"/>
    <mergeCell ref="Q568:T568"/>
    <mergeCell ref="Q571:T571"/>
    <mergeCell ref="Q468:T468"/>
    <mergeCell ref="Q459:T459"/>
    <mergeCell ref="Q475:T475"/>
    <mergeCell ref="Q482:T482"/>
    <mergeCell ref="Q487:T487"/>
    <mergeCell ref="Q492:T492"/>
    <mergeCell ref="Q522:T522"/>
    <mergeCell ref="Q502:T502"/>
    <mergeCell ref="Q512:T512"/>
    <mergeCell ref="Q247:T247"/>
    <mergeCell ref="Q532:T532"/>
    <mergeCell ref="Q392:T392"/>
    <mergeCell ref="Q437:T437"/>
    <mergeCell ref="Q428:T428"/>
    <mergeCell ref="Q419:T419"/>
    <mergeCell ref="Q397:T397"/>
    <mergeCell ref="Q408:T408"/>
    <mergeCell ref="Q442:T442"/>
    <mergeCell ref="Q447:T447"/>
    <mergeCell ref="Q325:T325"/>
    <mergeCell ref="Q337:T337"/>
    <mergeCell ref="Q258:T258"/>
    <mergeCell ref="Q387:T387"/>
    <mergeCell ref="Q377:T377"/>
    <mergeCell ref="Q367:T367"/>
    <mergeCell ref="Q382:T382"/>
    <mergeCell ref="Q301:T301"/>
    <mergeCell ref="Q313:T313"/>
  </mergeCells>
  <phoneticPr fontId="13" type="noConversion"/>
  <pageMargins left="0.70866141732283472" right="0.70866141732283472" top="0.51" bottom="0.43" header="0.31496062992125984" footer="0.31496062992125984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/>
  <dimension ref="A1:CE1000"/>
  <sheetViews>
    <sheetView workbookViewId="0"/>
  </sheetViews>
  <sheetFormatPr defaultColWidth="13.5" defaultRowHeight="15" customHeight="1"/>
  <cols>
    <col min="1" max="1" width="13.375" customWidth="1"/>
    <col min="2" max="3" width="6.25" customWidth="1"/>
    <col min="4" max="4" width="7.875" customWidth="1"/>
    <col min="5" max="21" width="5.5" customWidth="1"/>
    <col min="22" max="22" width="4.875" customWidth="1"/>
    <col min="23" max="83" width="5.5" customWidth="1"/>
  </cols>
  <sheetData>
    <row r="1" spans="1:83" ht="16.5" customHeight="1">
      <c r="A1" s="77" t="s">
        <v>32</v>
      </c>
      <c r="B1" s="78" t="s">
        <v>26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</row>
    <row r="2" spans="1:83" ht="16.5" customHeight="1">
      <c r="A2" s="77" t="s">
        <v>27</v>
      </c>
      <c r="B2" s="78" t="s">
        <v>46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</row>
    <row r="3" spans="1:83" ht="16.5" customHeight="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</row>
    <row r="4" spans="1:83" ht="16.5" customHeight="1">
      <c r="A4" s="60" t="s">
        <v>518</v>
      </c>
      <c r="B4" s="66"/>
      <c r="C4" s="66"/>
      <c r="D4" s="60" t="s">
        <v>519</v>
      </c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70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</row>
    <row r="5" spans="1:83" ht="16.5" customHeight="1">
      <c r="A5" s="60" t="s">
        <v>448</v>
      </c>
      <c r="B5" s="71" t="s">
        <v>5</v>
      </c>
      <c r="C5" s="71" t="s">
        <v>427</v>
      </c>
      <c r="D5" s="63" t="s">
        <v>83</v>
      </c>
      <c r="E5" s="72" t="s">
        <v>87</v>
      </c>
      <c r="F5" s="72" t="s">
        <v>93</v>
      </c>
      <c r="G5" s="72" t="s">
        <v>94</v>
      </c>
      <c r="H5" s="72" t="s">
        <v>55</v>
      </c>
      <c r="I5" s="72" t="s">
        <v>58</v>
      </c>
      <c r="J5" s="72" t="s">
        <v>130</v>
      </c>
      <c r="K5" s="72" t="s">
        <v>139</v>
      </c>
      <c r="L5" s="72" t="s">
        <v>145</v>
      </c>
      <c r="M5" s="72" t="s">
        <v>147</v>
      </c>
      <c r="N5" s="72" t="s">
        <v>217</v>
      </c>
      <c r="O5" s="72" t="s">
        <v>226</v>
      </c>
      <c r="P5" s="72" t="s">
        <v>235</v>
      </c>
      <c r="Q5" s="72" t="s">
        <v>247</v>
      </c>
      <c r="R5" s="72" t="s">
        <v>306</v>
      </c>
      <c r="S5" s="72" t="s">
        <v>312</v>
      </c>
      <c r="T5" s="72" t="s">
        <v>337</v>
      </c>
      <c r="U5" s="72" t="s">
        <v>341</v>
      </c>
      <c r="V5" s="62" t="s">
        <v>441</v>
      </c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</row>
    <row r="6" spans="1:83" ht="16.5" customHeight="1">
      <c r="A6" s="63" t="s">
        <v>349</v>
      </c>
      <c r="B6" s="63" t="s">
        <v>39</v>
      </c>
      <c r="C6" s="63" t="s">
        <v>278</v>
      </c>
      <c r="D6" s="73">
        <v>31</v>
      </c>
      <c r="E6" s="74">
        <v>31</v>
      </c>
      <c r="F6" s="74">
        <v>41</v>
      </c>
      <c r="G6" s="74">
        <v>41</v>
      </c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64">
        <v>144</v>
      </c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</row>
    <row r="7" spans="1:83" ht="16.5" customHeight="1">
      <c r="A7" s="65"/>
      <c r="B7" s="63" t="s">
        <v>45</v>
      </c>
      <c r="C7" s="63" t="s">
        <v>278</v>
      </c>
      <c r="D7" s="73">
        <v>31</v>
      </c>
      <c r="E7" s="74">
        <v>31</v>
      </c>
      <c r="F7" s="74">
        <v>41</v>
      </c>
      <c r="G7" s="74">
        <v>41</v>
      </c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64">
        <v>144</v>
      </c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</row>
    <row r="8" spans="1:83" ht="16.5" customHeight="1">
      <c r="A8" s="63" t="s">
        <v>24</v>
      </c>
      <c r="B8" s="63" t="s">
        <v>39</v>
      </c>
      <c r="C8" s="63" t="s">
        <v>17</v>
      </c>
      <c r="D8" s="73">
        <v>31</v>
      </c>
      <c r="E8" s="74">
        <v>31</v>
      </c>
      <c r="F8" s="74">
        <v>41</v>
      </c>
      <c r="G8" s="74">
        <v>41</v>
      </c>
      <c r="H8" s="74">
        <v>38</v>
      </c>
      <c r="I8" s="74">
        <v>37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64">
        <v>219</v>
      </c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</row>
    <row r="9" spans="1:83" ht="16.5" customHeight="1">
      <c r="A9" s="65"/>
      <c r="B9" s="63" t="s">
        <v>45</v>
      </c>
      <c r="C9" s="63" t="s">
        <v>17</v>
      </c>
      <c r="D9" s="73">
        <v>31</v>
      </c>
      <c r="E9" s="74">
        <v>31</v>
      </c>
      <c r="F9" s="74">
        <v>41</v>
      </c>
      <c r="G9" s="74">
        <v>41</v>
      </c>
      <c r="H9" s="74">
        <v>38</v>
      </c>
      <c r="I9" s="74">
        <v>37</v>
      </c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64">
        <v>219</v>
      </c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</row>
    <row r="10" spans="1:83" ht="16.5" customHeight="1">
      <c r="A10" s="63" t="s">
        <v>53</v>
      </c>
      <c r="B10" s="63" t="s">
        <v>39</v>
      </c>
      <c r="C10" s="63" t="s">
        <v>17</v>
      </c>
      <c r="D10" s="73">
        <v>31</v>
      </c>
      <c r="E10" s="74">
        <v>31</v>
      </c>
      <c r="F10" s="74">
        <v>41</v>
      </c>
      <c r="G10" s="74">
        <v>41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64">
        <v>144</v>
      </c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</row>
    <row r="11" spans="1:83" ht="16.5" customHeight="1">
      <c r="A11" s="63" t="s">
        <v>57</v>
      </c>
      <c r="B11" s="63" t="s">
        <v>39</v>
      </c>
      <c r="C11" s="63" t="s">
        <v>17</v>
      </c>
      <c r="D11" s="73">
        <v>31</v>
      </c>
      <c r="E11" s="74">
        <v>31</v>
      </c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64">
        <v>62</v>
      </c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</row>
    <row r="12" spans="1:83" ht="16.5" customHeight="1">
      <c r="A12" s="63" t="s">
        <v>345</v>
      </c>
      <c r="B12" s="63" t="s">
        <v>39</v>
      </c>
      <c r="C12" s="63" t="s">
        <v>287</v>
      </c>
      <c r="D12" s="73">
        <v>31</v>
      </c>
      <c r="E12" s="74">
        <v>31</v>
      </c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64">
        <v>62</v>
      </c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</row>
    <row r="13" spans="1:83" ht="16.5" customHeight="1">
      <c r="A13" s="63" t="s">
        <v>340</v>
      </c>
      <c r="B13" s="63" t="s">
        <v>39</v>
      </c>
      <c r="C13" s="63" t="s">
        <v>287</v>
      </c>
      <c r="D13" s="73">
        <v>31</v>
      </c>
      <c r="E13" s="74">
        <v>31</v>
      </c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64">
        <v>62</v>
      </c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</row>
    <row r="14" spans="1:83" ht="16.5" customHeight="1">
      <c r="A14" s="63" t="s">
        <v>207</v>
      </c>
      <c r="B14" s="63" t="s">
        <v>39</v>
      </c>
      <c r="C14" s="63" t="s">
        <v>141</v>
      </c>
      <c r="D14" s="73"/>
      <c r="E14" s="74"/>
      <c r="F14" s="74"/>
      <c r="G14" s="74"/>
      <c r="H14" s="74">
        <v>38</v>
      </c>
      <c r="I14" s="74">
        <v>37</v>
      </c>
      <c r="J14" s="74">
        <v>36</v>
      </c>
      <c r="K14" s="74">
        <v>36</v>
      </c>
      <c r="L14" s="74">
        <v>36</v>
      </c>
      <c r="M14" s="74">
        <v>37</v>
      </c>
      <c r="N14" s="74">
        <v>36</v>
      </c>
      <c r="O14" s="74">
        <v>35</v>
      </c>
      <c r="P14" s="74">
        <v>35</v>
      </c>
      <c r="Q14" s="74">
        <v>35</v>
      </c>
      <c r="R14" s="74">
        <v>34</v>
      </c>
      <c r="S14" s="74">
        <v>34</v>
      </c>
      <c r="T14" s="74">
        <v>37</v>
      </c>
      <c r="U14" s="74">
        <v>34</v>
      </c>
      <c r="V14" s="64">
        <v>500</v>
      </c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</row>
    <row r="15" spans="1:83" ht="16.5" customHeight="1">
      <c r="A15" s="63" t="s">
        <v>231</v>
      </c>
      <c r="B15" s="63" t="s">
        <v>39</v>
      </c>
      <c r="C15" s="63" t="s">
        <v>287</v>
      </c>
      <c r="D15" s="73"/>
      <c r="E15" s="74"/>
      <c r="F15" s="74"/>
      <c r="G15" s="74"/>
      <c r="H15" s="74">
        <v>38</v>
      </c>
      <c r="I15" s="74">
        <v>37</v>
      </c>
      <c r="J15" s="74">
        <v>36</v>
      </c>
      <c r="K15" s="74">
        <v>36</v>
      </c>
      <c r="L15" s="74">
        <v>36</v>
      </c>
      <c r="M15" s="74">
        <v>37</v>
      </c>
      <c r="N15" s="74">
        <v>36</v>
      </c>
      <c r="O15" s="74">
        <v>35</v>
      </c>
      <c r="P15" s="74">
        <v>35</v>
      </c>
      <c r="Q15" s="74">
        <v>35</v>
      </c>
      <c r="R15" s="74">
        <v>34</v>
      </c>
      <c r="S15" s="74">
        <v>34</v>
      </c>
      <c r="T15" s="74">
        <v>37</v>
      </c>
      <c r="U15" s="74">
        <v>34</v>
      </c>
      <c r="V15" s="64">
        <v>500</v>
      </c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</row>
    <row r="16" spans="1:83" ht="16.5" customHeight="1">
      <c r="A16" s="63" t="s">
        <v>175</v>
      </c>
      <c r="B16" s="63" t="s">
        <v>39</v>
      </c>
      <c r="C16" s="63" t="s">
        <v>141</v>
      </c>
      <c r="D16" s="73"/>
      <c r="E16" s="74"/>
      <c r="F16" s="74"/>
      <c r="G16" s="74"/>
      <c r="H16" s="74"/>
      <c r="I16" s="74"/>
      <c r="J16" s="74">
        <v>36</v>
      </c>
      <c r="K16" s="74">
        <v>36</v>
      </c>
      <c r="L16" s="74">
        <v>36</v>
      </c>
      <c r="M16" s="74">
        <v>37</v>
      </c>
      <c r="N16" s="74">
        <v>36</v>
      </c>
      <c r="O16" s="74">
        <v>35</v>
      </c>
      <c r="P16" s="74">
        <v>35</v>
      </c>
      <c r="Q16" s="74">
        <v>35</v>
      </c>
      <c r="R16" s="74">
        <v>34</v>
      </c>
      <c r="S16" s="74">
        <v>34</v>
      </c>
      <c r="T16" s="74">
        <v>37</v>
      </c>
      <c r="U16" s="74">
        <v>34</v>
      </c>
      <c r="V16" s="64">
        <v>425</v>
      </c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</row>
    <row r="17" spans="1:83" ht="16.5" customHeight="1">
      <c r="A17" s="65"/>
      <c r="B17" s="63" t="s">
        <v>45</v>
      </c>
      <c r="C17" s="63" t="s">
        <v>141</v>
      </c>
      <c r="D17" s="73"/>
      <c r="E17" s="74"/>
      <c r="F17" s="74"/>
      <c r="G17" s="74"/>
      <c r="H17" s="74"/>
      <c r="I17" s="74"/>
      <c r="J17" s="74">
        <v>36</v>
      </c>
      <c r="K17" s="74">
        <v>36</v>
      </c>
      <c r="L17" s="74">
        <v>36</v>
      </c>
      <c r="M17" s="74">
        <v>37</v>
      </c>
      <c r="N17" s="74">
        <v>36</v>
      </c>
      <c r="O17" s="74">
        <v>35</v>
      </c>
      <c r="P17" s="74">
        <v>35</v>
      </c>
      <c r="Q17" s="74">
        <v>35</v>
      </c>
      <c r="R17" s="74">
        <v>34</v>
      </c>
      <c r="S17" s="74">
        <v>34</v>
      </c>
      <c r="T17" s="74">
        <v>37</v>
      </c>
      <c r="U17" s="74">
        <v>34</v>
      </c>
      <c r="V17" s="64">
        <v>425</v>
      </c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</row>
    <row r="18" spans="1:83" ht="16.5" customHeight="1">
      <c r="A18" s="63" t="s">
        <v>328</v>
      </c>
      <c r="B18" s="63" t="s">
        <v>333</v>
      </c>
      <c r="C18" s="63" t="s">
        <v>248</v>
      </c>
      <c r="D18" s="73"/>
      <c r="E18" s="74"/>
      <c r="F18" s="74"/>
      <c r="G18" s="74"/>
      <c r="H18" s="74">
        <v>38</v>
      </c>
      <c r="I18" s="74">
        <v>37</v>
      </c>
      <c r="J18" s="74">
        <v>36</v>
      </c>
      <c r="K18" s="74">
        <v>36</v>
      </c>
      <c r="L18" s="74">
        <v>36</v>
      </c>
      <c r="M18" s="74">
        <v>37</v>
      </c>
      <c r="N18" s="74">
        <v>36</v>
      </c>
      <c r="O18" s="74">
        <v>35</v>
      </c>
      <c r="P18" s="74">
        <v>35</v>
      </c>
      <c r="Q18" s="74">
        <v>35</v>
      </c>
      <c r="R18" s="74">
        <v>34</v>
      </c>
      <c r="S18" s="74">
        <v>34</v>
      </c>
      <c r="T18" s="74"/>
      <c r="U18" s="74"/>
      <c r="V18" s="64">
        <v>429</v>
      </c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</row>
    <row r="19" spans="1:83" ht="16.5" customHeight="1">
      <c r="A19" s="63" t="s">
        <v>158</v>
      </c>
      <c r="B19" s="63" t="s">
        <v>39</v>
      </c>
      <c r="C19" s="63" t="s">
        <v>132</v>
      </c>
      <c r="D19" s="73">
        <v>31</v>
      </c>
      <c r="E19" s="74">
        <v>31</v>
      </c>
      <c r="F19" s="74">
        <v>41</v>
      </c>
      <c r="G19" s="74">
        <v>41</v>
      </c>
      <c r="H19" s="74">
        <v>38</v>
      </c>
      <c r="I19" s="74">
        <v>37</v>
      </c>
      <c r="J19" s="74">
        <v>36</v>
      </c>
      <c r="K19" s="74">
        <v>36</v>
      </c>
      <c r="L19" s="74">
        <v>36</v>
      </c>
      <c r="M19" s="74">
        <v>37</v>
      </c>
      <c r="N19" s="74">
        <v>36</v>
      </c>
      <c r="O19" s="74">
        <v>35</v>
      </c>
      <c r="P19" s="74">
        <v>35</v>
      </c>
      <c r="Q19" s="74">
        <v>35</v>
      </c>
      <c r="R19" s="74">
        <v>34</v>
      </c>
      <c r="S19" s="74">
        <v>34</v>
      </c>
      <c r="T19" s="74">
        <v>37</v>
      </c>
      <c r="U19" s="74">
        <v>34</v>
      </c>
      <c r="V19" s="64">
        <v>644</v>
      </c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</row>
    <row r="20" spans="1:83" ht="16.5" customHeight="1">
      <c r="A20" s="63" t="s">
        <v>286</v>
      </c>
      <c r="B20" s="63" t="s">
        <v>34</v>
      </c>
      <c r="C20" s="63" t="s">
        <v>179</v>
      </c>
      <c r="D20" s="73">
        <v>31</v>
      </c>
      <c r="E20" s="74">
        <v>31</v>
      </c>
      <c r="F20" s="74">
        <v>41</v>
      </c>
      <c r="G20" s="74">
        <v>41</v>
      </c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64">
        <v>144</v>
      </c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</row>
    <row r="21" spans="1:83" ht="16.5" customHeight="1">
      <c r="A21" s="63" t="s">
        <v>392</v>
      </c>
      <c r="B21" s="63" t="s">
        <v>373</v>
      </c>
      <c r="C21" s="63" t="s">
        <v>287</v>
      </c>
      <c r="D21" s="73"/>
      <c r="E21" s="74"/>
      <c r="F21" s="74">
        <v>41</v>
      </c>
      <c r="G21" s="74">
        <v>41</v>
      </c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64">
        <v>82</v>
      </c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</row>
    <row r="22" spans="1:83" ht="16.5" customHeight="1">
      <c r="A22" s="63" t="s">
        <v>250</v>
      </c>
      <c r="B22" s="63" t="s">
        <v>16</v>
      </c>
      <c r="C22" s="63" t="s">
        <v>169</v>
      </c>
      <c r="D22" s="73"/>
      <c r="E22" s="74"/>
      <c r="F22" s="74">
        <v>41</v>
      </c>
      <c r="G22" s="74">
        <v>41</v>
      </c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64">
        <v>82</v>
      </c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</row>
    <row r="23" spans="1:83" ht="16.5" customHeight="1">
      <c r="A23" s="63" t="s">
        <v>304</v>
      </c>
      <c r="B23" s="63" t="s">
        <v>26</v>
      </c>
      <c r="C23" s="63" t="s">
        <v>189</v>
      </c>
      <c r="D23" s="73"/>
      <c r="E23" s="74"/>
      <c r="F23" s="74"/>
      <c r="G23" s="74"/>
      <c r="H23" s="74"/>
      <c r="I23" s="74"/>
      <c r="J23" s="74">
        <v>36</v>
      </c>
      <c r="K23" s="74">
        <v>36</v>
      </c>
      <c r="L23" s="74">
        <v>36</v>
      </c>
      <c r="M23" s="74">
        <v>37</v>
      </c>
      <c r="N23" s="74"/>
      <c r="O23" s="74"/>
      <c r="P23" s="74"/>
      <c r="Q23" s="74"/>
      <c r="R23" s="74"/>
      <c r="S23" s="74"/>
      <c r="T23" s="74"/>
      <c r="U23" s="74"/>
      <c r="V23" s="64">
        <v>145</v>
      </c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</row>
    <row r="24" spans="1:83" ht="16.5" customHeight="1">
      <c r="A24" s="63" t="s">
        <v>318</v>
      </c>
      <c r="B24" s="63" t="s">
        <v>124</v>
      </c>
      <c r="C24" s="63" t="s">
        <v>189</v>
      </c>
      <c r="D24" s="73"/>
      <c r="E24" s="74"/>
      <c r="F24" s="74"/>
      <c r="G24" s="74"/>
      <c r="H24" s="74"/>
      <c r="I24" s="74"/>
      <c r="J24" s="74">
        <v>36</v>
      </c>
      <c r="K24" s="74">
        <v>36</v>
      </c>
      <c r="L24" s="74">
        <v>36</v>
      </c>
      <c r="M24" s="74">
        <v>37</v>
      </c>
      <c r="N24" s="74">
        <v>36</v>
      </c>
      <c r="O24" s="74">
        <v>35</v>
      </c>
      <c r="P24" s="74">
        <v>35</v>
      </c>
      <c r="Q24" s="74">
        <v>35</v>
      </c>
      <c r="R24" s="74"/>
      <c r="S24" s="74"/>
      <c r="T24" s="74"/>
      <c r="U24" s="74"/>
      <c r="V24" s="64">
        <v>286</v>
      </c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</row>
    <row r="25" spans="1:83" ht="16.5" customHeight="1">
      <c r="A25" s="63" t="s">
        <v>336</v>
      </c>
      <c r="B25" s="63" t="s">
        <v>84</v>
      </c>
      <c r="C25" s="63" t="s">
        <v>248</v>
      </c>
      <c r="D25" s="73"/>
      <c r="E25" s="74"/>
      <c r="F25" s="74"/>
      <c r="G25" s="74"/>
      <c r="H25" s="74"/>
      <c r="I25" s="74"/>
      <c r="J25" s="74">
        <v>36</v>
      </c>
      <c r="K25" s="74">
        <v>36</v>
      </c>
      <c r="L25" s="74">
        <v>36</v>
      </c>
      <c r="M25" s="74">
        <v>37</v>
      </c>
      <c r="N25" s="74">
        <v>36</v>
      </c>
      <c r="O25" s="74">
        <v>35</v>
      </c>
      <c r="P25" s="74">
        <v>35</v>
      </c>
      <c r="Q25" s="74">
        <v>35</v>
      </c>
      <c r="R25" s="74">
        <v>34</v>
      </c>
      <c r="S25" s="74">
        <v>34</v>
      </c>
      <c r="T25" s="74"/>
      <c r="U25" s="74"/>
      <c r="V25" s="64">
        <v>354</v>
      </c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</row>
    <row r="26" spans="1:83" ht="16.5" customHeight="1">
      <c r="A26" s="63" t="s">
        <v>123</v>
      </c>
      <c r="B26" s="63" t="s">
        <v>124</v>
      </c>
      <c r="C26" s="63" t="s">
        <v>108</v>
      </c>
      <c r="D26" s="73"/>
      <c r="E26" s="74"/>
      <c r="F26" s="74"/>
      <c r="G26" s="74"/>
      <c r="H26" s="74">
        <v>38</v>
      </c>
      <c r="I26" s="74">
        <v>37</v>
      </c>
      <c r="J26" s="74">
        <v>36</v>
      </c>
      <c r="K26" s="74">
        <v>36</v>
      </c>
      <c r="L26" s="74">
        <v>36</v>
      </c>
      <c r="M26" s="74">
        <v>37</v>
      </c>
      <c r="N26" s="74">
        <v>36</v>
      </c>
      <c r="O26" s="74">
        <v>35</v>
      </c>
      <c r="P26" s="74">
        <v>35</v>
      </c>
      <c r="Q26" s="74">
        <v>35</v>
      </c>
      <c r="R26" s="74">
        <v>34</v>
      </c>
      <c r="S26" s="74">
        <v>34</v>
      </c>
      <c r="T26" s="74">
        <v>37</v>
      </c>
      <c r="U26" s="74">
        <v>34</v>
      </c>
      <c r="V26" s="64">
        <v>500</v>
      </c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</row>
    <row r="27" spans="1:83" ht="16.5" customHeight="1">
      <c r="A27" s="67" t="s">
        <v>441</v>
      </c>
      <c r="B27" s="68"/>
      <c r="C27" s="68"/>
      <c r="D27" s="75">
        <v>310</v>
      </c>
      <c r="E27" s="76">
        <v>310</v>
      </c>
      <c r="F27" s="76">
        <v>369</v>
      </c>
      <c r="G27" s="76">
        <v>369</v>
      </c>
      <c r="H27" s="76">
        <v>266</v>
      </c>
      <c r="I27" s="76">
        <v>259</v>
      </c>
      <c r="J27" s="76">
        <v>360</v>
      </c>
      <c r="K27" s="76">
        <v>360</v>
      </c>
      <c r="L27" s="76">
        <v>360</v>
      </c>
      <c r="M27" s="76">
        <v>370</v>
      </c>
      <c r="N27" s="76">
        <v>324</v>
      </c>
      <c r="O27" s="76">
        <v>315</v>
      </c>
      <c r="P27" s="76">
        <v>315</v>
      </c>
      <c r="Q27" s="76">
        <v>315</v>
      </c>
      <c r="R27" s="76">
        <v>272</v>
      </c>
      <c r="S27" s="76">
        <v>272</v>
      </c>
      <c r="T27" s="76">
        <v>222</v>
      </c>
      <c r="U27" s="76">
        <v>204</v>
      </c>
      <c r="V27" s="69">
        <v>5572</v>
      </c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</row>
    <row r="28" spans="1:83" ht="16.5" customHeight="1">
      <c r="A28" s="38"/>
      <c r="B28" s="38"/>
      <c r="C28" s="38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</row>
    <row r="29" spans="1:83" ht="16.5" customHeight="1">
      <c r="A29" s="38"/>
      <c r="B29" s="38"/>
      <c r="C29" s="38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</row>
    <row r="30" spans="1:83" ht="16.5" customHeight="1">
      <c r="A30" s="38"/>
      <c r="B30" s="36"/>
      <c r="C30" s="36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</row>
    <row r="31" spans="1:83" ht="16.5" customHeight="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</row>
    <row r="32" spans="1:83" ht="16.5" customHeight="1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</row>
    <row r="33" spans="1:83" ht="16.5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</row>
    <row r="34" spans="1:83" ht="16.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</row>
    <row r="35" spans="1:83" ht="16.5" customHeight="1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</row>
    <row r="36" spans="1:83" ht="16.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</row>
    <row r="37" spans="1:83" ht="16.5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</row>
    <row r="38" spans="1:83" ht="16.5" customHeight="1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</row>
    <row r="39" spans="1:83" ht="16.5" customHeight="1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</row>
    <row r="40" spans="1:83" ht="16.5" customHeight="1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</row>
    <row r="41" spans="1:83" ht="16.5" customHeight="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</row>
    <row r="42" spans="1:83" ht="16.5" customHeight="1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</row>
    <row r="43" spans="1:83" ht="16.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</row>
    <row r="44" spans="1:83" ht="16.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</row>
    <row r="45" spans="1:83" ht="16.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</row>
    <row r="46" spans="1:83" ht="16.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</row>
    <row r="47" spans="1:83" ht="16.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</row>
    <row r="48" spans="1:83" ht="16.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</row>
    <row r="49" spans="1:83" ht="16.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</row>
    <row r="50" spans="1:83" ht="16.5" customHeight="1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</row>
    <row r="51" spans="1:83" ht="16.5" customHeight="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</row>
    <row r="52" spans="1:83" ht="16.5" customHeight="1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</row>
    <row r="53" spans="1:83" ht="16.5" customHeight="1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</row>
    <row r="54" spans="1:83" ht="16.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</row>
    <row r="55" spans="1:83" ht="16.5" customHeight="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</row>
    <row r="56" spans="1:83" ht="16.5" customHeight="1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</row>
    <row r="57" spans="1:83" ht="16.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</row>
    <row r="58" spans="1:83" ht="16.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</row>
    <row r="59" spans="1:83" ht="16.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</row>
    <row r="60" spans="1:83" ht="16.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</row>
    <row r="61" spans="1:83" ht="16.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</row>
    <row r="62" spans="1:83" ht="16.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</row>
    <row r="63" spans="1:83" ht="16.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</row>
    <row r="64" spans="1:83" ht="16.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</row>
    <row r="65" spans="1:83" ht="16.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</row>
    <row r="66" spans="1:83" ht="16.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</row>
    <row r="67" spans="1:83" ht="16.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</row>
    <row r="68" spans="1:83" ht="16.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</row>
    <row r="69" spans="1:83" ht="16.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</row>
    <row r="70" spans="1:83" ht="16.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</row>
    <row r="71" spans="1:83" ht="16.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</row>
    <row r="72" spans="1:83" ht="16.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</row>
    <row r="73" spans="1:83" ht="16.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</row>
    <row r="74" spans="1:83" ht="16.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</row>
    <row r="75" spans="1:83" ht="16.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</row>
    <row r="76" spans="1:83" ht="16.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</row>
    <row r="77" spans="1:83" ht="16.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</row>
    <row r="78" spans="1:83" ht="16.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</row>
    <row r="79" spans="1:83" ht="16.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</row>
    <row r="80" spans="1:83" ht="16.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</row>
    <row r="81" spans="1:83" ht="16.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</row>
    <row r="82" spans="1:83" ht="16.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</row>
    <row r="83" spans="1:83" ht="16.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</row>
    <row r="84" spans="1:83" ht="16.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</row>
    <row r="85" spans="1:83" ht="16.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</row>
    <row r="86" spans="1:83" ht="16.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</row>
    <row r="87" spans="1:83" ht="16.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</row>
    <row r="88" spans="1:83" ht="16.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</row>
    <row r="89" spans="1:83" ht="16.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</row>
    <row r="90" spans="1:83" ht="16.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</row>
    <row r="91" spans="1:83" ht="16.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</row>
    <row r="92" spans="1:83" ht="16.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</row>
    <row r="93" spans="1:83" ht="16.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</row>
    <row r="94" spans="1:83" ht="16.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</row>
    <row r="95" spans="1:83" ht="16.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</row>
    <row r="96" spans="1:83" ht="16.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</row>
    <row r="97" spans="1:83" ht="16.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</row>
    <row r="98" spans="1:83" ht="16.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</row>
    <row r="99" spans="1:83" ht="16.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</row>
    <row r="100" spans="1:83" ht="16.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</row>
    <row r="101" spans="1:83" ht="16.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</row>
    <row r="102" spans="1:83" ht="16.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</row>
    <row r="103" spans="1:83" ht="16.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</row>
    <row r="104" spans="1:83" ht="16.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</row>
    <row r="105" spans="1:83" ht="16.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</row>
    <row r="106" spans="1:83" ht="16.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</row>
    <row r="107" spans="1:83" ht="16.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</row>
    <row r="108" spans="1:83" ht="16.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</row>
    <row r="109" spans="1:83" ht="16.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</row>
    <row r="110" spans="1:83" ht="16.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</row>
    <row r="111" spans="1:83" ht="16.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</row>
    <row r="112" spans="1:83" ht="16.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</row>
    <row r="113" spans="1:83" ht="16.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</row>
    <row r="114" spans="1:83" ht="16.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</row>
    <row r="115" spans="1:83" ht="16.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</row>
    <row r="116" spans="1:83" ht="16.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</row>
    <row r="117" spans="1:83" ht="16.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</row>
    <row r="118" spans="1:83" ht="16.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</row>
    <row r="119" spans="1:83" ht="16.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</row>
    <row r="120" spans="1:83" ht="16.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</row>
    <row r="121" spans="1:83" ht="16.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</row>
    <row r="122" spans="1:83" ht="16.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</row>
    <row r="123" spans="1:83" ht="16.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</row>
    <row r="124" spans="1:83" ht="16.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</row>
    <row r="125" spans="1:83" ht="16.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</row>
    <row r="126" spans="1:83" ht="16.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</row>
    <row r="127" spans="1:83" ht="16.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</row>
    <row r="128" spans="1:83" ht="16.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</row>
    <row r="129" spans="1:83" ht="16.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</row>
    <row r="130" spans="1:83" ht="16.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</row>
    <row r="131" spans="1:83" ht="16.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</row>
    <row r="132" spans="1:83" ht="16.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</row>
    <row r="133" spans="1:83" ht="16.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</row>
    <row r="134" spans="1:83" ht="16.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</row>
    <row r="135" spans="1:83" ht="16.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</row>
    <row r="136" spans="1:83" ht="16.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</row>
    <row r="137" spans="1:83" ht="16.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</row>
    <row r="138" spans="1:83" ht="16.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</row>
    <row r="139" spans="1:83" ht="16.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</row>
    <row r="140" spans="1:83" ht="16.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</row>
    <row r="141" spans="1:83" ht="16.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</row>
    <row r="142" spans="1:83" ht="16.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</row>
    <row r="143" spans="1:83" ht="16.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</row>
    <row r="144" spans="1:83" ht="16.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</row>
    <row r="145" spans="1:83" ht="16.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</row>
    <row r="146" spans="1:83" ht="16.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</row>
    <row r="147" spans="1:83" ht="16.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</row>
    <row r="148" spans="1:83" ht="16.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</row>
    <row r="149" spans="1:83" ht="16.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</row>
    <row r="150" spans="1:83" ht="16.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</row>
    <row r="151" spans="1:83" ht="16.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</row>
    <row r="152" spans="1:83" ht="16.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</row>
    <row r="153" spans="1:83" ht="16.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</row>
    <row r="154" spans="1:83" ht="16.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</row>
    <row r="155" spans="1:83" ht="16.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</row>
    <row r="156" spans="1:83" ht="16.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</row>
    <row r="157" spans="1:83" ht="16.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</row>
    <row r="158" spans="1:83" ht="16.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</row>
    <row r="159" spans="1:83" ht="16.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</row>
    <row r="160" spans="1:83" ht="16.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</row>
    <row r="161" spans="1:83" ht="16.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</row>
    <row r="162" spans="1:83" ht="16.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</row>
    <row r="163" spans="1:83" ht="16.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</row>
    <row r="164" spans="1:83" ht="16.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</row>
    <row r="165" spans="1:83" ht="16.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</row>
    <row r="166" spans="1:83" ht="16.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</row>
    <row r="167" spans="1:83" ht="16.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</row>
    <row r="168" spans="1:83" ht="16.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</row>
    <row r="169" spans="1:83" ht="16.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</row>
    <row r="170" spans="1:83" ht="16.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</row>
    <row r="171" spans="1:83" ht="16.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</row>
    <row r="172" spans="1:83" ht="16.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</row>
    <row r="173" spans="1:83" ht="16.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</row>
    <row r="174" spans="1:83" ht="16.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</row>
    <row r="175" spans="1:83" ht="16.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</row>
    <row r="176" spans="1:83" ht="16.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</row>
    <row r="177" spans="1:83" ht="16.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</row>
    <row r="178" spans="1:83" ht="16.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</row>
    <row r="179" spans="1:83" ht="16.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</row>
    <row r="180" spans="1:83" ht="16.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</row>
    <row r="181" spans="1:83" ht="16.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</row>
    <row r="182" spans="1:83" ht="16.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</row>
    <row r="183" spans="1:83" ht="16.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</row>
    <row r="184" spans="1:83" ht="16.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</row>
    <row r="185" spans="1:83" ht="16.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</row>
    <row r="186" spans="1:83" ht="16.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</row>
    <row r="187" spans="1:83" ht="16.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</row>
    <row r="188" spans="1:83" ht="16.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</row>
    <row r="189" spans="1:83" ht="16.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</row>
    <row r="190" spans="1:83" ht="16.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</row>
    <row r="191" spans="1:83" ht="16.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</row>
    <row r="192" spans="1:83" ht="16.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</row>
    <row r="193" spans="1:83" ht="16.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</row>
    <row r="194" spans="1:83" ht="16.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</row>
    <row r="195" spans="1:83" ht="16.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</row>
    <row r="196" spans="1:83" ht="16.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</row>
    <row r="197" spans="1:83" ht="16.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</row>
    <row r="198" spans="1:83" ht="16.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</row>
    <row r="199" spans="1:83" ht="16.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</row>
    <row r="200" spans="1:83" ht="16.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</row>
    <row r="201" spans="1:83" ht="16.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</row>
    <row r="202" spans="1:83" ht="16.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</row>
    <row r="203" spans="1:83" ht="16.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</row>
    <row r="204" spans="1:83" ht="16.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</row>
    <row r="205" spans="1:83" ht="16.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</row>
    <row r="206" spans="1:83" ht="16.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</row>
    <row r="207" spans="1:83" ht="16.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</row>
    <row r="208" spans="1:83" ht="16.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</row>
    <row r="209" spans="1:83" ht="16.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</row>
    <row r="210" spans="1:83" ht="16.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</row>
    <row r="211" spans="1:83" ht="16.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</row>
    <row r="212" spans="1:83" ht="16.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</row>
    <row r="213" spans="1:83" ht="16.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</row>
    <row r="214" spans="1:83" ht="16.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</row>
    <row r="215" spans="1:83" ht="16.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</row>
    <row r="216" spans="1:83" ht="16.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</row>
    <row r="217" spans="1:83" ht="16.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</row>
    <row r="218" spans="1:83" ht="16.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</row>
    <row r="219" spans="1:83" ht="16.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</row>
    <row r="220" spans="1:83" ht="16.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</row>
    <row r="221" spans="1:83" ht="16.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</row>
    <row r="222" spans="1:83" ht="16.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</row>
    <row r="223" spans="1:83" ht="16.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</row>
    <row r="224" spans="1:83" ht="16.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</row>
    <row r="225" spans="1:83" ht="16.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</row>
    <row r="226" spans="1:83" ht="16.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</row>
    <row r="227" spans="1:83" ht="16.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</row>
    <row r="228" spans="1:83" ht="16.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</row>
    <row r="229" spans="1:83" ht="16.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</row>
    <row r="230" spans="1:83" ht="16.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</row>
    <row r="231" spans="1:83" ht="16.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</row>
    <row r="232" spans="1:83" ht="16.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</row>
    <row r="233" spans="1:83" ht="16.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</row>
    <row r="234" spans="1:83" ht="16.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</row>
    <row r="235" spans="1:83" ht="16.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</row>
    <row r="236" spans="1:83" ht="16.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</row>
    <row r="237" spans="1:83" ht="16.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</row>
    <row r="238" spans="1:83" ht="16.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</row>
    <row r="239" spans="1:83" ht="16.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</row>
    <row r="240" spans="1:83" ht="16.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</row>
    <row r="241" spans="1:83" ht="16.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</row>
    <row r="242" spans="1:83" ht="16.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</row>
    <row r="243" spans="1:83" ht="16.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</row>
    <row r="244" spans="1:83" ht="16.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</row>
    <row r="245" spans="1:83" ht="16.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</row>
    <row r="246" spans="1:83" ht="16.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</row>
    <row r="247" spans="1:83" ht="16.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</row>
    <row r="248" spans="1:83" ht="16.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</row>
    <row r="249" spans="1:83" ht="16.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</row>
    <row r="250" spans="1:83" ht="16.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</row>
    <row r="251" spans="1:83" ht="16.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</row>
    <row r="252" spans="1:83" ht="16.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</row>
    <row r="253" spans="1:83" ht="16.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</row>
    <row r="254" spans="1:83" ht="16.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</row>
    <row r="255" spans="1:83" ht="16.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</row>
    <row r="256" spans="1:83" ht="16.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</row>
    <row r="257" spans="1:83" ht="16.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</row>
    <row r="258" spans="1:83" ht="16.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</row>
    <row r="259" spans="1:83" ht="16.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</row>
    <row r="260" spans="1:83" ht="16.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</row>
    <row r="261" spans="1:83" ht="16.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</row>
    <row r="262" spans="1:83" ht="16.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</row>
    <row r="263" spans="1:83" ht="16.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</row>
    <row r="264" spans="1:83" ht="16.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</row>
    <row r="265" spans="1:83" ht="16.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</row>
    <row r="266" spans="1:83" ht="16.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</row>
    <row r="267" spans="1:83" ht="16.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</row>
    <row r="268" spans="1:83" ht="16.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</row>
    <row r="269" spans="1:83" ht="16.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</row>
    <row r="270" spans="1:83" ht="16.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</row>
    <row r="271" spans="1:83" ht="16.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</row>
    <row r="272" spans="1:83" ht="16.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</row>
    <row r="273" spans="1:83" ht="16.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</row>
    <row r="274" spans="1:83" ht="16.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</row>
    <row r="275" spans="1:83" ht="16.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</row>
    <row r="276" spans="1:83" ht="16.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</row>
    <row r="277" spans="1:83" ht="16.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</row>
    <row r="278" spans="1:83" ht="16.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</row>
    <row r="279" spans="1:83" ht="16.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</row>
    <row r="280" spans="1:83" ht="16.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</row>
    <row r="281" spans="1:83" ht="16.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</row>
    <row r="282" spans="1:83" ht="16.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</row>
    <row r="283" spans="1:83" ht="16.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</row>
    <row r="284" spans="1:83" ht="16.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</row>
    <row r="285" spans="1:83" ht="16.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</row>
    <row r="286" spans="1:83" ht="16.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</row>
    <row r="287" spans="1:83" ht="16.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</row>
    <row r="288" spans="1:83" ht="16.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</row>
    <row r="289" spans="1:83" ht="16.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</row>
    <row r="290" spans="1:83" ht="16.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</row>
    <row r="291" spans="1:83" ht="16.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</row>
    <row r="292" spans="1:83" ht="16.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</row>
    <row r="293" spans="1:83" ht="16.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</row>
    <row r="294" spans="1:83" ht="16.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</row>
    <row r="295" spans="1:83" ht="16.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</row>
    <row r="296" spans="1:83" ht="16.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</row>
    <row r="297" spans="1:83" ht="16.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</row>
    <row r="298" spans="1:83" ht="16.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</row>
    <row r="299" spans="1:83" ht="16.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</row>
    <row r="300" spans="1:83" ht="16.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</row>
    <row r="301" spans="1:83" ht="16.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</row>
    <row r="302" spans="1:83" ht="16.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</row>
    <row r="303" spans="1:83" ht="16.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</row>
    <row r="304" spans="1:83" ht="16.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</row>
    <row r="305" spans="1:83" ht="16.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</row>
    <row r="306" spans="1:83" ht="16.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</row>
    <row r="307" spans="1:83" ht="16.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</row>
    <row r="308" spans="1:83" ht="16.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</row>
    <row r="309" spans="1:83" ht="16.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</row>
    <row r="310" spans="1:83" ht="16.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</row>
    <row r="311" spans="1:83" ht="16.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</row>
    <row r="312" spans="1:83" ht="16.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</row>
    <row r="313" spans="1:83" ht="16.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</row>
    <row r="314" spans="1:83" ht="16.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</row>
    <row r="315" spans="1:83" ht="16.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</row>
    <row r="316" spans="1:83" ht="16.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</row>
    <row r="317" spans="1:83" ht="16.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</row>
    <row r="318" spans="1:83" ht="16.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</row>
    <row r="319" spans="1:83" ht="16.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</row>
    <row r="320" spans="1:83" ht="16.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</row>
    <row r="321" spans="1:83" ht="16.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</row>
    <row r="322" spans="1:83" ht="16.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</row>
    <row r="323" spans="1:83" ht="16.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</row>
    <row r="324" spans="1:83" ht="16.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</row>
    <row r="325" spans="1:83" ht="16.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</row>
    <row r="326" spans="1:83" ht="16.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</row>
    <row r="327" spans="1:83" ht="16.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</row>
    <row r="328" spans="1:83" ht="16.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</row>
    <row r="329" spans="1:83" ht="16.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</row>
    <row r="330" spans="1:83" ht="16.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</row>
    <row r="331" spans="1:83" ht="16.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</row>
    <row r="332" spans="1:83" ht="16.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</row>
    <row r="333" spans="1:83" ht="16.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</row>
    <row r="334" spans="1:83" ht="16.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</row>
    <row r="335" spans="1:83" ht="16.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</row>
    <row r="336" spans="1:83" ht="16.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</row>
    <row r="337" spans="1:83" ht="16.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</row>
    <row r="338" spans="1:83" ht="16.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</row>
    <row r="339" spans="1:83" ht="16.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</row>
    <row r="340" spans="1:83" ht="16.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</row>
    <row r="341" spans="1:83" ht="16.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</row>
    <row r="342" spans="1:83" ht="16.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</row>
    <row r="343" spans="1:83" ht="16.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</row>
    <row r="344" spans="1:83" ht="16.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</row>
    <row r="345" spans="1:83" ht="16.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</row>
    <row r="346" spans="1:83" ht="16.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</row>
    <row r="347" spans="1:83" ht="16.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</row>
    <row r="348" spans="1:83" ht="16.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</row>
    <row r="349" spans="1:83" ht="16.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</row>
    <row r="350" spans="1:83" ht="16.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</row>
    <row r="351" spans="1:83" ht="16.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</row>
    <row r="352" spans="1:83" ht="16.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</row>
    <row r="353" spans="1:83" ht="16.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</row>
    <row r="354" spans="1:83" ht="16.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</row>
    <row r="355" spans="1:83" ht="16.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</row>
    <row r="356" spans="1:83" ht="16.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</row>
    <row r="357" spans="1:83" ht="16.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</row>
    <row r="358" spans="1:83" ht="16.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</row>
    <row r="359" spans="1:83" ht="16.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</row>
    <row r="360" spans="1:83" ht="16.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</row>
    <row r="361" spans="1:83" ht="16.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</row>
    <row r="362" spans="1:83" ht="16.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</row>
    <row r="363" spans="1:83" ht="16.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</row>
    <row r="364" spans="1:83" ht="16.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</row>
    <row r="365" spans="1:83" ht="16.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</row>
    <row r="366" spans="1:83" ht="16.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</row>
    <row r="367" spans="1:83" ht="16.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</row>
    <row r="368" spans="1:83" ht="16.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</row>
    <row r="369" spans="1:83" ht="16.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</row>
    <row r="370" spans="1:83" ht="16.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</row>
    <row r="371" spans="1:83" ht="16.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</row>
    <row r="372" spans="1:83" ht="16.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</row>
    <row r="373" spans="1:83" ht="16.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</row>
    <row r="374" spans="1:83" ht="16.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</row>
    <row r="375" spans="1:83" ht="16.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</row>
    <row r="376" spans="1:83" ht="16.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</row>
    <row r="377" spans="1:83" ht="16.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</row>
    <row r="378" spans="1:83" ht="16.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</row>
    <row r="379" spans="1:83" ht="16.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</row>
    <row r="380" spans="1:83" ht="16.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</row>
    <row r="381" spans="1:83" ht="16.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</row>
    <row r="382" spans="1:83" ht="16.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</row>
    <row r="383" spans="1:83" ht="16.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</row>
    <row r="384" spans="1:83" ht="16.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</row>
    <row r="385" spans="1:83" ht="16.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</row>
    <row r="386" spans="1:83" ht="16.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</row>
    <row r="387" spans="1:83" ht="16.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</row>
    <row r="388" spans="1:83" ht="16.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</row>
    <row r="389" spans="1:83" ht="16.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</row>
    <row r="390" spans="1:83" ht="16.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</row>
    <row r="391" spans="1:83" ht="16.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</row>
    <row r="392" spans="1:83" ht="16.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</row>
    <row r="393" spans="1:83" ht="16.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</row>
    <row r="394" spans="1:83" ht="16.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</row>
    <row r="395" spans="1:83" ht="16.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</row>
    <row r="396" spans="1:83" ht="16.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</row>
    <row r="397" spans="1:83" ht="16.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</row>
    <row r="398" spans="1:83" ht="16.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</row>
    <row r="399" spans="1:83" ht="16.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</row>
    <row r="400" spans="1:83" ht="16.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</row>
    <row r="401" spans="1:83" ht="16.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</row>
    <row r="402" spans="1:83" ht="16.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</row>
    <row r="403" spans="1:83" ht="16.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</row>
    <row r="404" spans="1:83" ht="16.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</row>
    <row r="405" spans="1:83" ht="16.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</row>
    <row r="406" spans="1:83" ht="16.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</row>
    <row r="407" spans="1:83" ht="16.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</row>
    <row r="408" spans="1:83" ht="16.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</row>
    <row r="409" spans="1:83" ht="16.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</row>
    <row r="410" spans="1:83" ht="16.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</row>
    <row r="411" spans="1:83" ht="16.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</row>
    <row r="412" spans="1:83" ht="16.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</row>
    <row r="413" spans="1:83" ht="16.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</row>
    <row r="414" spans="1:83" ht="16.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</row>
    <row r="415" spans="1:83" ht="16.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</row>
    <row r="416" spans="1:83" ht="16.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</row>
    <row r="417" spans="1:83" ht="16.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</row>
    <row r="418" spans="1:83" ht="16.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</row>
    <row r="419" spans="1:83" ht="16.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</row>
    <row r="420" spans="1:83" ht="16.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</row>
    <row r="421" spans="1:83" ht="16.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</row>
    <row r="422" spans="1:83" ht="16.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</row>
    <row r="423" spans="1:83" ht="16.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</row>
    <row r="424" spans="1:83" ht="16.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</row>
    <row r="425" spans="1:83" ht="16.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</row>
    <row r="426" spans="1:83" ht="16.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</row>
    <row r="427" spans="1:83" ht="16.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</row>
    <row r="428" spans="1:83" ht="16.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</row>
    <row r="429" spans="1:83" ht="16.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</row>
    <row r="430" spans="1:83" ht="16.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</row>
    <row r="431" spans="1:83" ht="16.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</row>
    <row r="432" spans="1:83" ht="16.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</row>
    <row r="433" spans="1:83" ht="16.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</row>
    <row r="434" spans="1:83" ht="16.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</row>
    <row r="435" spans="1:83" ht="16.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</row>
    <row r="436" spans="1:83" ht="16.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</row>
    <row r="437" spans="1:83" ht="16.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</row>
    <row r="438" spans="1:83" ht="16.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</row>
    <row r="439" spans="1:83" ht="16.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</row>
    <row r="440" spans="1:83" ht="16.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</row>
    <row r="441" spans="1:83" ht="16.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</row>
    <row r="442" spans="1:83" ht="16.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</row>
    <row r="443" spans="1:83" ht="16.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</row>
    <row r="444" spans="1:83" ht="16.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</row>
    <row r="445" spans="1:83" ht="16.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</row>
    <row r="446" spans="1:83" ht="16.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</row>
    <row r="447" spans="1:83" ht="16.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</row>
    <row r="448" spans="1:83" ht="16.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</row>
    <row r="449" spans="1:83" ht="16.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</row>
    <row r="450" spans="1:83" ht="16.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</row>
    <row r="451" spans="1:83" ht="16.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</row>
    <row r="452" spans="1:83" ht="16.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</row>
    <row r="453" spans="1:83" ht="16.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</row>
    <row r="454" spans="1:83" ht="16.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</row>
    <row r="455" spans="1:83" ht="16.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</row>
    <row r="456" spans="1:83" ht="16.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</row>
    <row r="457" spans="1:83" ht="16.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</row>
    <row r="458" spans="1:83" ht="16.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</row>
    <row r="459" spans="1:83" ht="16.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</row>
    <row r="460" spans="1:83" ht="16.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</row>
    <row r="461" spans="1:83" ht="16.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</row>
    <row r="462" spans="1:83" ht="16.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</row>
    <row r="463" spans="1:83" ht="16.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</row>
    <row r="464" spans="1:83" ht="16.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</row>
    <row r="465" spans="1:83" ht="16.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</row>
    <row r="466" spans="1:83" ht="16.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</row>
    <row r="467" spans="1:83" ht="16.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</row>
    <row r="468" spans="1:83" ht="16.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</row>
    <row r="469" spans="1:83" ht="16.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</row>
    <row r="470" spans="1:83" ht="16.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</row>
    <row r="471" spans="1:83" ht="16.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</row>
    <row r="472" spans="1:83" ht="16.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</row>
    <row r="473" spans="1:83" ht="16.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</row>
    <row r="474" spans="1:83" ht="16.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</row>
    <row r="475" spans="1:83" ht="16.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</row>
    <row r="476" spans="1:83" ht="16.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</row>
    <row r="477" spans="1:83" ht="16.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</row>
    <row r="478" spans="1:83" ht="16.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</row>
    <row r="479" spans="1:83" ht="16.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</row>
    <row r="480" spans="1:83" ht="16.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</row>
    <row r="481" spans="1:83" ht="16.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</row>
    <row r="482" spans="1:83" ht="16.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</row>
    <row r="483" spans="1:83" ht="16.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</row>
    <row r="484" spans="1:83" ht="16.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</row>
    <row r="485" spans="1:83" ht="16.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</row>
    <row r="486" spans="1:83" ht="16.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</row>
    <row r="487" spans="1:83" ht="16.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</row>
    <row r="488" spans="1:83" ht="16.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</row>
    <row r="489" spans="1:83" ht="16.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</row>
    <row r="490" spans="1:83" ht="16.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</row>
    <row r="491" spans="1:83" ht="16.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</row>
    <row r="492" spans="1:83" ht="16.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</row>
    <row r="493" spans="1:83" ht="16.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</row>
    <row r="494" spans="1:83" ht="16.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</row>
    <row r="495" spans="1:83" ht="16.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</row>
    <row r="496" spans="1:83" ht="16.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</row>
    <row r="497" spans="1:83" ht="16.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</row>
    <row r="498" spans="1:83" ht="16.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</row>
    <row r="499" spans="1:83" ht="16.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</row>
    <row r="500" spans="1:83" ht="16.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</row>
    <row r="501" spans="1:83" ht="16.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</row>
    <row r="502" spans="1:83" ht="16.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</row>
    <row r="503" spans="1:83" ht="16.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</row>
    <row r="504" spans="1:83" ht="16.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</row>
    <row r="505" spans="1:83" ht="16.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</row>
    <row r="506" spans="1:83" ht="16.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</row>
    <row r="507" spans="1:83" ht="16.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</row>
    <row r="508" spans="1:83" ht="16.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</row>
    <row r="509" spans="1:83" ht="16.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</row>
    <row r="510" spans="1:83" ht="16.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</row>
    <row r="511" spans="1:83" ht="16.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</row>
    <row r="512" spans="1:83" ht="16.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</row>
    <row r="513" spans="1:83" ht="16.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</row>
    <row r="514" spans="1:83" ht="16.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</row>
    <row r="515" spans="1:83" ht="16.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</row>
    <row r="516" spans="1:83" ht="16.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</row>
    <row r="517" spans="1:83" ht="16.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</row>
    <row r="518" spans="1:83" ht="16.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</row>
    <row r="519" spans="1:83" ht="16.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</row>
    <row r="520" spans="1:83" ht="16.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</row>
    <row r="521" spans="1:83" ht="16.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</row>
    <row r="522" spans="1:83" ht="16.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</row>
    <row r="523" spans="1:83" ht="16.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</row>
    <row r="524" spans="1:83" ht="16.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</row>
    <row r="525" spans="1:83" ht="16.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</row>
    <row r="526" spans="1:83" ht="16.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</row>
    <row r="527" spans="1:83" ht="16.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</row>
    <row r="528" spans="1:83" ht="16.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</row>
    <row r="529" spans="1:83" ht="16.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</row>
    <row r="530" spans="1:83" ht="16.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</row>
    <row r="531" spans="1:83" ht="16.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</row>
    <row r="532" spans="1:83" ht="16.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</row>
    <row r="533" spans="1:83" ht="16.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</row>
    <row r="534" spans="1:83" ht="16.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</row>
    <row r="535" spans="1:83" ht="16.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</row>
    <row r="536" spans="1:83" ht="16.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</row>
    <row r="537" spans="1:83" ht="16.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</row>
    <row r="538" spans="1:83" ht="16.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</row>
    <row r="539" spans="1:83" ht="16.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</row>
    <row r="540" spans="1:83" ht="16.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</row>
    <row r="541" spans="1:83" ht="16.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</row>
    <row r="542" spans="1:83" ht="16.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</row>
    <row r="543" spans="1:83" ht="16.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</row>
    <row r="544" spans="1:83" ht="16.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</row>
    <row r="545" spans="1:83" ht="16.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</row>
    <row r="546" spans="1:83" ht="16.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</row>
    <row r="547" spans="1:83" ht="16.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</row>
    <row r="548" spans="1:83" ht="16.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</row>
    <row r="549" spans="1:83" ht="16.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</row>
    <row r="550" spans="1:83" ht="16.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</row>
    <row r="551" spans="1:83" ht="16.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</row>
    <row r="552" spans="1:83" ht="16.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</row>
    <row r="553" spans="1:83" ht="16.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</row>
    <row r="554" spans="1:83" ht="16.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</row>
    <row r="555" spans="1:83" ht="16.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</row>
    <row r="556" spans="1:83" ht="16.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</row>
    <row r="557" spans="1:83" ht="16.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</row>
    <row r="558" spans="1:83" ht="16.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</row>
    <row r="559" spans="1:83" ht="16.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</row>
    <row r="560" spans="1:83" ht="16.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</row>
    <row r="561" spans="1:83" ht="16.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</row>
    <row r="562" spans="1:83" ht="16.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</row>
    <row r="563" spans="1:83" ht="16.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</row>
    <row r="564" spans="1:83" ht="16.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</row>
    <row r="565" spans="1:83" ht="16.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</row>
    <row r="566" spans="1:83" ht="16.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</row>
    <row r="567" spans="1:83" ht="16.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</row>
    <row r="568" spans="1:83" ht="16.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</row>
    <row r="569" spans="1:83" ht="16.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</row>
    <row r="570" spans="1:83" ht="16.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</row>
    <row r="571" spans="1:83" ht="16.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</row>
    <row r="572" spans="1:83" ht="16.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</row>
    <row r="573" spans="1:83" ht="16.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</row>
    <row r="574" spans="1:83" ht="16.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</row>
    <row r="575" spans="1:83" ht="16.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</row>
    <row r="576" spans="1:83" ht="16.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</row>
    <row r="577" spans="1:83" ht="16.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</row>
    <row r="578" spans="1:83" ht="16.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</row>
    <row r="579" spans="1:83" ht="16.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</row>
    <row r="580" spans="1:83" ht="16.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</row>
    <row r="581" spans="1:83" ht="16.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</row>
    <row r="582" spans="1:83" ht="16.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</row>
    <row r="583" spans="1:83" ht="16.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</row>
    <row r="584" spans="1:83" ht="16.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</row>
    <row r="585" spans="1:83" ht="16.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</row>
    <row r="586" spans="1:83" ht="16.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</row>
    <row r="587" spans="1:83" ht="16.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</row>
    <row r="588" spans="1:83" ht="16.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</row>
    <row r="589" spans="1:83" ht="16.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</row>
    <row r="590" spans="1:83" ht="16.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</row>
    <row r="591" spans="1:83" ht="16.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</row>
    <row r="592" spans="1:83" ht="16.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</row>
    <row r="593" spans="1:83" ht="16.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</row>
    <row r="594" spans="1:83" ht="16.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</row>
    <row r="595" spans="1:83" ht="16.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</row>
    <row r="596" spans="1:83" ht="16.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</row>
    <row r="597" spans="1:83" ht="16.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</row>
    <row r="598" spans="1:83" ht="16.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</row>
    <row r="599" spans="1:83" ht="16.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</row>
    <row r="600" spans="1:83" ht="16.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</row>
    <row r="601" spans="1:83" ht="16.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</row>
    <row r="602" spans="1:83" ht="16.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</row>
    <row r="603" spans="1:83" ht="16.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</row>
    <row r="604" spans="1:83" ht="16.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</row>
    <row r="605" spans="1:83" ht="16.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</row>
    <row r="606" spans="1:83" ht="16.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</row>
    <row r="607" spans="1:83" ht="16.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</row>
    <row r="608" spans="1:83" ht="16.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</row>
    <row r="609" spans="1:83" ht="16.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</row>
    <row r="610" spans="1:83" ht="16.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</row>
    <row r="611" spans="1:83" ht="16.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</row>
    <row r="612" spans="1:83" ht="16.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</row>
    <row r="613" spans="1:83" ht="16.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</row>
    <row r="614" spans="1:83" ht="16.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</row>
    <row r="615" spans="1:83" ht="16.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</row>
    <row r="616" spans="1:83" ht="16.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</row>
    <row r="617" spans="1:83" ht="16.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</row>
    <row r="618" spans="1:83" ht="16.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</row>
    <row r="619" spans="1:83" ht="16.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</row>
    <row r="620" spans="1:83" ht="16.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</row>
    <row r="621" spans="1:83" ht="16.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</row>
    <row r="622" spans="1:83" ht="16.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</row>
    <row r="623" spans="1:83" ht="16.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</row>
    <row r="624" spans="1:83" ht="16.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</row>
    <row r="625" spans="1:83" ht="16.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</row>
    <row r="626" spans="1:83" ht="16.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</row>
    <row r="627" spans="1:83" ht="16.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</row>
    <row r="628" spans="1:83" ht="16.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</row>
    <row r="629" spans="1:83" ht="16.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</row>
    <row r="630" spans="1:83" ht="16.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</row>
    <row r="631" spans="1:83" ht="16.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</row>
    <row r="632" spans="1:83" ht="16.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</row>
    <row r="633" spans="1:83" ht="16.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</row>
    <row r="634" spans="1:83" ht="16.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</row>
    <row r="635" spans="1:83" ht="16.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</row>
    <row r="636" spans="1:83" ht="16.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</row>
    <row r="637" spans="1:83" ht="16.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</row>
    <row r="638" spans="1:83" ht="16.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</row>
    <row r="639" spans="1:83" ht="16.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</row>
    <row r="640" spans="1:83" ht="16.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</row>
    <row r="641" spans="1:83" ht="16.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</row>
    <row r="642" spans="1:83" ht="16.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</row>
    <row r="643" spans="1:83" ht="16.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</row>
    <row r="644" spans="1:83" ht="16.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</row>
    <row r="645" spans="1:83" ht="16.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</row>
    <row r="646" spans="1:83" ht="16.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</row>
    <row r="647" spans="1:83" ht="16.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</row>
    <row r="648" spans="1:83" ht="16.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</row>
    <row r="649" spans="1:83" ht="16.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</row>
    <row r="650" spans="1:83" ht="16.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</row>
    <row r="651" spans="1:83" ht="16.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</row>
    <row r="652" spans="1:83" ht="16.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</row>
    <row r="653" spans="1:83" ht="16.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</row>
    <row r="654" spans="1:83" ht="16.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</row>
    <row r="655" spans="1:83" ht="16.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</row>
    <row r="656" spans="1:83" ht="16.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</row>
    <row r="657" spans="1:83" ht="16.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</row>
    <row r="658" spans="1:83" ht="16.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</row>
    <row r="659" spans="1:83" ht="16.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</row>
    <row r="660" spans="1:83" ht="16.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</row>
    <row r="661" spans="1:83" ht="16.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</row>
    <row r="662" spans="1:83" ht="16.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</row>
    <row r="663" spans="1:83" ht="16.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</row>
    <row r="664" spans="1:83" ht="16.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</row>
    <row r="665" spans="1:83" ht="16.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</row>
    <row r="666" spans="1:83" ht="16.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</row>
    <row r="667" spans="1:83" ht="16.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</row>
    <row r="668" spans="1:83" ht="16.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</row>
    <row r="669" spans="1:83" ht="16.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</row>
    <row r="670" spans="1:83" ht="16.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</row>
    <row r="671" spans="1:83" ht="16.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</row>
    <row r="672" spans="1:83" ht="16.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</row>
    <row r="673" spans="1:83" ht="16.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</row>
    <row r="674" spans="1:83" ht="16.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</row>
    <row r="675" spans="1:83" ht="16.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</row>
    <row r="676" spans="1:83" ht="16.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</row>
    <row r="677" spans="1:83" ht="16.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</row>
    <row r="678" spans="1:83" ht="16.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</row>
    <row r="679" spans="1:83" ht="16.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</row>
    <row r="680" spans="1:83" ht="16.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</row>
    <row r="681" spans="1:83" ht="16.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</row>
    <row r="682" spans="1:83" ht="16.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</row>
    <row r="683" spans="1:83" ht="16.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</row>
    <row r="684" spans="1:83" ht="16.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</row>
    <row r="685" spans="1:83" ht="16.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</row>
    <row r="686" spans="1:83" ht="16.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</row>
    <row r="687" spans="1:83" ht="16.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</row>
    <row r="688" spans="1:83" ht="16.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</row>
    <row r="689" spans="1:83" ht="16.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</row>
    <row r="690" spans="1:83" ht="16.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</row>
    <row r="691" spans="1:83" ht="16.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</row>
    <row r="692" spans="1:83" ht="16.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</row>
    <row r="693" spans="1:83" ht="16.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</row>
    <row r="694" spans="1:83" ht="16.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</row>
    <row r="695" spans="1:83" ht="16.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</row>
    <row r="696" spans="1:83" ht="16.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</row>
    <row r="697" spans="1:83" ht="16.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</row>
    <row r="698" spans="1:83" ht="16.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</row>
    <row r="699" spans="1:83" ht="16.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</row>
    <row r="700" spans="1:83" ht="16.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</row>
    <row r="701" spans="1:83" ht="16.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</row>
    <row r="702" spans="1:83" ht="16.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</row>
    <row r="703" spans="1:83" ht="16.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</row>
    <row r="704" spans="1:83" ht="16.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</row>
    <row r="705" spans="1:83" ht="16.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</row>
    <row r="706" spans="1:83" ht="16.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</row>
    <row r="707" spans="1:83" ht="16.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</row>
    <row r="708" spans="1:83" ht="16.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</row>
    <row r="709" spans="1:83" ht="16.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</row>
    <row r="710" spans="1:83" ht="16.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</row>
    <row r="711" spans="1:83" ht="16.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</row>
    <row r="712" spans="1:83" ht="16.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</row>
    <row r="713" spans="1:83" ht="16.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</row>
    <row r="714" spans="1:83" ht="16.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</row>
    <row r="715" spans="1:83" ht="16.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</row>
    <row r="716" spans="1:83" ht="16.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  <c r="CE716" s="36"/>
    </row>
    <row r="717" spans="1:83" ht="16.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</row>
    <row r="718" spans="1:83" ht="16.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</row>
    <row r="719" spans="1:83" ht="16.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</row>
    <row r="720" spans="1:83" ht="16.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</row>
    <row r="721" spans="1:83" ht="16.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</row>
    <row r="722" spans="1:83" ht="16.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</row>
    <row r="723" spans="1:83" ht="16.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</row>
    <row r="724" spans="1:83" ht="16.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</row>
    <row r="725" spans="1:83" ht="16.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</row>
    <row r="726" spans="1:83" ht="16.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</row>
    <row r="727" spans="1:83" ht="16.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</row>
    <row r="728" spans="1:83" ht="16.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/>
      <c r="CD728" s="36"/>
      <c r="CE728" s="36"/>
    </row>
    <row r="729" spans="1:83" ht="16.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</row>
    <row r="730" spans="1:83" ht="16.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</row>
    <row r="731" spans="1:83" ht="16.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</row>
    <row r="732" spans="1:83" ht="16.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</row>
    <row r="733" spans="1:83" ht="16.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</row>
    <row r="734" spans="1:83" ht="16.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</row>
    <row r="735" spans="1:83" ht="16.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</row>
    <row r="736" spans="1:83" ht="16.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</row>
    <row r="737" spans="1:83" ht="16.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</row>
    <row r="738" spans="1:83" ht="16.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</row>
    <row r="739" spans="1:83" ht="16.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</row>
    <row r="740" spans="1:83" ht="16.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</row>
    <row r="741" spans="1:83" ht="16.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</row>
    <row r="742" spans="1:83" ht="16.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</row>
    <row r="743" spans="1:83" ht="16.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</row>
    <row r="744" spans="1:83" ht="16.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</row>
    <row r="745" spans="1:83" ht="16.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</row>
    <row r="746" spans="1:83" ht="16.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</row>
    <row r="747" spans="1:83" ht="16.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</row>
    <row r="748" spans="1:83" ht="16.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</row>
    <row r="749" spans="1:83" ht="16.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</row>
    <row r="750" spans="1:83" ht="16.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</row>
    <row r="751" spans="1:83" ht="16.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</row>
    <row r="752" spans="1:83" ht="16.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</row>
    <row r="753" spans="1:83" ht="16.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</row>
    <row r="754" spans="1:83" ht="16.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</row>
    <row r="755" spans="1:83" ht="16.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</row>
    <row r="756" spans="1:83" ht="16.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</row>
    <row r="757" spans="1:83" ht="16.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</row>
    <row r="758" spans="1:83" ht="16.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</row>
    <row r="759" spans="1:83" ht="16.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</row>
    <row r="760" spans="1:83" ht="16.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</row>
    <row r="761" spans="1:83" ht="16.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</row>
    <row r="762" spans="1:83" ht="16.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</row>
    <row r="763" spans="1:83" ht="16.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</row>
    <row r="764" spans="1:83" ht="16.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/>
      <c r="BW764" s="36"/>
      <c r="BX764" s="36"/>
      <c r="BY764" s="36"/>
      <c r="BZ764" s="36"/>
      <c r="CA764" s="36"/>
      <c r="CB764" s="36"/>
      <c r="CC764" s="36"/>
      <c r="CD764" s="36"/>
      <c r="CE764" s="36"/>
    </row>
    <row r="765" spans="1:83" ht="16.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</row>
    <row r="766" spans="1:83" ht="16.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</row>
    <row r="767" spans="1:83" ht="16.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</row>
    <row r="768" spans="1:83" ht="16.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</row>
    <row r="769" spans="1:83" ht="16.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</row>
    <row r="770" spans="1:83" ht="16.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</row>
    <row r="771" spans="1:83" ht="16.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</row>
    <row r="772" spans="1:83" ht="16.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</row>
    <row r="773" spans="1:83" ht="16.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</row>
    <row r="774" spans="1:83" ht="16.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</row>
    <row r="775" spans="1:83" ht="16.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</row>
    <row r="776" spans="1:83" ht="16.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</row>
    <row r="777" spans="1:83" ht="16.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</row>
    <row r="778" spans="1:83" ht="16.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</row>
    <row r="779" spans="1:83" ht="16.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</row>
    <row r="780" spans="1:83" ht="16.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</row>
    <row r="781" spans="1:83" ht="16.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</row>
    <row r="782" spans="1:83" ht="16.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</row>
    <row r="783" spans="1:83" ht="16.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</row>
    <row r="784" spans="1:83" ht="16.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</row>
    <row r="785" spans="1:83" ht="16.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</row>
    <row r="786" spans="1:83" ht="16.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</row>
    <row r="787" spans="1:83" ht="16.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</row>
    <row r="788" spans="1:83" ht="16.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</row>
    <row r="789" spans="1:83" ht="16.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</row>
    <row r="790" spans="1:83" ht="16.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</row>
    <row r="791" spans="1:83" ht="16.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</row>
    <row r="792" spans="1:83" ht="16.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</row>
    <row r="793" spans="1:83" ht="16.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</row>
    <row r="794" spans="1:83" ht="16.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</row>
    <row r="795" spans="1:83" ht="16.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</row>
    <row r="796" spans="1:83" ht="16.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</row>
    <row r="797" spans="1:83" ht="16.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</row>
    <row r="798" spans="1:83" ht="16.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</row>
    <row r="799" spans="1:83" ht="16.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</row>
    <row r="800" spans="1:83" ht="16.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</row>
    <row r="801" spans="1:83" ht="16.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</row>
    <row r="802" spans="1:83" ht="16.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</row>
    <row r="803" spans="1:83" ht="16.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</row>
    <row r="804" spans="1:83" ht="16.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</row>
    <row r="805" spans="1:83" ht="16.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</row>
    <row r="806" spans="1:83" ht="16.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</row>
    <row r="807" spans="1:83" ht="16.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</row>
    <row r="808" spans="1:83" ht="16.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</row>
    <row r="809" spans="1:83" ht="16.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</row>
    <row r="810" spans="1:83" ht="16.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</row>
    <row r="811" spans="1:83" ht="16.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</row>
    <row r="812" spans="1:83" ht="16.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</row>
    <row r="813" spans="1:83" ht="16.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</row>
    <row r="814" spans="1:83" ht="16.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</row>
    <row r="815" spans="1:83" ht="16.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</row>
    <row r="816" spans="1:83" ht="16.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</row>
    <row r="817" spans="1:83" ht="16.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</row>
    <row r="818" spans="1:83" ht="16.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</row>
    <row r="819" spans="1:83" ht="16.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</row>
    <row r="820" spans="1:83" ht="16.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</row>
    <row r="821" spans="1:83" ht="16.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</row>
    <row r="822" spans="1:83" ht="16.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</row>
    <row r="823" spans="1:83" ht="16.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</row>
    <row r="824" spans="1:83" ht="16.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</row>
    <row r="825" spans="1:83" ht="16.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</row>
    <row r="826" spans="1:83" ht="16.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</row>
    <row r="827" spans="1:83" ht="16.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</row>
    <row r="828" spans="1:83" ht="16.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</row>
    <row r="829" spans="1:83" ht="16.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</row>
    <row r="830" spans="1:83" ht="16.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</row>
    <row r="831" spans="1:83" ht="16.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</row>
    <row r="832" spans="1:83" ht="16.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</row>
    <row r="833" spans="1:83" ht="16.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</row>
    <row r="834" spans="1:83" ht="16.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</row>
    <row r="835" spans="1:83" ht="16.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</row>
    <row r="836" spans="1:83" ht="16.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</row>
    <row r="837" spans="1:83" ht="16.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</row>
    <row r="838" spans="1:83" ht="16.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</row>
    <row r="839" spans="1:83" ht="16.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</row>
    <row r="840" spans="1:83" ht="16.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</row>
    <row r="841" spans="1:83" ht="16.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</row>
    <row r="842" spans="1:83" ht="16.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</row>
    <row r="843" spans="1:83" ht="16.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</row>
    <row r="844" spans="1:83" ht="16.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</row>
    <row r="845" spans="1:83" ht="16.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</row>
    <row r="846" spans="1:83" ht="16.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</row>
    <row r="847" spans="1:83" ht="16.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</row>
    <row r="848" spans="1:83" ht="16.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</row>
    <row r="849" spans="1:83" ht="16.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</row>
    <row r="850" spans="1:83" ht="16.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</row>
    <row r="851" spans="1:83" ht="16.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</row>
    <row r="852" spans="1:83" ht="16.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</row>
    <row r="853" spans="1:83" ht="16.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</row>
    <row r="854" spans="1:83" ht="16.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</row>
    <row r="855" spans="1:83" ht="16.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</row>
    <row r="856" spans="1:83" ht="16.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</row>
    <row r="857" spans="1:83" ht="16.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</row>
    <row r="858" spans="1:83" ht="16.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</row>
    <row r="859" spans="1:83" ht="16.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</row>
    <row r="860" spans="1:83" ht="16.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</row>
    <row r="861" spans="1:83" ht="16.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</row>
    <row r="862" spans="1:83" ht="16.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</row>
    <row r="863" spans="1:83" ht="16.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</row>
    <row r="864" spans="1:83" ht="16.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</row>
    <row r="865" spans="1:83" ht="16.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</row>
    <row r="866" spans="1:83" ht="16.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</row>
    <row r="867" spans="1:83" ht="16.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</row>
    <row r="868" spans="1:83" ht="16.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</row>
    <row r="869" spans="1:83" ht="16.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</row>
    <row r="870" spans="1:83" ht="16.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</row>
    <row r="871" spans="1:83" ht="16.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</row>
    <row r="872" spans="1:83" ht="16.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</row>
    <row r="873" spans="1:83" ht="16.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</row>
    <row r="874" spans="1:83" ht="16.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</row>
    <row r="875" spans="1:83" ht="16.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</row>
    <row r="876" spans="1:83" ht="16.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</row>
    <row r="877" spans="1:83" ht="16.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</row>
    <row r="878" spans="1:83" ht="16.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</row>
    <row r="879" spans="1:83" ht="16.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</row>
    <row r="880" spans="1:83" ht="16.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</row>
    <row r="881" spans="1:83" ht="16.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</row>
    <row r="882" spans="1:83" ht="16.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</row>
    <row r="883" spans="1:83" ht="16.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</row>
    <row r="884" spans="1:83" ht="16.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</row>
    <row r="885" spans="1:83" ht="16.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</row>
    <row r="886" spans="1:83" ht="16.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</row>
    <row r="887" spans="1:83" ht="16.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</row>
    <row r="888" spans="1:83" ht="16.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</row>
    <row r="889" spans="1:83" ht="16.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</row>
    <row r="890" spans="1:83" ht="16.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</row>
    <row r="891" spans="1:83" ht="16.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</row>
    <row r="892" spans="1:83" ht="16.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</row>
    <row r="893" spans="1:83" ht="16.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</row>
    <row r="894" spans="1:83" ht="16.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</row>
    <row r="895" spans="1:83" ht="16.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</row>
    <row r="896" spans="1:83" ht="16.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</row>
    <row r="897" spans="1:83" ht="16.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</row>
    <row r="898" spans="1:83" ht="16.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</row>
    <row r="899" spans="1:83" ht="16.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</row>
    <row r="900" spans="1:83" ht="16.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</row>
    <row r="901" spans="1:83" ht="16.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</row>
    <row r="902" spans="1:83" ht="16.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</row>
    <row r="903" spans="1:83" ht="16.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</row>
    <row r="904" spans="1:83" ht="16.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</row>
    <row r="905" spans="1:83" ht="16.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</row>
    <row r="906" spans="1:83" ht="16.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</row>
    <row r="907" spans="1:83" ht="16.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</row>
    <row r="908" spans="1:83" ht="16.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  <c r="BT908" s="36"/>
      <c r="BU908" s="36"/>
      <c r="BV908" s="36"/>
      <c r="BW908" s="36"/>
      <c r="BX908" s="36"/>
      <c r="BY908" s="36"/>
      <c r="BZ908" s="36"/>
      <c r="CA908" s="36"/>
      <c r="CB908" s="36"/>
      <c r="CC908" s="36"/>
      <c r="CD908" s="36"/>
      <c r="CE908" s="36"/>
    </row>
    <row r="909" spans="1:83" ht="16.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</row>
    <row r="910" spans="1:83" ht="16.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</row>
    <row r="911" spans="1:83" ht="16.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</row>
    <row r="912" spans="1:83" ht="16.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</row>
    <row r="913" spans="1:83" ht="16.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</row>
    <row r="914" spans="1:83" ht="16.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</row>
    <row r="915" spans="1:83" ht="16.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</row>
    <row r="916" spans="1:83" ht="16.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</row>
    <row r="917" spans="1:83" ht="16.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</row>
    <row r="918" spans="1:83" ht="16.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</row>
    <row r="919" spans="1:83" ht="16.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</row>
    <row r="920" spans="1:83" ht="16.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  <c r="BT920" s="36"/>
      <c r="BU920" s="36"/>
      <c r="BV920" s="36"/>
      <c r="BW920" s="36"/>
      <c r="BX920" s="36"/>
      <c r="BY920" s="36"/>
      <c r="BZ920" s="36"/>
      <c r="CA920" s="36"/>
      <c r="CB920" s="36"/>
      <c r="CC920" s="36"/>
      <c r="CD920" s="36"/>
      <c r="CE920" s="36"/>
    </row>
    <row r="921" spans="1:83" ht="16.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</row>
    <row r="922" spans="1:83" ht="16.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</row>
    <row r="923" spans="1:83" ht="16.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  <c r="BT923" s="36"/>
      <c r="BU923" s="36"/>
      <c r="BV923" s="36"/>
      <c r="BW923" s="36"/>
      <c r="BX923" s="36"/>
      <c r="BY923" s="36"/>
      <c r="BZ923" s="36"/>
      <c r="CA923" s="36"/>
      <c r="CB923" s="36"/>
      <c r="CC923" s="36"/>
      <c r="CD923" s="36"/>
      <c r="CE923" s="36"/>
    </row>
    <row r="924" spans="1:83" ht="16.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</row>
    <row r="925" spans="1:83" ht="16.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</row>
    <row r="926" spans="1:83" ht="16.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</row>
    <row r="927" spans="1:83" ht="16.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</row>
    <row r="928" spans="1:83" ht="16.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</row>
    <row r="929" spans="1:83" ht="16.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</row>
    <row r="930" spans="1:83" ht="16.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</row>
    <row r="931" spans="1:83" ht="16.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</row>
    <row r="932" spans="1:83" ht="16.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</row>
    <row r="933" spans="1:83" ht="16.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</row>
    <row r="934" spans="1:83" ht="16.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</row>
    <row r="935" spans="1:83" ht="16.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  <c r="BT935" s="36"/>
      <c r="BU935" s="36"/>
      <c r="BV935" s="36"/>
      <c r="BW935" s="36"/>
      <c r="BX935" s="36"/>
      <c r="BY935" s="36"/>
      <c r="BZ935" s="36"/>
      <c r="CA935" s="36"/>
      <c r="CB935" s="36"/>
      <c r="CC935" s="36"/>
      <c r="CD935" s="36"/>
      <c r="CE935" s="36"/>
    </row>
    <row r="936" spans="1:83" ht="16.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</row>
    <row r="937" spans="1:83" ht="16.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</row>
    <row r="938" spans="1:83" ht="16.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</row>
    <row r="939" spans="1:83" ht="16.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</row>
    <row r="940" spans="1:83" ht="16.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</row>
    <row r="941" spans="1:83" ht="16.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</row>
    <row r="942" spans="1:83" ht="16.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</row>
    <row r="943" spans="1:83" ht="16.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</row>
    <row r="944" spans="1:83" ht="16.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</row>
    <row r="945" spans="1:83" ht="16.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</row>
    <row r="946" spans="1:83" ht="16.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</row>
    <row r="947" spans="1:83" ht="16.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</row>
    <row r="948" spans="1:83" ht="16.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</row>
    <row r="949" spans="1:83" ht="16.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</row>
    <row r="950" spans="1:83" ht="16.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</row>
    <row r="951" spans="1:83" ht="16.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</row>
    <row r="952" spans="1:83" ht="16.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</row>
    <row r="953" spans="1:83" ht="16.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</row>
    <row r="954" spans="1:83" ht="16.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</row>
    <row r="955" spans="1:83" ht="16.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</row>
    <row r="956" spans="1:83" ht="16.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</row>
    <row r="957" spans="1:83" ht="16.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</row>
    <row r="958" spans="1:83" ht="16.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</row>
    <row r="959" spans="1:83" ht="16.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</row>
    <row r="960" spans="1:83" ht="16.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</row>
    <row r="961" spans="1:83" ht="16.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</row>
    <row r="962" spans="1:83" ht="16.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</row>
    <row r="963" spans="1:83" ht="16.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</row>
    <row r="964" spans="1:83" ht="16.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</row>
    <row r="965" spans="1:83" ht="16.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</row>
    <row r="966" spans="1:83" ht="16.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</row>
    <row r="967" spans="1:83" ht="16.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</row>
    <row r="968" spans="1:83" ht="16.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</row>
    <row r="969" spans="1:83" ht="16.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</row>
    <row r="970" spans="1:83" ht="16.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</row>
    <row r="971" spans="1:83" ht="16.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</row>
    <row r="972" spans="1:83" ht="16.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</row>
    <row r="973" spans="1:83" ht="16.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</row>
    <row r="974" spans="1:83" ht="16.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</row>
    <row r="975" spans="1:83" ht="16.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</row>
    <row r="976" spans="1:83" ht="16.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</row>
    <row r="977" spans="1:83" ht="16.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</row>
    <row r="978" spans="1:83" ht="16.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</row>
    <row r="979" spans="1:83" ht="16.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</row>
    <row r="980" spans="1:83" ht="16.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</row>
    <row r="981" spans="1:83" ht="16.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</row>
    <row r="982" spans="1:83" ht="16.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</row>
    <row r="983" spans="1:83" ht="16.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</row>
    <row r="984" spans="1:83" ht="16.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</row>
    <row r="985" spans="1:83" ht="16.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</row>
    <row r="986" spans="1:83" ht="16.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</row>
    <row r="987" spans="1:83" ht="16.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</row>
    <row r="988" spans="1:83" ht="16.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</row>
    <row r="989" spans="1:83" ht="16.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</row>
    <row r="990" spans="1:83" ht="16.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</row>
    <row r="991" spans="1:83" ht="16.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/>
    </row>
    <row r="992" spans="1:83" ht="16.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</row>
    <row r="993" spans="1:83" ht="16.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</row>
    <row r="994" spans="1:83" ht="16.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</row>
    <row r="995" spans="1:83" ht="16.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</row>
    <row r="996" spans="1:83" ht="16.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</row>
    <row r="997" spans="1:83" ht="16.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/>
      <c r="CB997" s="36"/>
      <c r="CC997" s="36"/>
      <c r="CD997" s="36"/>
      <c r="CE997" s="36"/>
    </row>
    <row r="998" spans="1:83" ht="16.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</row>
    <row r="999" spans="1:83" ht="16.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</row>
    <row r="1000" spans="1:83" ht="16.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/>
      <c r="BU1000" s="36"/>
      <c r="BV1000" s="36"/>
      <c r="BW1000" s="36"/>
      <c r="BX1000" s="36"/>
      <c r="BY1000" s="36"/>
      <c r="BZ1000" s="36"/>
      <c r="CA1000" s="36"/>
      <c r="CB1000" s="36"/>
      <c r="CC1000" s="36"/>
      <c r="CD1000" s="36"/>
      <c r="CE1000" s="36"/>
    </row>
  </sheetData>
  <phoneticPr fontId="1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/>
  <dimension ref="A1:Z1000"/>
  <sheetViews>
    <sheetView workbookViewId="0">
      <pane ySplit="3" topLeftCell="A4" activePane="bottomLeft" state="frozen"/>
      <selection pane="bottomLeft" activeCell="B5" sqref="B5"/>
    </sheetView>
  </sheetViews>
  <sheetFormatPr defaultColWidth="13.5" defaultRowHeight="15" customHeight="1"/>
  <cols>
    <col min="1" max="1" width="10.375" hidden="1" customWidth="1"/>
    <col min="2" max="2" width="25.5" hidden="1" customWidth="1"/>
    <col min="3" max="3" width="6.25" hidden="1" customWidth="1"/>
    <col min="4" max="4" width="7.875" hidden="1" customWidth="1"/>
    <col min="5" max="6" width="13.375" hidden="1" customWidth="1"/>
    <col min="7" max="7" width="7" hidden="1" customWidth="1"/>
    <col min="8" max="8" width="0" hidden="1" customWidth="1"/>
    <col min="9" max="9" width="6.625" customWidth="1"/>
    <col min="10" max="10" width="21.875" customWidth="1"/>
    <col min="11" max="11" width="7.125" customWidth="1"/>
    <col min="12" max="13" width="8.375" customWidth="1"/>
    <col min="14" max="14" width="8.75" customWidth="1"/>
    <col min="15" max="15" width="9.625" customWidth="1"/>
    <col min="16" max="26" width="6.75" customWidth="1"/>
  </cols>
  <sheetData>
    <row r="1" spans="1:26" ht="28.5" customHeight="1">
      <c r="A1" s="4"/>
      <c r="B1" s="4"/>
      <c r="C1" s="4"/>
      <c r="D1" s="4"/>
      <c r="E1" s="4"/>
      <c r="F1" s="4"/>
      <c r="G1" s="42"/>
      <c r="H1" s="4"/>
      <c r="I1" s="103" t="s">
        <v>439</v>
      </c>
      <c r="J1" s="105"/>
      <c r="K1" s="105"/>
      <c r="L1" s="105"/>
      <c r="M1" s="105"/>
      <c r="N1" s="105"/>
      <c r="O1" s="105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5.25" customHeight="1">
      <c r="A2" s="4"/>
      <c r="B2" s="4"/>
      <c r="C2" s="4"/>
      <c r="D2" s="4"/>
      <c r="E2" s="4"/>
      <c r="F2" s="4"/>
      <c r="G2" s="4"/>
      <c r="H2" s="4"/>
      <c r="I2" s="12"/>
      <c r="J2" s="4"/>
      <c r="K2" s="12"/>
      <c r="L2" s="12"/>
      <c r="M2" s="12"/>
      <c r="N2" s="12"/>
      <c r="O2" s="12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9.25" customHeight="1">
      <c r="A3" s="63"/>
      <c r="B3" s="66"/>
      <c r="C3" s="66"/>
      <c r="D3" s="66"/>
      <c r="E3" s="63" t="s">
        <v>518</v>
      </c>
      <c r="F3" s="79" t="s">
        <v>520</v>
      </c>
      <c r="G3" s="4"/>
      <c r="H3" s="4"/>
      <c r="I3" s="43" t="s">
        <v>6</v>
      </c>
      <c r="J3" s="43" t="s">
        <v>426</v>
      </c>
      <c r="K3" s="43" t="s">
        <v>5</v>
      </c>
      <c r="L3" s="43" t="s">
        <v>8</v>
      </c>
      <c r="M3" s="43" t="s">
        <v>430</v>
      </c>
      <c r="N3" s="43" t="s">
        <v>431</v>
      </c>
      <c r="O3" s="43" t="s">
        <v>13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9.5" customHeight="1">
      <c r="A4" s="63" t="s">
        <v>278</v>
      </c>
      <c r="B4" s="63" t="s">
        <v>349</v>
      </c>
      <c r="C4" s="63" t="s">
        <v>26</v>
      </c>
      <c r="D4" s="63">
        <v>205</v>
      </c>
      <c r="E4" s="73">
        <v>164</v>
      </c>
      <c r="F4" s="80">
        <v>33620</v>
      </c>
      <c r="G4" s="4"/>
      <c r="H4" s="4"/>
      <c r="I4" s="106" t="s">
        <v>17</v>
      </c>
      <c r="J4" s="5" t="str">
        <f t="shared" ref="J4:N4" si="0">B4</f>
        <v>高中國文</v>
      </c>
      <c r="K4" s="11" t="str">
        <f t="shared" si="0"/>
        <v>二</v>
      </c>
      <c r="L4" s="11">
        <f t="shared" si="0"/>
        <v>205</v>
      </c>
      <c r="M4" s="11">
        <f t="shared" si="0"/>
        <v>164</v>
      </c>
      <c r="N4" s="33">
        <f t="shared" si="0"/>
        <v>33620</v>
      </c>
      <c r="O4" s="11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9.5" customHeight="1">
      <c r="A5" s="65"/>
      <c r="B5" s="65"/>
      <c r="C5" s="63" t="s">
        <v>50</v>
      </c>
      <c r="D5" s="63">
        <v>202</v>
      </c>
      <c r="E5" s="73">
        <v>148</v>
      </c>
      <c r="F5" s="80">
        <v>29896</v>
      </c>
      <c r="G5" s="4"/>
      <c r="H5" s="4"/>
      <c r="I5" s="108"/>
      <c r="J5" s="5">
        <f t="shared" ref="J5:N5" si="1">B5</f>
        <v>0</v>
      </c>
      <c r="K5" s="11" t="str">
        <f t="shared" si="1"/>
        <v>六</v>
      </c>
      <c r="L5" s="11">
        <f t="shared" si="1"/>
        <v>202</v>
      </c>
      <c r="M5" s="11">
        <f t="shared" si="1"/>
        <v>148</v>
      </c>
      <c r="N5" s="33">
        <f t="shared" si="1"/>
        <v>29896</v>
      </c>
      <c r="O5" s="11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9.5" customHeight="1">
      <c r="A6" s="65"/>
      <c r="B6" s="65"/>
      <c r="C6" s="63" t="s">
        <v>39</v>
      </c>
      <c r="D6" s="63">
        <v>215</v>
      </c>
      <c r="E6" s="73">
        <v>144</v>
      </c>
      <c r="F6" s="80">
        <v>30960</v>
      </c>
      <c r="G6" s="4"/>
      <c r="H6" s="4"/>
      <c r="I6" s="108"/>
      <c r="J6" s="5">
        <f t="shared" ref="J6:N6" si="2">B6</f>
        <v>0</v>
      </c>
      <c r="K6" s="11" t="str">
        <f t="shared" si="2"/>
        <v>四</v>
      </c>
      <c r="L6" s="11">
        <f t="shared" si="2"/>
        <v>215</v>
      </c>
      <c r="M6" s="11">
        <f t="shared" si="2"/>
        <v>144</v>
      </c>
      <c r="N6" s="33">
        <f t="shared" si="2"/>
        <v>30960</v>
      </c>
      <c r="O6" s="11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9.5" customHeight="1">
      <c r="A7" s="65"/>
      <c r="B7" s="65"/>
      <c r="C7" s="63" t="s">
        <v>45</v>
      </c>
      <c r="D7" s="63">
        <v>200</v>
      </c>
      <c r="E7" s="73">
        <v>144</v>
      </c>
      <c r="F7" s="80">
        <v>28800</v>
      </c>
      <c r="G7" s="4"/>
      <c r="H7" s="4"/>
      <c r="I7" s="108"/>
      <c r="J7" s="5">
        <f t="shared" ref="J7:N7" si="3">B7</f>
        <v>0</v>
      </c>
      <c r="K7" s="11" t="str">
        <f t="shared" si="3"/>
        <v>五</v>
      </c>
      <c r="L7" s="11">
        <f t="shared" si="3"/>
        <v>200</v>
      </c>
      <c r="M7" s="11">
        <f t="shared" si="3"/>
        <v>144</v>
      </c>
      <c r="N7" s="33">
        <f t="shared" si="3"/>
        <v>28800</v>
      </c>
      <c r="O7" s="11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9.5" customHeight="1">
      <c r="A8" s="65"/>
      <c r="B8" s="63" t="s">
        <v>345</v>
      </c>
      <c r="C8" s="63" t="s">
        <v>26</v>
      </c>
      <c r="D8" s="63">
        <v>215</v>
      </c>
      <c r="E8" s="73">
        <v>164</v>
      </c>
      <c r="F8" s="80">
        <v>35260</v>
      </c>
      <c r="G8" s="4"/>
      <c r="H8" s="4"/>
      <c r="I8" s="108"/>
      <c r="J8" s="5" t="str">
        <f t="shared" ref="J8:N8" si="4">B8</f>
        <v>高中地理</v>
      </c>
      <c r="K8" s="11" t="str">
        <f t="shared" si="4"/>
        <v>二</v>
      </c>
      <c r="L8" s="11">
        <f t="shared" si="4"/>
        <v>215</v>
      </c>
      <c r="M8" s="11">
        <f t="shared" si="4"/>
        <v>164</v>
      </c>
      <c r="N8" s="33">
        <f t="shared" si="4"/>
        <v>35260</v>
      </c>
      <c r="O8" s="11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9.5" customHeight="1">
      <c r="A9" s="65"/>
      <c r="B9" s="63" t="s">
        <v>340</v>
      </c>
      <c r="C9" s="63" t="s">
        <v>26</v>
      </c>
      <c r="D9" s="63">
        <v>206</v>
      </c>
      <c r="E9" s="73">
        <v>164</v>
      </c>
      <c r="F9" s="80">
        <v>33784</v>
      </c>
      <c r="G9" s="4"/>
      <c r="H9" s="4"/>
      <c r="I9" s="108"/>
      <c r="J9" s="5" t="str">
        <f t="shared" ref="J9:N9" si="5">B9</f>
        <v>公民與社會</v>
      </c>
      <c r="K9" s="11" t="str">
        <f t="shared" si="5"/>
        <v>二</v>
      </c>
      <c r="L9" s="11">
        <f t="shared" si="5"/>
        <v>206</v>
      </c>
      <c r="M9" s="11">
        <f t="shared" si="5"/>
        <v>164</v>
      </c>
      <c r="N9" s="33">
        <f t="shared" si="5"/>
        <v>33784</v>
      </c>
      <c r="O9" s="11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9.5" customHeight="1">
      <c r="A10" s="65"/>
      <c r="B10" s="63" t="s">
        <v>207</v>
      </c>
      <c r="C10" s="63" t="s">
        <v>26</v>
      </c>
      <c r="D10" s="63">
        <v>201</v>
      </c>
      <c r="E10" s="73">
        <v>553</v>
      </c>
      <c r="F10" s="80">
        <v>111153</v>
      </c>
      <c r="G10" s="4"/>
      <c r="H10" s="4"/>
      <c r="I10" s="108"/>
      <c r="J10" s="5" t="str">
        <f t="shared" ref="J10:N10" si="6">B10</f>
        <v>高職國文</v>
      </c>
      <c r="K10" s="11" t="str">
        <f t="shared" si="6"/>
        <v>二</v>
      </c>
      <c r="L10" s="11">
        <f t="shared" si="6"/>
        <v>201</v>
      </c>
      <c r="M10" s="11">
        <f t="shared" si="6"/>
        <v>553</v>
      </c>
      <c r="N10" s="33">
        <f t="shared" si="6"/>
        <v>111153</v>
      </c>
      <c r="O10" s="11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9.5" customHeight="1">
      <c r="A11" s="63" t="s">
        <v>521</v>
      </c>
      <c r="B11" s="66"/>
      <c r="C11" s="66"/>
      <c r="D11" s="66"/>
      <c r="E11" s="73">
        <v>1481</v>
      </c>
      <c r="F11" s="80">
        <v>303473</v>
      </c>
      <c r="G11" s="4"/>
      <c r="H11" s="4"/>
      <c r="I11" s="108"/>
      <c r="J11" s="5">
        <f t="shared" ref="J11:N11" si="7">B11</f>
        <v>0</v>
      </c>
      <c r="K11" s="11">
        <f t="shared" si="7"/>
        <v>0</v>
      </c>
      <c r="L11" s="11">
        <f t="shared" si="7"/>
        <v>0</v>
      </c>
      <c r="M11" s="11">
        <f t="shared" si="7"/>
        <v>1481</v>
      </c>
      <c r="N11" s="33">
        <f t="shared" si="7"/>
        <v>303473</v>
      </c>
      <c r="O11" s="11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9.5" customHeight="1">
      <c r="A12" s="63" t="s">
        <v>17</v>
      </c>
      <c r="B12" s="63" t="s">
        <v>24</v>
      </c>
      <c r="C12" s="63" t="s">
        <v>26</v>
      </c>
      <c r="D12" s="63">
        <v>232</v>
      </c>
      <c r="E12" s="73">
        <v>245</v>
      </c>
      <c r="F12" s="80">
        <v>56840</v>
      </c>
      <c r="G12" s="4"/>
      <c r="H12" s="4"/>
      <c r="I12" s="108"/>
      <c r="J12" s="5" t="str">
        <f t="shared" ref="J12:N12" si="8">B12</f>
        <v>高中英文</v>
      </c>
      <c r="K12" s="11" t="str">
        <f t="shared" si="8"/>
        <v>二</v>
      </c>
      <c r="L12" s="11">
        <f t="shared" si="8"/>
        <v>232</v>
      </c>
      <c r="M12" s="11">
        <f t="shared" si="8"/>
        <v>245</v>
      </c>
      <c r="N12" s="33">
        <f t="shared" si="8"/>
        <v>56840</v>
      </c>
      <c r="O12" s="11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9.5" customHeight="1">
      <c r="A13" s="65"/>
      <c r="B13" s="65"/>
      <c r="C13" s="63" t="s">
        <v>34</v>
      </c>
      <c r="D13" s="63">
        <v>248</v>
      </c>
      <c r="E13" s="73">
        <v>245</v>
      </c>
      <c r="F13" s="80">
        <v>60760</v>
      </c>
      <c r="G13" s="4"/>
      <c r="H13" s="4"/>
      <c r="I13" s="108"/>
      <c r="J13" s="5">
        <f t="shared" ref="J13:N13" si="9">B13</f>
        <v>0</v>
      </c>
      <c r="K13" s="11" t="str">
        <f t="shared" si="9"/>
        <v>三</v>
      </c>
      <c r="L13" s="11">
        <f t="shared" si="9"/>
        <v>248</v>
      </c>
      <c r="M13" s="11">
        <f t="shared" si="9"/>
        <v>245</v>
      </c>
      <c r="N13" s="33">
        <f t="shared" si="9"/>
        <v>60760</v>
      </c>
      <c r="O13" s="11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9.5" customHeight="1">
      <c r="A14" s="65"/>
      <c r="B14" s="65"/>
      <c r="C14" s="63" t="s">
        <v>50</v>
      </c>
      <c r="D14" s="63">
        <v>238</v>
      </c>
      <c r="E14" s="73">
        <v>225</v>
      </c>
      <c r="F14" s="80">
        <v>53550</v>
      </c>
      <c r="G14" s="4"/>
      <c r="H14" s="4"/>
      <c r="I14" s="107"/>
      <c r="J14" s="100" t="s">
        <v>440</v>
      </c>
      <c r="K14" s="101"/>
      <c r="L14" s="102"/>
      <c r="M14" s="11">
        <f t="shared" ref="M14:N14" si="10">E14</f>
        <v>225</v>
      </c>
      <c r="N14" s="33">
        <f t="shared" si="10"/>
        <v>53550</v>
      </c>
      <c r="O14" s="11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9.5" customHeight="1">
      <c r="A15" s="65"/>
      <c r="B15" s="65"/>
      <c r="C15" s="63" t="s">
        <v>39</v>
      </c>
      <c r="D15" s="63">
        <v>248</v>
      </c>
      <c r="E15" s="73">
        <v>219</v>
      </c>
      <c r="F15" s="80">
        <v>54312</v>
      </c>
      <c r="G15" s="4"/>
      <c r="H15" s="4"/>
      <c r="I15" s="106" t="s">
        <v>78</v>
      </c>
      <c r="J15" s="5">
        <f t="shared" ref="J15:N15" si="11">B15</f>
        <v>0</v>
      </c>
      <c r="K15" s="11" t="str">
        <f t="shared" si="11"/>
        <v>四</v>
      </c>
      <c r="L15" s="11">
        <f t="shared" si="11"/>
        <v>248</v>
      </c>
      <c r="M15" s="11">
        <f t="shared" si="11"/>
        <v>219</v>
      </c>
      <c r="N15" s="33">
        <f t="shared" si="11"/>
        <v>54312</v>
      </c>
      <c r="O15" s="11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9.5" customHeight="1">
      <c r="A16" s="65"/>
      <c r="B16" s="65"/>
      <c r="C16" s="63" t="s">
        <v>45</v>
      </c>
      <c r="D16" s="63">
        <v>248</v>
      </c>
      <c r="E16" s="73">
        <v>219</v>
      </c>
      <c r="F16" s="80">
        <v>54312</v>
      </c>
      <c r="G16" s="4"/>
      <c r="H16" s="4"/>
      <c r="I16" s="107"/>
      <c r="J16" s="100" t="s">
        <v>440</v>
      </c>
      <c r="K16" s="101"/>
      <c r="L16" s="102"/>
      <c r="M16" s="11">
        <f t="shared" ref="M16:N16" si="12">E16</f>
        <v>219</v>
      </c>
      <c r="N16" s="33">
        <f t="shared" si="12"/>
        <v>54312</v>
      </c>
      <c r="O16" s="11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9.5" customHeight="1">
      <c r="A17" s="65"/>
      <c r="B17" s="63" t="s">
        <v>53</v>
      </c>
      <c r="C17" s="63" t="s">
        <v>39</v>
      </c>
      <c r="D17" s="63">
        <v>220</v>
      </c>
      <c r="E17" s="73">
        <v>144</v>
      </c>
      <c r="F17" s="80">
        <v>31680</v>
      </c>
      <c r="G17" s="4"/>
      <c r="H17" s="4"/>
      <c r="I17" s="106" t="s">
        <v>85</v>
      </c>
      <c r="J17" s="5" t="str">
        <f t="shared" ref="J17:N17" si="13">B17</f>
        <v>高中數學</v>
      </c>
      <c r="K17" s="11" t="str">
        <f t="shared" si="13"/>
        <v>四</v>
      </c>
      <c r="L17" s="11">
        <f t="shared" si="13"/>
        <v>220</v>
      </c>
      <c r="M17" s="11">
        <f t="shared" si="13"/>
        <v>144</v>
      </c>
      <c r="N17" s="33">
        <f t="shared" si="13"/>
        <v>31680</v>
      </c>
      <c r="O17" s="11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9.5" customHeight="1">
      <c r="A18" s="65"/>
      <c r="B18" s="63" t="s">
        <v>57</v>
      </c>
      <c r="C18" s="63" t="s">
        <v>26</v>
      </c>
      <c r="D18" s="63">
        <v>228</v>
      </c>
      <c r="E18" s="73">
        <v>164</v>
      </c>
      <c r="F18" s="80">
        <v>37392</v>
      </c>
      <c r="G18" s="4"/>
      <c r="H18" s="4"/>
      <c r="I18" s="107"/>
      <c r="J18" s="100" t="s">
        <v>440</v>
      </c>
      <c r="K18" s="101"/>
      <c r="L18" s="102"/>
      <c r="M18" s="11">
        <f t="shared" ref="M18:N18" si="14">E18</f>
        <v>164</v>
      </c>
      <c r="N18" s="33">
        <f t="shared" si="14"/>
        <v>37392</v>
      </c>
      <c r="O18" s="11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9.5" customHeight="1">
      <c r="A19" s="65"/>
      <c r="B19" s="65"/>
      <c r="C19" s="63" t="s">
        <v>39</v>
      </c>
      <c r="D19" s="63">
        <v>220</v>
      </c>
      <c r="E19" s="73">
        <v>62</v>
      </c>
      <c r="F19" s="80">
        <v>13640</v>
      </c>
      <c r="G19" s="4"/>
      <c r="H19" s="4"/>
      <c r="I19" s="106" t="s">
        <v>108</v>
      </c>
      <c r="J19" s="5">
        <f t="shared" ref="J19:N19" si="15">B19</f>
        <v>0</v>
      </c>
      <c r="K19" s="11" t="str">
        <f t="shared" si="15"/>
        <v>四</v>
      </c>
      <c r="L19" s="11">
        <f t="shared" si="15"/>
        <v>220</v>
      </c>
      <c r="M19" s="11">
        <f t="shared" si="15"/>
        <v>62</v>
      </c>
      <c r="N19" s="33">
        <f t="shared" si="15"/>
        <v>13640</v>
      </c>
      <c r="O19" s="11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9.5" customHeight="1">
      <c r="A20" s="65"/>
      <c r="B20" s="63" t="s">
        <v>66</v>
      </c>
      <c r="C20" s="63" t="s">
        <v>16</v>
      </c>
      <c r="D20" s="63">
        <v>210</v>
      </c>
      <c r="E20" s="73">
        <v>76</v>
      </c>
      <c r="F20" s="80">
        <v>15960</v>
      </c>
      <c r="G20" s="4"/>
      <c r="H20" s="4"/>
      <c r="I20" s="108"/>
      <c r="J20" s="5" t="str">
        <f t="shared" ref="J20:N20" si="16">B20</f>
        <v>選修歷史</v>
      </c>
      <c r="K20" s="11" t="str">
        <f t="shared" si="16"/>
        <v>下</v>
      </c>
      <c r="L20" s="11">
        <f t="shared" si="16"/>
        <v>210</v>
      </c>
      <c r="M20" s="11">
        <f t="shared" si="16"/>
        <v>76</v>
      </c>
      <c r="N20" s="33">
        <f t="shared" si="16"/>
        <v>15960</v>
      </c>
      <c r="O20" s="11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9.5" customHeight="1">
      <c r="A21" s="65"/>
      <c r="B21" s="63" t="s">
        <v>15</v>
      </c>
      <c r="C21" s="63" t="s">
        <v>16</v>
      </c>
      <c r="D21" s="63">
        <v>218</v>
      </c>
      <c r="E21" s="73">
        <v>76</v>
      </c>
      <c r="F21" s="80">
        <v>16568</v>
      </c>
      <c r="G21" s="4"/>
      <c r="H21" s="4"/>
      <c r="I21" s="108"/>
      <c r="J21" s="5" t="str">
        <f t="shared" ref="J21:N21" si="17">B21</f>
        <v>公民與社會選修</v>
      </c>
      <c r="K21" s="11" t="str">
        <f t="shared" si="17"/>
        <v>下</v>
      </c>
      <c r="L21" s="11">
        <f t="shared" si="17"/>
        <v>218</v>
      </c>
      <c r="M21" s="11">
        <f t="shared" si="17"/>
        <v>76</v>
      </c>
      <c r="N21" s="33">
        <f t="shared" si="17"/>
        <v>16568</v>
      </c>
      <c r="O21" s="11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9.5" customHeight="1">
      <c r="A22" s="63" t="s">
        <v>522</v>
      </c>
      <c r="B22" s="66"/>
      <c r="C22" s="66"/>
      <c r="D22" s="66"/>
      <c r="E22" s="73">
        <v>1675</v>
      </c>
      <c r="F22" s="80">
        <v>395014</v>
      </c>
      <c r="G22" s="4"/>
      <c r="H22" s="4"/>
      <c r="I22" s="107"/>
      <c r="J22" s="100" t="s">
        <v>440</v>
      </c>
      <c r="K22" s="101"/>
      <c r="L22" s="102"/>
      <c r="M22" s="11">
        <f t="shared" ref="M22:N22" si="18">E22</f>
        <v>1675</v>
      </c>
      <c r="N22" s="33">
        <f t="shared" si="18"/>
        <v>395014</v>
      </c>
      <c r="O22" s="11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9.5" customHeight="1">
      <c r="A23" s="63" t="s">
        <v>169</v>
      </c>
      <c r="B23" s="63" t="s">
        <v>53</v>
      </c>
      <c r="C23" s="63" t="s">
        <v>26</v>
      </c>
      <c r="D23" s="63">
        <v>276</v>
      </c>
      <c r="E23" s="73">
        <v>164</v>
      </c>
      <c r="F23" s="80">
        <v>45264</v>
      </c>
      <c r="G23" s="4"/>
      <c r="H23" s="4"/>
      <c r="I23" s="106" t="s">
        <v>115</v>
      </c>
      <c r="J23" s="5" t="str">
        <f t="shared" ref="J23:N23" si="19">B23</f>
        <v>高中數學</v>
      </c>
      <c r="K23" s="11" t="str">
        <f t="shared" si="19"/>
        <v>二</v>
      </c>
      <c r="L23" s="11">
        <f t="shared" si="19"/>
        <v>276</v>
      </c>
      <c r="M23" s="11">
        <f t="shared" si="19"/>
        <v>164</v>
      </c>
      <c r="N23" s="33">
        <f t="shared" si="19"/>
        <v>45264</v>
      </c>
      <c r="O23" s="11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9.5" customHeight="1">
      <c r="A24" s="65"/>
      <c r="B24" s="63" t="s">
        <v>250</v>
      </c>
      <c r="C24" s="63" t="s">
        <v>16</v>
      </c>
      <c r="D24" s="63">
        <v>261</v>
      </c>
      <c r="E24" s="73">
        <v>82</v>
      </c>
      <c r="F24" s="80">
        <v>21402</v>
      </c>
      <c r="G24" s="4"/>
      <c r="H24" s="4"/>
      <c r="I24" s="107"/>
      <c r="J24" s="100" t="s">
        <v>440</v>
      </c>
      <c r="K24" s="101"/>
      <c r="L24" s="102"/>
      <c r="M24" s="11">
        <f t="shared" ref="M24:N24" si="20">E24</f>
        <v>82</v>
      </c>
      <c r="N24" s="33">
        <f t="shared" si="20"/>
        <v>21402</v>
      </c>
      <c r="O24" s="11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9.5" customHeight="1">
      <c r="A25" s="65"/>
      <c r="B25" s="63" t="s">
        <v>264</v>
      </c>
      <c r="C25" s="63" t="s">
        <v>50</v>
      </c>
      <c r="D25" s="63">
        <v>169</v>
      </c>
      <c r="E25" s="73">
        <v>76</v>
      </c>
      <c r="F25" s="80">
        <v>12844</v>
      </c>
      <c r="G25" s="4"/>
      <c r="H25" s="4"/>
      <c r="I25" s="106" t="s">
        <v>132</v>
      </c>
      <c r="J25" s="5" t="str">
        <f t="shared" ref="J25:N25" si="21">B25</f>
        <v>數學(乙)</v>
      </c>
      <c r="K25" s="11" t="str">
        <f t="shared" si="21"/>
        <v>六</v>
      </c>
      <c r="L25" s="11">
        <f t="shared" si="21"/>
        <v>169</v>
      </c>
      <c r="M25" s="11">
        <f t="shared" si="21"/>
        <v>76</v>
      </c>
      <c r="N25" s="33">
        <f t="shared" si="21"/>
        <v>12844</v>
      </c>
      <c r="O25" s="11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9.5" customHeight="1">
      <c r="A26" s="65"/>
      <c r="B26" s="63" t="s">
        <v>272</v>
      </c>
      <c r="C26" s="63" t="s">
        <v>50</v>
      </c>
      <c r="D26" s="63">
        <v>283</v>
      </c>
      <c r="E26" s="73">
        <v>72</v>
      </c>
      <c r="F26" s="80">
        <v>20376</v>
      </c>
      <c r="G26" s="4"/>
      <c r="H26" s="4"/>
      <c r="I26" s="108"/>
      <c r="J26" s="5" t="str">
        <f t="shared" ref="J26:N26" si="22">B26</f>
        <v>數學(甲)</v>
      </c>
      <c r="K26" s="11" t="str">
        <f t="shared" si="22"/>
        <v>六</v>
      </c>
      <c r="L26" s="11">
        <f t="shared" si="22"/>
        <v>283</v>
      </c>
      <c r="M26" s="11">
        <f t="shared" si="22"/>
        <v>72</v>
      </c>
      <c r="N26" s="33">
        <f t="shared" si="22"/>
        <v>20376</v>
      </c>
      <c r="O26" s="11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9.5" customHeight="1">
      <c r="A27" s="63" t="s">
        <v>523</v>
      </c>
      <c r="B27" s="66"/>
      <c r="C27" s="66"/>
      <c r="D27" s="66"/>
      <c r="E27" s="73">
        <v>394</v>
      </c>
      <c r="F27" s="80">
        <v>99886</v>
      </c>
      <c r="G27" s="4"/>
      <c r="H27" s="4"/>
      <c r="I27" s="108"/>
      <c r="J27" s="5">
        <f t="shared" ref="J27:N27" si="23">B27</f>
        <v>0</v>
      </c>
      <c r="K27" s="11">
        <f t="shared" si="23"/>
        <v>0</v>
      </c>
      <c r="L27" s="11">
        <f t="shared" si="23"/>
        <v>0</v>
      </c>
      <c r="M27" s="11">
        <f t="shared" si="23"/>
        <v>394</v>
      </c>
      <c r="N27" s="33">
        <f t="shared" si="23"/>
        <v>99886</v>
      </c>
      <c r="O27" s="11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9.5" customHeight="1">
      <c r="A28" s="63" t="s">
        <v>115</v>
      </c>
      <c r="B28" s="63" t="s">
        <v>128</v>
      </c>
      <c r="C28" s="63" t="s">
        <v>16</v>
      </c>
      <c r="D28" s="63">
        <v>253</v>
      </c>
      <c r="E28" s="73">
        <v>164</v>
      </c>
      <c r="F28" s="80">
        <v>41492</v>
      </c>
      <c r="G28" s="4"/>
      <c r="H28" s="4"/>
      <c r="I28" s="108"/>
      <c r="J28" s="5" t="str">
        <f t="shared" ref="J28:N28" si="24">B28</f>
        <v>基礎地球科學</v>
      </c>
      <c r="K28" s="11" t="str">
        <f t="shared" si="24"/>
        <v>下</v>
      </c>
      <c r="L28" s="11">
        <f t="shared" si="24"/>
        <v>253</v>
      </c>
      <c r="M28" s="11">
        <f t="shared" si="24"/>
        <v>164</v>
      </c>
      <c r="N28" s="33">
        <f t="shared" si="24"/>
        <v>41492</v>
      </c>
      <c r="O28" s="11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9.5" customHeight="1">
      <c r="A29" s="63" t="s">
        <v>524</v>
      </c>
      <c r="B29" s="66"/>
      <c r="C29" s="66"/>
      <c r="D29" s="66"/>
      <c r="E29" s="73">
        <v>164</v>
      </c>
      <c r="F29" s="80">
        <v>41492</v>
      </c>
      <c r="G29" s="4"/>
      <c r="H29" s="4"/>
      <c r="I29" s="107"/>
      <c r="J29" s="100" t="s">
        <v>440</v>
      </c>
      <c r="K29" s="101"/>
      <c r="L29" s="102"/>
      <c r="M29" s="11">
        <f t="shared" ref="M29:N29" si="25">E29</f>
        <v>164</v>
      </c>
      <c r="N29" s="33">
        <f t="shared" si="25"/>
        <v>41492</v>
      </c>
      <c r="O29" s="11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9.5" customHeight="1">
      <c r="A30" s="63" t="s">
        <v>287</v>
      </c>
      <c r="B30" s="63" t="s">
        <v>345</v>
      </c>
      <c r="C30" s="63" t="s">
        <v>39</v>
      </c>
      <c r="D30" s="63">
        <v>240</v>
      </c>
      <c r="E30" s="73">
        <v>62</v>
      </c>
      <c r="F30" s="80">
        <v>14880</v>
      </c>
      <c r="G30" s="4"/>
      <c r="H30" s="4"/>
      <c r="I30" s="106" t="s">
        <v>141</v>
      </c>
      <c r="J30" s="5" t="str">
        <f t="shared" ref="J30:N30" si="26">B30</f>
        <v>高中地理</v>
      </c>
      <c r="K30" s="11" t="str">
        <f t="shared" si="26"/>
        <v>四</v>
      </c>
      <c r="L30" s="11">
        <f t="shared" si="26"/>
        <v>240</v>
      </c>
      <c r="M30" s="11">
        <f t="shared" si="26"/>
        <v>62</v>
      </c>
      <c r="N30" s="33">
        <f t="shared" si="26"/>
        <v>14880</v>
      </c>
      <c r="O30" s="11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9.5" customHeight="1">
      <c r="A31" s="65"/>
      <c r="B31" s="63" t="s">
        <v>340</v>
      </c>
      <c r="C31" s="63" t="s">
        <v>39</v>
      </c>
      <c r="D31" s="63">
        <v>220</v>
      </c>
      <c r="E31" s="73">
        <v>62</v>
      </c>
      <c r="F31" s="80">
        <v>13640</v>
      </c>
      <c r="G31" s="4"/>
      <c r="H31" s="4"/>
      <c r="I31" s="108"/>
      <c r="J31" s="5" t="str">
        <f t="shared" ref="J31:N31" si="27">B31</f>
        <v>公民與社會</v>
      </c>
      <c r="K31" s="11" t="str">
        <f t="shared" si="27"/>
        <v>四</v>
      </c>
      <c r="L31" s="11">
        <f t="shared" si="27"/>
        <v>220</v>
      </c>
      <c r="M31" s="11">
        <f t="shared" si="27"/>
        <v>62</v>
      </c>
      <c r="N31" s="33">
        <f t="shared" si="27"/>
        <v>13640</v>
      </c>
      <c r="O31" s="11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9.5" customHeight="1">
      <c r="A32" s="65"/>
      <c r="B32" s="63" t="s">
        <v>372</v>
      </c>
      <c r="C32" s="63" t="s">
        <v>373</v>
      </c>
      <c r="D32" s="63">
        <v>207</v>
      </c>
      <c r="E32" s="73">
        <v>82</v>
      </c>
      <c r="F32" s="80">
        <v>16974</v>
      </c>
      <c r="G32" s="4"/>
      <c r="H32" s="4"/>
      <c r="I32" s="108"/>
      <c r="J32" s="5" t="str">
        <f t="shared" ref="J32:N32" si="28">B32</f>
        <v>基礎生物</v>
      </c>
      <c r="K32" s="11" t="str">
        <f t="shared" si="28"/>
        <v>上</v>
      </c>
      <c r="L32" s="11">
        <f t="shared" si="28"/>
        <v>207</v>
      </c>
      <c r="M32" s="11">
        <f t="shared" si="28"/>
        <v>82</v>
      </c>
      <c r="N32" s="33">
        <f t="shared" si="28"/>
        <v>16974</v>
      </c>
      <c r="O32" s="11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9.5" customHeight="1">
      <c r="A33" s="65"/>
      <c r="B33" s="63" t="s">
        <v>207</v>
      </c>
      <c r="C33" s="63" t="s">
        <v>26</v>
      </c>
      <c r="D33" s="63">
        <v>206</v>
      </c>
      <c r="E33" s="73">
        <v>115</v>
      </c>
      <c r="F33" s="80">
        <v>23690</v>
      </c>
      <c r="G33" s="4"/>
      <c r="H33" s="4"/>
      <c r="I33" s="108"/>
      <c r="J33" s="5" t="str">
        <f t="shared" ref="J33:N33" si="29">B33</f>
        <v>高職國文</v>
      </c>
      <c r="K33" s="11" t="str">
        <f t="shared" si="29"/>
        <v>二</v>
      </c>
      <c r="L33" s="11">
        <f t="shared" si="29"/>
        <v>206</v>
      </c>
      <c r="M33" s="11">
        <f t="shared" si="29"/>
        <v>115</v>
      </c>
      <c r="N33" s="33">
        <f t="shared" si="29"/>
        <v>23690</v>
      </c>
      <c r="O33" s="11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9.5" customHeight="1">
      <c r="A34" s="65"/>
      <c r="B34" s="65"/>
      <c r="C34" s="63" t="s">
        <v>39</v>
      </c>
      <c r="D34" s="63">
        <v>206</v>
      </c>
      <c r="E34" s="73">
        <v>126</v>
      </c>
      <c r="F34" s="80">
        <v>25956</v>
      </c>
      <c r="G34" s="4"/>
      <c r="H34" s="4"/>
      <c r="I34" s="108"/>
      <c r="J34" s="5">
        <f t="shared" ref="J34:N34" si="30">B34</f>
        <v>0</v>
      </c>
      <c r="K34" s="11" t="str">
        <f t="shared" si="30"/>
        <v>四</v>
      </c>
      <c r="L34" s="11">
        <f t="shared" si="30"/>
        <v>206</v>
      </c>
      <c r="M34" s="11">
        <f t="shared" si="30"/>
        <v>126</v>
      </c>
      <c r="N34" s="33">
        <f t="shared" si="30"/>
        <v>25956</v>
      </c>
      <c r="O34" s="11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9.5" customHeight="1">
      <c r="A35" s="65"/>
      <c r="B35" s="63" t="s">
        <v>231</v>
      </c>
      <c r="C35" s="63" t="s">
        <v>39</v>
      </c>
      <c r="D35" s="63">
        <v>187</v>
      </c>
      <c r="E35" s="73">
        <v>500</v>
      </c>
      <c r="F35" s="80">
        <v>93500</v>
      </c>
      <c r="G35" s="4"/>
      <c r="H35" s="4"/>
      <c r="I35" s="108"/>
      <c r="J35" s="5" t="str">
        <f t="shared" ref="J35:N35" si="31">B35</f>
        <v>數學B</v>
      </c>
      <c r="K35" s="11" t="str">
        <f t="shared" si="31"/>
        <v>四</v>
      </c>
      <c r="L35" s="11">
        <f t="shared" si="31"/>
        <v>187</v>
      </c>
      <c r="M35" s="11">
        <f t="shared" si="31"/>
        <v>500</v>
      </c>
      <c r="N35" s="33">
        <f t="shared" si="31"/>
        <v>93500</v>
      </c>
      <c r="O35" s="11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9.5" customHeight="1">
      <c r="A36" s="65"/>
      <c r="B36" s="63" t="s">
        <v>378</v>
      </c>
      <c r="C36" s="63" t="s">
        <v>124</v>
      </c>
      <c r="D36" s="63">
        <v>218</v>
      </c>
      <c r="E36" s="73">
        <v>81</v>
      </c>
      <c r="F36" s="80">
        <v>17658</v>
      </c>
      <c r="G36" s="4"/>
      <c r="H36" s="4"/>
      <c r="I36" s="107"/>
      <c r="J36" s="100" t="s">
        <v>440</v>
      </c>
      <c r="K36" s="101"/>
      <c r="L36" s="102"/>
      <c r="M36" s="11">
        <f t="shared" ref="M36:N36" si="32">E36</f>
        <v>81</v>
      </c>
      <c r="N36" s="33">
        <f t="shared" si="32"/>
        <v>17658</v>
      </c>
      <c r="O36" s="11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9.5" customHeight="1">
      <c r="A37" s="65"/>
      <c r="B37" s="63" t="s">
        <v>388</v>
      </c>
      <c r="C37" s="63" t="s">
        <v>26</v>
      </c>
      <c r="D37" s="63">
        <v>228</v>
      </c>
      <c r="E37" s="73">
        <v>159</v>
      </c>
      <c r="F37" s="80">
        <v>36252</v>
      </c>
      <c r="G37" s="4"/>
      <c r="H37" s="4"/>
      <c r="I37" s="106" t="s">
        <v>160</v>
      </c>
      <c r="J37" s="5" t="str">
        <f t="shared" ref="J37:N37" si="33">B37</f>
        <v>管理學概要</v>
      </c>
      <c r="K37" s="11" t="str">
        <f t="shared" si="33"/>
        <v>二</v>
      </c>
      <c r="L37" s="11">
        <f t="shared" si="33"/>
        <v>228</v>
      </c>
      <c r="M37" s="11">
        <f t="shared" si="33"/>
        <v>159</v>
      </c>
      <c r="N37" s="33">
        <f t="shared" si="33"/>
        <v>36252</v>
      </c>
      <c r="O37" s="11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9.5" customHeight="1">
      <c r="A38" s="65"/>
      <c r="B38" s="63" t="s">
        <v>368</v>
      </c>
      <c r="C38" s="63" t="s">
        <v>26</v>
      </c>
      <c r="D38" s="63">
        <v>275</v>
      </c>
      <c r="E38" s="73">
        <v>23</v>
      </c>
      <c r="F38" s="80">
        <v>6325</v>
      </c>
      <c r="G38" s="4"/>
      <c r="H38" s="4"/>
      <c r="I38" s="108"/>
      <c r="J38" s="5" t="str">
        <f t="shared" ref="J38:N38" si="34">B38</f>
        <v>國際貿易實務</v>
      </c>
      <c r="K38" s="11" t="str">
        <f t="shared" si="34"/>
        <v>二</v>
      </c>
      <c r="L38" s="11">
        <f t="shared" si="34"/>
        <v>275</v>
      </c>
      <c r="M38" s="11">
        <f t="shared" si="34"/>
        <v>23</v>
      </c>
      <c r="N38" s="33">
        <f t="shared" si="34"/>
        <v>6325</v>
      </c>
      <c r="O38" s="11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9.5" customHeight="1">
      <c r="A39" s="65"/>
      <c r="B39" s="65"/>
      <c r="C39" s="63" t="s">
        <v>34</v>
      </c>
      <c r="D39" s="63">
        <v>285</v>
      </c>
      <c r="E39" s="73">
        <v>154</v>
      </c>
      <c r="F39" s="80">
        <v>43890</v>
      </c>
      <c r="G39" s="4"/>
      <c r="H39" s="4"/>
      <c r="I39" s="107"/>
      <c r="J39" s="100" t="s">
        <v>440</v>
      </c>
      <c r="K39" s="101"/>
      <c r="L39" s="102"/>
      <c r="M39" s="11">
        <f t="shared" ref="M39:N39" si="35">E39</f>
        <v>154</v>
      </c>
      <c r="N39" s="33">
        <f t="shared" si="35"/>
        <v>43890</v>
      </c>
      <c r="O39" s="11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9.5" customHeight="1">
      <c r="A40" s="65"/>
      <c r="B40" s="65"/>
      <c r="C40" s="63" t="s">
        <v>39</v>
      </c>
      <c r="D40" s="63">
        <v>265</v>
      </c>
      <c r="E40" s="73">
        <v>29</v>
      </c>
      <c r="F40" s="80">
        <v>7685</v>
      </c>
      <c r="G40" s="4"/>
      <c r="H40" s="4"/>
      <c r="I40" s="106" t="s">
        <v>169</v>
      </c>
      <c r="J40" s="5">
        <f t="shared" ref="J40:N40" si="36">B40</f>
        <v>0</v>
      </c>
      <c r="K40" s="11" t="str">
        <f t="shared" si="36"/>
        <v>四</v>
      </c>
      <c r="L40" s="11">
        <f t="shared" si="36"/>
        <v>265</v>
      </c>
      <c r="M40" s="11">
        <f t="shared" si="36"/>
        <v>29</v>
      </c>
      <c r="N40" s="33">
        <f t="shared" si="36"/>
        <v>7685</v>
      </c>
      <c r="O40" s="11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9.5" customHeight="1">
      <c r="A41" s="65"/>
      <c r="B41" s="63" t="s">
        <v>383</v>
      </c>
      <c r="C41" s="63" t="s">
        <v>84</v>
      </c>
      <c r="D41" s="63">
        <v>332</v>
      </c>
      <c r="E41" s="73">
        <v>81</v>
      </c>
      <c r="F41" s="80">
        <v>26892</v>
      </c>
      <c r="G41" s="4"/>
      <c r="H41" s="4"/>
      <c r="I41" s="108"/>
      <c r="J41" s="5" t="str">
        <f t="shared" ref="J41:N41" si="37">B41</f>
        <v>基礎圖學</v>
      </c>
      <c r="K41" s="11" t="str">
        <f t="shared" si="37"/>
        <v>Ⅱ</v>
      </c>
      <c r="L41" s="11">
        <f t="shared" si="37"/>
        <v>332</v>
      </c>
      <c r="M41" s="11">
        <f t="shared" si="37"/>
        <v>81</v>
      </c>
      <c r="N41" s="33">
        <f t="shared" si="37"/>
        <v>26892</v>
      </c>
      <c r="O41" s="11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9.5" customHeight="1">
      <c r="A42" s="65"/>
      <c r="B42" s="63" t="s">
        <v>392</v>
      </c>
      <c r="C42" s="63" t="s">
        <v>373</v>
      </c>
      <c r="D42" s="63">
        <v>245</v>
      </c>
      <c r="E42" s="73">
        <v>82</v>
      </c>
      <c r="F42" s="80">
        <v>20090</v>
      </c>
      <c r="G42" s="4"/>
      <c r="H42" s="4"/>
      <c r="I42" s="108"/>
      <c r="J42" s="5" t="str">
        <f t="shared" ref="J42:N42" si="38">B42</f>
        <v>選修生物</v>
      </c>
      <c r="K42" s="11" t="str">
        <f t="shared" si="38"/>
        <v>上</v>
      </c>
      <c r="L42" s="11">
        <f t="shared" si="38"/>
        <v>245</v>
      </c>
      <c r="M42" s="11">
        <f t="shared" si="38"/>
        <v>82</v>
      </c>
      <c r="N42" s="33">
        <f t="shared" si="38"/>
        <v>20090</v>
      </c>
      <c r="O42" s="11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9.5" customHeight="1">
      <c r="A43" s="65"/>
      <c r="B43" s="63" t="s">
        <v>397</v>
      </c>
      <c r="C43" s="63" t="s">
        <v>16</v>
      </c>
      <c r="D43" s="63">
        <v>224</v>
      </c>
      <c r="E43" s="73">
        <v>76</v>
      </c>
      <c r="F43" s="80">
        <v>17024</v>
      </c>
      <c r="G43" s="4"/>
      <c r="H43" s="4"/>
      <c r="I43" s="108"/>
      <c r="J43" s="5" t="str">
        <f t="shared" ref="J43:N43" si="39">B43</f>
        <v>應用地理</v>
      </c>
      <c r="K43" s="11" t="str">
        <f t="shared" si="39"/>
        <v>下</v>
      </c>
      <c r="L43" s="11">
        <f t="shared" si="39"/>
        <v>224</v>
      </c>
      <c r="M43" s="11">
        <f t="shared" si="39"/>
        <v>76</v>
      </c>
      <c r="N43" s="33">
        <f t="shared" si="39"/>
        <v>17024</v>
      </c>
      <c r="O43" s="11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9.5" customHeight="1">
      <c r="A44" s="65"/>
      <c r="B44" s="63" t="s">
        <v>394</v>
      </c>
      <c r="C44" s="63" t="s">
        <v>16</v>
      </c>
      <c r="D44" s="63">
        <v>232</v>
      </c>
      <c r="E44" s="73">
        <v>72</v>
      </c>
      <c r="F44" s="80">
        <v>16704</v>
      </c>
      <c r="G44" s="4"/>
      <c r="H44" s="4"/>
      <c r="I44" s="107"/>
      <c r="J44" s="100" t="s">
        <v>440</v>
      </c>
      <c r="K44" s="101"/>
      <c r="L44" s="102"/>
      <c r="M44" s="11">
        <f t="shared" ref="M44:N44" si="40">E44</f>
        <v>72</v>
      </c>
      <c r="N44" s="33">
        <f t="shared" si="40"/>
        <v>16704</v>
      </c>
      <c r="O44" s="11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9.5" customHeight="1">
      <c r="A45" s="65"/>
      <c r="B45" s="63" t="s">
        <v>402</v>
      </c>
      <c r="C45" s="63" t="s">
        <v>26</v>
      </c>
      <c r="D45" s="63">
        <v>203</v>
      </c>
      <c r="E45" s="73">
        <v>115</v>
      </c>
      <c r="F45" s="80">
        <v>23345</v>
      </c>
      <c r="G45" s="4"/>
      <c r="H45" s="4"/>
      <c r="I45" s="106" t="s">
        <v>179</v>
      </c>
      <c r="J45" s="5" t="str">
        <f t="shared" ref="J45:N45" si="41">B45</f>
        <v>英文(Ⅱ)六課版</v>
      </c>
      <c r="K45" s="11" t="str">
        <f t="shared" si="41"/>
        <v>二</v>
      </c>
      <c r="L45" s="11">
        <f t="shared" si="41"/>
        <v>203</v>
      </c>
      <c r="M45" s="11">
        <f t="shared" si="41"/>
        <v>115</v>
      </c>
      <c r="N45" s="33">
        <f t="shared" si="41"/>
        <v>23345</v>
      </c>
      <c r="O45" s="11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9.5" customHeight="1">
      <c r="A46" s="65"/>
      <c r="B46" s="63" t="s">
        <v>405</v>
      </c>
      <c r="C46" s="63" t="s">
        <v>26</v>
      </c>
      <c r="D46" s="63">
        <v>187</v>
      </c>
      <c r="E46" s="73">
        <v>115</v>
      </c>
      <c r="F46" s="80">
        <v>21505</v>
      </c>
      <c r="G46" s="4"/>
      <c r="H46" s="4"/>
      <c r="I46" s="108"/>
      <c r="J46" s="5" t="str">
        <f t="shared" ref="J46:N46" si="42">B46</f>
        <v>數學B(陳版)</v>
      </c>
      <c r="K46" s="11" t="str">
        <f t="shared" si="42"/>
        <v>二</v>
      </c>
      <c r="L46" s="11">
        <f t="shared" si="42"/>
        <v>187</v>
      </c>
      <c r="M46" s="11">
        <f t="shared" si="42"/>
        <v>115</v>
      </c>
      <c r="N46" s="33">
        <f t="shared" si="42"/>
        <v>21505</v>
      </c>
      <c r="O46" s="11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9.5" customHeight="1">
      <c r="A47" s="65"/>
      <c r="B47" s="63" t="s">
        <v>414</v>
      </c>
      <c r="C47" s="63" t="s">
        <v>39</v>
      </c>
      <c r="D47" s="63">
        <v>218</v>
      </c>
      <c r="E47" s="73">
        <v>126</v>
      </c>
      <c r="F47" s="80">
        <v>27468</v>
      </c>
      <c r="G47" s="4"/>
      <c r="H47" s="4"/>
      <c r="I47" s="107"/>
      <c r="J47" s="100" t="s">
        <v>440</v>
      </c>
      <c r="K47" s="101"/>
      <c r="L47" s="102"/>
      <c r="M47" s="11">
        <f t="shared" ref="M47:N47" si="43">E47</f>
        <v>126</v>
      </c>
      <c r="N47" s="33">
        <f t="shared" si="43"/>
        <v>27468</v>
      </c>
      <c r="O47" s="11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9.5" customHeight="1">
      <c r="A48" s="65"/>
      <c r="B48" s="63" t="s">
        <v>416</v>
      </c>
      <c r="C48" s="63" t="s">
        <v>39</v>
      </c>
      <c r="D48" s="63">
        <v>187</v>
      </c>
      <c r="E48" s="73">
        <v>126</v>
      </c>
      <c r="F48" s="80">
        <v>23562</v>
      </c>
      <c r="G48" s="4"/>
      <c r="H48" s="4"/>
      <c r="I48" s="106" t="s">
        <v>189</v>
      </c>
      <c r="J48" s="5" t="str">
        <f t="shared" ref="J48:N48" si="44">B48</f>
        <v>數學(B)</v>
      </c>
      <c r="K48" s="11" t="str">
        <f t="shared" si="44"/>
        <v>四</v>
      </c>
      <c r="L48" s="11">
        <f t="shared" si="44"/>
        <v>187</v>
      </c>
      <c r="M48" s="11">
        <f t="shared" si="44"/>
        <v>126</v>
      </c>
      <c r="N48" s="33">
        <f t="shared" si="44"/>
        <v>23562</v>
      </c>
      <c r="O48" s="11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9.5" customHeight="1">
      <c r="A49" s="63" t="s">
        <v>525</v>
      </c>
      <c r="B49" s="66"/>
      <c r="C49" s="66"/>
      <c r="D49" s="66"/>
      <c r="E49" s="73">
        <v>2186</v>
      </c>
      <c r="F49" s="80">
        <v>477040</v>
      </c>
      <c r="G49" s="4"/>
      <c r="H49" s="4"/>
      <c r="I49" s="108"/>
      <c r="J49" s="5">
        <f t="shared" ref="J49:N49" si="45">B49</f>
        <v>0</v>
      </c>
      <c r="K49" s="11">
        <f t="shared" si="45"/>
        <v>0</v>
      </c>
      <c r="L49" s="11">
        <f t="shared" si="45"/>
        <v>0</v>
      </c>
      <c r="M49" s="11">
        <f t="shared" si="45"/>
        <v>2186</v>
      </c>
      <c r="N49" s="33">
        <f t="shared" si="45"/>
        <v>477040</v>
      </c>
      <c r="O49" s="11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9.5" customHeight="1">
      <c r="A50" s="63" t="s">
        <v>160</v>
      </c>
      <c r="B50" s="63" t="s">
        <v>231</v>
      </c>
      <c r="C50" s="63" t="s">
        <v>26</v>
      </c>
      <c r="D50" s="63">
        <v>180</v>
      </c>
      <c r="E50" s="73">
        <v>553</v>
      </c>
      <c r="F50" s="80">
        <v>99540</v>
      </c>
      <c r="G50" s="4"/>
      <c r="H50" s="4"/>
      <c r="I50" s="108"/>
      <c r="J50" s="5" t="str">
        <f t="shared" ref="J50:N50" si="46">B50</f>
        <v>數學B</v>
      </c>
      <c r="K50" s="11" t="str">
        <f t="shared" si="46"/>
        <v>二</v>
      </c>
      <c r="L50" s="11">
        <f t="shared" si="46"/>
        <v>180</v>
      </c>
      <c r="M50" s="11">
        <f t="shared" si="46"/>
        <v>553</v>
      </c>
      <c r="N50" s="33">
        <f t="shared" si="46"/>
        <v>99540</v>
      </c>
      <c r="O50" s="11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9.5" customHeight="1">
      <c r="A51" s="65"/>
      <c r="B51" s="63" t="s">
        <v>221</v>
      </c>
      <c r="C51" s="63" t="s">
        <v>26</v>
      </c>
      <c r="D51" s="63">
        <v>211</v>
      </c>
      <c r="E51" s="73">
        <v>587</v>
      </c>
      <c r="F51" s="80">
        <v>123857</v>
      </c>
      <c r="G51" s="4"/>
      <c r="H51" s="4"/>
      <c r="I51" s="108"/>
      <c r="J51" s="5" t="str">
        <f t="shared" ref="J51:N51" si="47">B51</f>
        <v>商業概論</v>
      </c>
      <c r="K51" s="11" t="str">
        <f t="shared" si="47"/>
        <v>二</v>
      </c>
      <c r="L51" s="11">
        <f t="shared" si="47"/>
        <v>211</v>
      </c>
      <c r="M51" s="11">
        <f t="shared" si="47"/>
        <v>587</v>
      </c>
      <c r="N51" s="33">
        <f t="shared" si="47"/>
        <v>123857</v>
      </c>
      <c r="O51" s="11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9.5" customHeight="1">
      <c r="A52" s="63" t="s">
        <v>526</v>
      </c>
      <c r="B52" s="66"/>
      <c r="C52" s="66"/>
      <c r="D52" s="66"/>
      <c r="E52" s="73">
        <v>1140</v>
      </c>
      <c r="F52" s="80">
        <v>223397</v>
      </c>
      <c r="G52" s="4"/>
      <c r="H52" s="4"/>
      <c r="I52" s="108"/>
      <c r="J52" s="5">
        <f t="shared" ref="J52:N52" si="48">B52</f>
        <v>0</v>
      </c>
      <c r="K52" s="11">
        <f t="shared" si="48"/>
        <v>0</v>
      </c>
      <c r="L52" s="11">
        <f t="shared" si="48"/>
        <v>0</v>
      </c>
      <c r="M52" s="11">
        <f t="shared" si="48"/>
        <v>1140</v>
      </c>
      <c r="N52" s="33">
        <f t="shared" si="48"/>
        <v>223397</v>
      </c>
      <c r="O52" s="11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9.5" customHeight="1">
      <c r="A53" s="63" t="s">
        <v>141</v>
      </c>
      <c r="B53" s="63" t="s">
        <v>207</v>
      </c>
      <c r="C53" s="63" t="s">
        <v>50</v>
      </c>
      <c r="D53" s="63">
        <v>230</v>
      </c>
      <c r="E53" s="73">
        <v>626</v>
      </c>
      <c r="F53" s="80">
        <v>143980</v>
      </c>
      <c r="G53" s="4"/>
      <c r="H53" s="4"/>
      <c r="I53" s="107"/>
      <c r="J53" s="100" t="s">
        <v>440</v>
      </c>
      <c r="K53" s="101"/>
      <c r="L53" s="102"/>
      <c r="M53" s="11">
        <f t="shared" ref="M53:N53" si="49">E53</f>
        <v>626</v>
      </c>
      <c r="N53" s="33">
        <f t="shared" si="49"/>
        <v>143980</v>
      </c>
      <c r="O53" s="11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9.5" customHeight="1">
      <c r="A54" s="65"/>
      <c r="B54" s="65"/>
      <c r="C54" s="63" t="s">
        <v>39</v>
      </c>
      <c r="D54" s="63">
        <v>230</v>
      </c>
      <c r="E54" s="73">
        <v>500</v>
      </c>
      <c r="F54" s="80">
        <v>115000</v>
      </c>
      <c r="G54" s="4"/>
      <c r="H54" s="4"/>
      <c r="I54" s="106" t="s">
        <v>307</v>
      </c>
      <c r="J54" s="5">
        <f t="shared" ref="J54:N54" si="50">B54</f>
        <v>0</v>
      </c>
      <c r="K54" s="11" t="str">
        <f t="shared" si="50"/>
        <v>四</v>
      </c>
      <c r="L54" s="11">
        <f t="shared" si="50"/>
        <v>230</v>
      </c>
      <c r="M54" s="11">
        <f t="shared" si="50"/>
        <v>500</v>
      </c>
      <c r="N54" s="33">
        <f t="shared" si="50"/>
        <v>115000</v>
      </c>
      <c r="O54" s="11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9.5" customHeight="1">
      <c r="A55" s="65"/>
      <c r="B55" s="63" t="s">
        <v>175</v>
      </c>
      <c r="C55" s="63" t="s">
        <v>26</v>
      </c>
      <c r="D55" s="63">
        <v>210</v>
      </c>
      <c r="E55" s="73">
        <v>472</v>
      </c>
      <c r="F55" s="80">
        <v>99120</v>
      </c>
      <c r="G55" s="4"/>
      <c r="H55" s="4"/>
      <c r="I55" s="107"/>
      <c r="J55" s="100" t="s">
        <v>440</v>
      </c>
      <c r="K55" s="101"/>
      <c r="L55" s="102"/>
      <c r="M55" s="11">
        <f t="shared" ref="M55:N55" si="51">E55</f>
        <v>472</v>
      </c>
      <c r="N55" s="33">
        <f t="shared" si="51"/>
        <v>99120</v>
      </c>
      <c r="O55" s="11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9.5" customHeight="1">
      <c r="A56" s="65"/>
      <c r="B56" s="65"/>
      <c r="C56" s="63" t="s">
        <v>50</v>
      </c>
      <c r="D56" s="63">
        <v>240</v>
      </c>
      <c r="E56" s="73">
        <v>456</v>
      </c>
      <c r="F56" s="80">
        <v>109440</v>
      </c>
      <c r="G56" s="4"/>
      <c r="H56" s="4"/>
      <c r="I56" s="106" t="s">
        <v>224</v>
      </c>
      <c r="J56" s="5">
        <f t="shared" ref="J56:N56" si="52">B56</f>
        <v>0</v>
      </c>
      <c r="K56" s="11" t="str">
        <f t="shared" si="52"/>
        <v>六</v>
      </c>
      <c r="L56" s="11">
        <f t="shared" si="52"/>
        <v>240</v>
      </c>
      <c r="M56" s="11">
        <f t="shared" si="52"/>
        <v>456</v>
      </c>
      <c r="N56" s="33">
        <f t="shared" si="52"/>
        <v>109440</v>
      </c>
      <c r="O56" s="11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9.5" customHeight="1">
      <c r="A57" s="65"/>
      <c r="B57" s="65"/>
      <c r="C57" s="63" t="s">
        <v>39</v>
      </c>
      <c r="D57" s="63">
        <v>230</v>
      </c>
      <c r="E57" s="73">
        <v>425</v>
      </c>
      <c r="F57" s="80">
        <v>97750</v>
      </c>
      <c r="G57" s="4"/>
      <c r="H57" s="4"/>
      <c r="I57" s="107"/>
      <c r="J57" s="100" t="s">
        <v>440</v>
      </c>
      <c r="K57" s="101"/>
      <c r="L57" s="102"/>
      <c r="M57" s="11">
        <f t="shared" ref="M57:N57" si="53">E57</f>
        <v>425</v>
      </c>
      <c r="N57" s="33">
        <f t="shared" si="53"/>
        <v>97750</v>
      </c>
      <c r="O57" s="11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9.5" customHeight="1">
      <c r="A58" s="65"/>
      <c r="B58" s="65"/>
      <c r="C58" s="63" t="s">
        <v>45</v>
      </c>
      <c r="D58" s="63">
        <v>240</v>
      </c>
      <c r="E58" s="73">
        <v>425</v>
      </c>
      <c r="F58" s="80">
        <v>102000</v>
      </c>
      <c r="G58" s="4"/>
      <c r="H58" s="4"/>
      <c r="I58" s="106" t="s">
        <v>248</v>
      </c>
      <c r="J58" s="5">
        <f t="shared" ref="J58:N58" si="54">B58</f>
        <v>0</v>
      </c>
      <c r="K58" s="11" t="str">
        <f t="shared" si="54"/>
        <v>五</v>
      </c>
      <c r="L58" s="11">
        <f t="shared" si="54"/>
        <v>240</v>
      </c>
      <c r="M58" s="11">
        <f t="shared" si="54"/>
        <v>425</v>
      </c>
      <c r="N58" s="33">
        <f t="shared" si="54"/>
        <v>102000</v>
      </c>
      <c r="O58" s="11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9.5" customHeight="1">
      <c r="A59" s="63" t="s">
        <v>527</v>
      </c>
      <c r="B59" s="66"/>
      <c r="C59" s="66"/>
      <c r="D59" s="66"/>
      <c r="E59" s="73">
        <v>2904</v>
      </c>
      <c r="F59" s="80">
        <v>667290</v>
      </c>
      <c r="G59" s="4"/>
      <c r="H59" s="4"/>
      <c r="I59" s="108"/>
      <c r="J59" s="5">
        <f t="shared" ref="J59:N59" si="55">B59</f>
        <v>0</v>
      </c>
      <c r="K59" s="11">
        <f t="shared" si="55"/>
        <v>0</v>
      </c>
      <c r="L59" s="11">
        <f t="shared" si="55"/>
        <v>0</v>
      </c>
      <c r="M59" s="11">
        <f t="shared" si="55"/>
        <v>2904</v>
      </c>
      <c r="N59" s="33">
        <f t="shared" si="55"/>
        <v>667290</v>
      </c>
      <c r="O59" s="11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9.5" customHeight="1">
      <c r="A60" s="63" t="s">
        <v>189</v>
      </c>
      <c r="B60" s="63" t="s">
        <v>309</v>
      </c>
      <c r="C60" s="63" t="s">
        <v>26</v>
      </c>
      <c r="D60" s="63">
        <v>230</v>
      </c>
      <c r="E60" s="73">
        <v>506</v>
      </c>
      <c r="F60" s="80">
        <v>116380</v>
      </c>
      <c r="G60" s="4"/>
      <c r="H60" s="4"/>
      <c r="I60" s="108"/>
      <c r="J60" s="5" t="str">
        <f t="shared" ref="J60:N60" si="56">B60</f>
        <v>會計學</v>
      </c>
      <c r="K60" s="11" t="str">
        <f t="shared" si="56"/>
        <v>二</v>
      </c>
      <c r="L60" s="11">
        <f t="shared" si="56"/>
        <v>230</v>
      </c>
      <c r="M60" s="11">
        <f t="shared" si="56"/>
        <v>506</v>
      </c>
      <c r="N60" s="33">
        <f t="shared" si="56"/>
        <v>116380</v>
      </c>
      <c r="O60" s="11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9.5" customHeight="1">
      <c r="A61" s="65"/>
      <c r="B61" s="65"/>
      <c r="C61" s="63" t="s">
        <v>34</v>
      </c>
      <c r="D61" s="63">
        <v>230</v>
      </c>
      <c r="E61" s="73">
        <v>391</v>
      </c>
      <c r="F61" s="80">
        <v>89930</v>
      </c>
      <c r="G61" s="4"/>
      <c r="H61" s="4"/>
      <c r="I61" s="107"/>
      <c r="J61" s="100" t="s">
        <v>440</v>
      </c>
      <c r="K61" s="101"/>
      <c r="L61" s="102"/>
      <c r="M61" s="11">
        <f t="shared" ref="M61:N61" si="57">E61</f>
        <v>391</v>
      </c>
      <c r="N61" s="33">
        <f t="shared" si="57"/>
        <v>89930</v>
      </c>
      <c r="O61" s="11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9.5" customHeight="1">
      <c r="A62" s="65"/>
      <c r="B62" s="65"/>
      <c r="C62" s="63" t="s">
        <v>39</v>
      </c>
      <c r="D62" s="63">
        <v>230</v>
      </c>
      <c r="E62" s="73">
        <v>126</v>
      </c>
      <c r="F62" s="80">
        <v>28980</v>
      </c>
      <c r="G62" s="4"/>
      <c r="H62" s="4"/>
      <c r="I62" s="106" t="s">
        <v>300</v>
      </c>
      <c r="J62" s="5">
        <f t="shared" ref="J62:N62" si="58">B62</f>
        <v>0</v>
      </c>
      <c r="K62" s="11" t="str">
        <f t="shared" si="58"/>
        <v>四</v>
      </c>
      <c r="L62" s="11">
        <f t="shared" si="58"/>
        <v>230</v>
      </c>
      <c r="M62" s="11">
        <f t="shared" si="58"/>
        <v>126</v>
      </c>
      <c r="N62" s="33">
        <f t="shared" si="58"/>
        <v>28980</v>
      </c>
      <c r="O62" s="11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9.5" customHeight="1">
      <c r="A63" s="65"/>
      <c r="B63" s="63" t="s">
        <v>304</v>
      </c>
      <c r="C63" s="63" t="s">
        <v>26</v>
      </c>
      <c r="D63" s="63">
        <v>220</v>
      </c>
      <c r="E63" s="73">
        <v>145</v>
      </c>
      <c r="F63" s="80">
        <v>31900</v>
      </c>
      <c r="G63" s="4"/>
      <c r="H63" s="4"/>
      <c r="I63" s="107"/>
      <c r="J63" s="100" t="s">
        <v>440</v>
      </c>
      <c r="K63" s="101"/>
      <c r="L63" s="102"/>
      <c r="M63" s="11">
        <f t="shared" ref="M63:N63" si="59">E63</f>
        <v>145</v>
      </c>
      <c r="N63" s="33">
        <f t="shared" si="59"/>
        <v>31900</v>
      </c>
      <c r="O63" s="11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9.5" customHeight="1">
      <c r="A64" s="65"/>
      <c r="B64" s="63" t="s">
        <v>318</v>
      </c>
      <c r="C64" s="63" t="s">
        <v>124</v>
      </c>
      <c r="D64" s="63">
        <v>335</v>
      </c>
      <c r="E64" s="73">
        <v>286</v>
      </c>
      <c r="F64" s="80">
        <v>95810</v>
      </c>
      <c r="G64" s="4"/>
      <c r="H64" s="4"/>
      <c r="I64" s="106" t="s">
        <v>278</v>
      </c>
      <c r="J64" s="5" t="str">
        <f t="shared" ref="J64:N64" si="60">B64</f>
        <v>電腦IFRS實力養成評量(TQC)</v>
      </c>
      <c r="K64" s="11" t="str">
        <f t="shared" si="60"/>
        <v>全</v>
      </c>
      <c r="L64" s="11">
        <f t="shared" si="60"/>
        <v>335</v>
      </c>
      <c r="M64" s="11">
        <f t="shared" si="60"/>
        <v>286</v>
      </c>
      <c r="N64" s="33">
        <f t="shared" si="60"/>
        <v>95810</v>
      </c>
      <c r="O64" s="11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9.5" customHeight="1">
      <c r="A65" s="63" t="s">
        <v>528</v>
      </c>
      <c r="B65" s="66"/>
      <c r="C65" s="66"/>
      <c r="D65" s="66"/>
      <c r="E65" s="73">
        <v>1454</v>
      </c>
      <c r="F65" s="80">
        <v>363000</v>
      </c>
      <c r="G65" s="4"/>
      <c r="H65" s="4"/>
      <c r="I65" s="108"/>
      <c r="J65" s="5">
        <f t="shared" ref="J65:N65" si="61">B65</f>
        <v>0</v>
      </c>
      <c r="K65" s="11">
        <f t="shared" si="61"/>
        <v>0</v>
      </c>
      <c r="L65" s="11">
        <f t="shared" si="61"/>
        <v>0</v>
      </c>
      <c r="M65" s="11">
        <f t="shared" si="61"/>
        <v>1454</v>
      </c>
      <c r="N65" s="33">
        <f t="shared" si="61"/>
        <v>363000</v>
      </c>
      <c r="O65" s="11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9.5" customHeight="1">
      <c r="A66" s="63" t="s">
        <v>248</v>
      </c>
      <c r="B66" s="63" t="s">
        <v>328</v>
      </c>
      <c r="C66" s="63" t="s">
        <v>84</v>
      </c>
      <c r="D66" s="63">
        <v>278</v>
      </c>
      <c r="E66" s="73">
        <v>587</v>
      </c>
      <c r="F66" s="80">
        <v>163186</v>
      </c>
      <c r="G66" s="4"/>
      <c r="H66" s="4"/>
      <c r="I66" s="108"/>
      <c r="J66" s="5" t="str">
        <f t="shared" ref="J66:N66" si="62">B66</f>
        <v>計算機概論</v>
      </c>
      <c r="K66" s="11" t="str">
        <f t="shared" si="62"/>
        <v>Ⅱ</v>
      </c>
      <c r="L66" s="11">
        <f t="shared" si="62"/>
        <v>278</v>
      </c>
      <c r="M66" s="11">
        <f t="shared" si="62"/>
        <v>587</v>
      </c>
      <c r="N66" s="33">
        <f t="shared" si="62"/>
        <v>163186</v>
      </c>
      <c r="O66" s="11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9.5" customHeight="1">
      <c r="A67" s="65"/>
      <c r="B67" s="65"/>
      <c r="C67" s="63" t="s">
        <v>333</v>
      </c>
      <c r="D67" s="63">
        <v>278</v>
      </c>
      <c r="E67" s="73">
        <v>555</v>
      </c>
      <c r="F67" s="80">
        <v>154290</v>
      </c>
      <c r="G67" s="4"/>
      <c r="H67" s="4"/>
      <c r="I67" s="108"/>
      <c r="J67" s="5">
        <f t="shared" ref="J67:N67" si="63">B67</f>
        <v>0</v>
      </c>
      <c r="K67" s="11" t="str">
        <f t="shared" si="63"/>
        <v>Ⅳ</v>
      </c>
      <c r="L67" s="11">
        <f t="shared" si="63"/>
        <v>278</v>
      </c>
      <c r="M67" s="11">
        <f t="shared" si="63"/>
        <v>555</v>
      </c>
      <c r="N67" s="33">
        <f t="shared" si="63"/>
        <v>154290</v>
      </c>
      <c r="O67" s="11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9.5" customHeight="1">
      <c r="A68" s="65"/>
      <c r="B68" s="63" t="s">
        <v>336</v>
      </c>
      <c r="C68" s="63" t="s">
        <v>84</v>
      </c>
      <c r="D68" s="63">
        <v>280</v>
      </c>
      <c r="E68" s="73">
        <v>480</v>
      </c>
      <c r="F68" s="80">
        <v>134400</v>
      </c>
      <c r="G68" s="4"/>
      <c r="H68" s="4"/>
      <c r="I68" s="108"/>
      <c r="J68" s="5" t="str">
        <f t="shared" ref="J68:N68" si="64">B68</f>
        <v>經濟學</v>
      </c>
      <c r="K68" s="11" t="str">
        <f t="shared" si="64"/>
        <v>Ⅱ</v>
      </c>
      <c r="L68" s="11">
        <f t="shared" si="64"/>
        <v>280</v>
      </c>
      <c r="M68" s="11">
        <f t="shared" si="64"/>
        <v>480</v>
      </c>
      <c r="N68" s="33">
        <f t="shared" si="64"/>
        <v>134400</v>
      </c>
      <c r="O68" s="11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9.5" customHeight="1">
      <c r="A69" s="63" t="s">
        <v>529</v>
      </c>
      <c r="B69" s="66"/>
      <c r="C69" s="66"/>
      <c r="D69" s="66"/>
      <c r="E69" s="73">
        <v>1622</v>
      </c>
      <c r="F69" s="80">
        <v>451876</v>
      </c>
      <c r="G69" s="4"/>
      <c r="H69" s="4"/>
      <c r="I69" s="108"/>
      <c r="J69" s="5">
        <f t="shared" ref="J69:N69" si="65">B69</f>
        <v>0</v>
      </c>
      <c r="K69" s="11">
        <f t="shared" si="65"/>
        <v>0</v>
      </c>
      <c r="L69" s="11">
        <f t="shared" si="65"/>
        <v>0</v>
      </c>
      <c r="M69" s="11">
        <f t="shared" si="65"/>
        <v>1622</v>
      </c>
      <c r="N69" s="33">
        <f t="shared" si="65"/>
        <v>451876</v>
      </c>
      <c r="O69" s="11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9.5" customHeight="1">
      <c r="A70" s="63" t="s">
        <v>85</v>
      </c>
      <c r="B70" s="63" t="s">
        <v>82</v>
      </c>
      <c r="C70" s="63" t="s">
        <v>84</v>
      </c>
      <c r="D70" s="63">
        <v>336</v>
      </c>
      <c r="E70" s="73">
        <v>81</v>
      </c>
      <c r="F70" s="80">
        <v>27216</v>
      </c>
      <c r="G70" s="4"/>
      <c r="H70" s="4"/>
      <c r="I70" s="108"/>
      <c r="J70" s="5" t="str">
        <f t="shared" ref="J70:N70" si="66">B70</f>
        <v>基本設計</v>
      </c>
      <c r="K70" s="11" t="str">
        <f t="shared" si="66"/>
        <v>Ⅱ</v>
      </c>
      <c r="L70" s="11">
        <f t="shared" si="66"/>
        <v>336</v>
      </c>
      <c r="M70" s="11">
        <f t="shared" si="66"/>
        <v>81</v>
      </c>
      <c r="N70" s="33">
        <f t="shared" si="66"/>
        <v>27216</v>
      </c>
      <c r="O70" s="11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9.5" customHeight="1">
      <c r="A71" s="63" t="s">
        <v>530</v>
      </c>
      <c r="B71" s="66"/>
      <c r="C71" s="66"/>
      <c r="D71" s="66"/>
      <c r="E71" s="73">
        <v>81</v>
      </c>
      <c r="F71" s="80">
        <v>27216</v>
      </c>
      <c r="G71" s="4"/>
      <c r="H71" s="4"/>
      <c r="I71" s="107"/>
      <c r="J71" s="100" t="s">
        <v>440</v>
      </c>
      <c r="K71" s="101"/>
      <c r="L71" s="102"/>
      <c r="M71" s="11">
        <f t="shared" ref="M71:N71" si="67">E71</f>
        <v>81</v>
      </c>
      <c r="N71" s="33">
        <f t="shared" si="67"/>
        <v>27216</v>
      </c>
      <c r="O71" s="11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9.5" customHeight="1">
      <c r="A72" s="63" t="s">
        <v>132</v>
      </c>
      <c r="B72" s="63" t="s">
        <v>140</v>
      </c>
      <c r="C72" s="63" t="s">
        <v>84</v>
      </c>
      <c r="D72" s="63">
        <v>155</v>
      </c>
      <c r="E72" s="73">
        <v>832</v>
      </c>
      <c r="F72" s="80">
        <v>128960</v>
      </c>
      <c r="G72" s="4"/>
      <c r="H72" s="4"/>
      <c r="I72" s="106" t="s">
        <v>287</v>
      </c>
      <c r="J72" s="5" t="str">
        <f t="shared" ref="J72:N72" si="68">B72</f>
        <v>全民國防教育</v>
      </c>
      <c r="K72" s="11" t="str">
        <f t="shared" si="68"/>
        <v>Ⅱ</v>
      </c>
      <c r="L72" s="11">
        <f t="shared" si="68"/>
        <v>155</v>
      </c>
      <c r="M72" s="11">
        <f t="shared" si="68"/>
        <v>832</v>
      </c>
      <c r="N72" s="33">
        <f t="shared" si="68"/>
        <v>128960</v>
      </c>
      <c r="O72" s="11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9.5" customHeight="1">
      <c r="A73" s="65"/>
      <c r="B73" s="63" t="s">
        <v>146</v>
      </c>
      <c r="C73" s="63" t="s">
        <v>26</v>
      </c>
      <c r="D73" s="63">
        <v>150</v>
      </c>
      <c r="E73" s="73">
        <v>717</v>
      </c>
      <c r="F73" s="80">
        <v>107550</v>
      </c>
      <c r="G73" s="4"/>
      <c r="H73" s="4"/>
      <c r="I73" s="108"/>
      <c r="J73" s="5" t="str">
        <f t="shared" ref="J73:N73" si="69">B73</f>
        <v>健康與護理</v>
      </c>
      <c r="K73" s="11" t="str">
        <f t="shared" si="69"/>
        <v>二</v>
      </c>
      <c r="L73" s="11">
        <f t="shared" si="69"/>
        <v>150</v>
      </c>
      <c r="M73" s="11">
        <f t="shared" si="69"/>
        <v>717</v>
      </c>
      <c r="N73" s="33">
        <f t="shared" si="69"/>
        <v>107550</v>
      </c>
      <c r="O73" s="11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9.5" customHeight="1">
      <c r="A74" s="65"/>
      <c r="B74" s="63" t="s">
        <v>158</v>
      </c>
      <c r="C74" s="63" t="s">
        <v>26</v>
      </c>
      <c r="D74" s="63">
        <v>135</v>
      </c>
      <c r="E74" s="73">
        <v>717</v>
      </c>
      <c r="F74" s="80">
        <v>96795</v>
      </c>
      <c r="G74" s="4"/>
      <c r="H74" s="4"/>
      <c r="I74" s="108"/>
      <c r="J74" s="5" t="str">
        <f t="shared" ref="J74:N74" si="70">B74</f>
        <v>體育</v>
      </c>
      <c r="K74" s="11" t="str">
        <f t="shared" si="70"/>
        <v>二</v>
      </c>
      <c r="L74" s="11">
        <f t="shared" si="70"/>
        <v>135</v>
      </c>
      <c r="M74" s="11">
        <f t="shared" si="70"/>
        <v>717</v>
      </c>
      <c r="N74" s="33">
        <f t="shared" si="70"/>
        <v>96795</v>
      </c>
      <c r="O74" s="11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9.5" customHeight="1">
      <c r="A75" s="65"/>
      <c r="B75" s="65"/>
      <c r="C75" s="63" t="s">
        <v>39</v>
      </c>
      <c r="D75" s="63">
        <v>125</v>
      </c>
      <c r="E75" s="73">
        <v>644</v>
      </c>
      <c r="F75" s="80">
        <v>80500</v>
      </c>
      <c r="G75" s="4"/>
      <c r="H75" s="4"/>
      <c r="I75" s="108"/>
      <c r="J75" s="5">
        <f t="shared" ref="J75:N75" si="71">B75</f>
        <v>0</v>
      </c>
      <c r="K75" s="11" t="str">
        <f t="shared" si="71"/>
        <v>四</v>
      </c>
      <c r="L75" s="11">
        <f t="shared" si="71"/>
        <v>125</v>
      </c>
      <c r="M75" s="11">
        <f t="shared" si="71"/>
        <v>644</v>
      </c>
      <c r="N75" s="33">
        <f t="shared" si="71"/>
        <v>80500</v>
      </c>
      <c r="O75" s="11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9.5" customHeight="1">
      <c r="A76" s="63" t="s">
        <v>531</v>
      </c>
      <c r="B76" s="66"/>
      <c r="C76" s="66"/>
      <c r="D76" s="66"/>
      <c r="E76" s="73">
        <v>2910</v>
      </c>
      <c r="F76" s="80">
        <v>413805</v>
      </c>
      <c r="G76" s="4"/>
      <c r="H76" s="4"/>
      <c r="I76" s="108"/>
      <c r="J76" s="5">
        <f t="shared" ref="J76:N76" si="72">B76</f>
        <v>0</v>
      </c>
      <c r="K76" s="11">
        <f t="shared" si="72"/>
        <v>0</v>
      </c>
      <c r="L76" s="11">
        <f t="shared" si="72"/>
        <v>0</v>
      </c>
      <c r="M76" s="11">
        <f t="shared" si="72"/>
        <v>2910</v>
      </c>
      <c r="N76" s="33">
        <f t="shared" si="72"/>
        <v>413805</v>
      </c>
      <c r="O76" s="11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9.5" customHeight="1">
      <c r="A77" s="63" t="s">
        <v>179</v>
      </c>
      <c r="B77" s="63" t="s">
        <v>286</v>
      </c>
      <c r="C77" s="63" t="s">
        <v>34</v>
      </c>
      <c r="D77" s="63">
        <v>125</v>
      </c>
      <c r="E77" s="73">
        <v>144</v>
      </c>
      <c r="F77" s="80">
        <v>18000</v>
      </c>
      <c r="G77" s="4"/>
      <c r="H77" s="4"/>
      <c r="I77" s="108"/>
      <c r="J77" s="5" t="str">
        <f t="shared" ref="J77:N77" si="73">B77</f>
        <v>基礎化學</v>
      </c>
      <c r="K77" s="11" t="str">
        <f t="shared" si="73"/>
        <v>三</v>
      </c>
      <c r="L77" s="11">
        <f t="shared" si="73"/>
        <v>125</v>
      </c>
      <c r="M77" s="11">
        <f t="shared" si="73"/>
        <v>144</v>
      </c>
      <c r="N77" s="33">
        <f t="shared" si="73"/>
        <v>18000</v>
      </c>
      <c r="O77" s="11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9.5" customHeight="1">
      <c r="A78" s="65"/>
      <c r="B78" s="63" t="s">
        <v>299</v>
      </c>
      <c r="C78" s="63" t="s">
        <v>16</v>
      </c>
      <c r="D78" s="63">
        <v>125</v>
      </c>
      <c r="E78" s="73">
        <v>72</v>
      </c>
      <c r="F78" s="80">
        <v>9000</v>
      </c>
      <c r="G78" s="4"/>
      <c r="H78" s="4"/>
      <c r="I78" s="108"/>
      <c r="J78" s="5" t="str">
        <f t="shared" ref="J78:N78" si="74">B78</f>
        <v>選修化學</v>
      </c>
      <c r="K78" s="11" t="str">
        <f t="shared" si="74"/>
        <v>下</v>
      </c>
      <c r="L78" s="11">
        <f t="shared" si="74"/>
        <v>125</v>
      </c>
      <c r="M78" s="11">
        <f t="shared" si="74"/>
        <v>72</v>
      </c>
      <c r="N78" s="33">
        <f t="shared" si="74"/>
        <v>9000</v>
      </c>
      <c r="O78" s="11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9.5" customHeight="1">
      <c r="A79" s="63" t="s">
        <v>532</v>
      </c>
      <c r="B79" s="66"/>
      <c r="C79" s="66"/>
      <c r="D79" s="66"/>
      <c r="E79" s="73">
        <v>216</v>
      </c>
      <c r="F79" s="80">
        <v>27000</v>
      </c>
      <c r="G79" s="4"/>
      <c r="H79" s="4"/>
      <c r="I79" s="108"/>
      <c r="J79" s="5">
        <f t="shared" ref="J79:N79" si="75">B79</f>
        <v>0</v>
      </c>
      <c r="K79" s="11">
        <f t="shared" si="75"/>
        <v>0</v>
      </c>
      <c r="L79" s="11">
        <f t="shared" si="75"/>
        <v>0</v>
      </c>
      <c r="M79" s="11">
        <f t="shared" si="75"/>
        <v>216</v>
      </c>
      <c r="N79" s="33">
        <f t="shared" si="75"/>
        <v>27000</v>
      </c>
      <c r="O79" s="11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9.5" customHeight="1">
      <c r="A80" s="63" t="s">
        <v>108</v>
      </c>
      <c r="B80" s="63" t="s">
        <v>146</v>
      </c>
      <c r="C80" s="63" t="s">
        <v>26</v>
      </c>
      <c r="D80" s="63">
        <v>155</v>
      </c>
      <c r="E80" s="73">
        <v>115</v>
      </c>
      <c r="F80" s="80">
        <v>17825</v>
      </c>
      <c r="G80" s="4"/>
      <c r="H80" s="4"/>
      <c r="I80" s="108"/>
      <c r="J80" s="5" t="str">
        <f t="shared" ref="J80:N80" si="76">B80</f>
        <v>健康與護理</v>
      </c>
      <c r="K80" s="11" t="str">
        <f t="shared" si="76"/>
        <v>二</v>
      </c>
      <c r="L80" s="11">
        <f t="shared" si="76"/>
        <v>155</v>
      </c>
      <c r="M80" s="11">
        <f t="shared" si="76"/>
        <v>115</v>
      </c>
      <c r="N80" s="33">
        <f t="shared" si="76"/>
        <v>17825</v>
      </c>
      <c r="O80" s="11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9.5" customHeight="1">
      <c r="A81" s="65"/>
      <c r="B81" s="63" t="s">
        <v>123</v>
      </c>
      <c r="C81" s="63" t="s">
        <v>124</v>
      </c>
      <c r="D81" s="63">
        <v>150</v>
      </c>
      <c r="E81" s="73">
        <v>626</v>
      </c>
      <c r="F81" s="80">
        <v>93900</v>
      </c>
      <c r="G81" s="4"/>
      <c r="H81" s="4"/>
      <c r="I81" s="108"/>
      <c r="J81" s="5" t="str">
        <f t="shared" ref="J81:N81" si="77">B81</f>
        <v>當代軍事科技</v>
      </c>
      <c r="K81" s="11" t="str">
        <f t="shared" si="77"/>
        <v>全</v>
      </c>
      <c r="L81" s="11">
        <f t="shared" si="77"/>
        <v>150</v>
      </c>
      <c r="M81" s="11">
        <f t="shared" si="77"/>
        <v>626</v>
      </c>
      <c r="N81" s="33">
        <f t="shared" si="77"/>
        <v>93900</v>
      </c>
      <c r="O81" s="11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9.5" customHeight="1">
      <c r="A82" s="65"/>
      <c r="B82" s="63" t="s">
        <v>420</v>
      </c>
      <c r="C82" s="63" t="s">
        <v>124</v>
      </c>
      <c r="D82" s="63">
        <v>135</v>
      </c>
      <c r="E82" s="73">
        <v>126</v>
      </c>
      <c r="F82" s="80">
        <v>17010</v>
      </c>
      <c r="G82" s="4"/>
      <c r="H82" s="4"/>
      <c r="I82" s="108"/>
      <c r="J82" s="5" t="str">
        <f t="shared" ref="J82:N82" si="78">B82</f>
        <v>健康情感管理</v>
      </c>
      <c r="K82" s="11" t="str">
        <f t="shared" si="78"/>
        <v>全</v>
      </c>
      <c r="L82" s="11">
        <f t="shared" si="78"/>
        <v>135</v>
      </c>
      <c r="M82" s="11">
        <f t="shared" si="78"/>
        <v>126</v>
      </c>
      <c r="N82" s="33">
        <f t="shared" si="78"/>
        <v>17010</v>
      </c>
      <c r="O82" s="11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9.5" customHeight="1">
      <c r="A83" s="63" t="s">
        <v>533</v>
      </c>
      <c r="B83" s="66"/>
      <c r="C83" s="66"/>
      <c r="D83" s="66"/>
      <c r="E83" s="73">
        <v>867</v>
      </c>
      <c r="F83" s="80">
        <v>128735</v>
      </c>
      <c r="G83" s="4"/>
      <c r="H83" s="4"/>
      <c r="I83" s="108"/>
      <c r="J83" s="5">
        <f t="shared" ref="J83:N83" si="79">B83</f>
        <v>0</v>
      </c>
      <c r="K83" s="11">
        <f t="shared" si="79"/>
        <v>0</v>
      </c>
      <c r="L83" s="11">
        <f t="shared" si="79"/>
        <v>0</v>
      </c>
      <c r="M83" s="11">
        <f t="shared" si="79"/>
        <v>867</v>
      </c>
      <c r="N83" s="33">
        <f t="shared" si="79"/>
        <v>128735</v>
      </c>
      <c r="O83" s="11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9.5" customHeight="1">
      <c r="A84" s="63" t="s">
        <v>307</v>
      </c>
      <c r="B84" s="63" t="s">
        <v>322</v>
      </c>
      <c r="C84" s="63" t="s">
        <v>124</v>
      </c>
      <c r="D84" s="63">
        <v>145</v>
      </c>
      <c r="E84" s="73">
        <v>787</v>
      </c>
      <c r="F84" s="80">
        <v>114115</v>
      </c>
      <c r="G84" s="4"/>
      <c r="H84" s="4"/>
      <c r="I84" s="108"/>
      <c r="J84" s="5" t="str">
        <f t="shared" ref="J84:N84" si="80">B84</f>
        <v>戰爭與危機的啟示</v>
      </c>
      <c r="K84" s="11" t="str">
        <f t="shared" si="80"/>
        <v>全</v>
      </c>
      <c r="L84" s="11">
        <f t="shared" si="80"/>
        <v>145</v>
      </c>
      <c r="M84" s="11">
        <f t="shared" si="80"/>
        <v>787</v>
      </c>
      <c r="N84" s="33">
        <f t="shared" si="80"/>
        <v>114115</v>
      </c>
      <c r="O84" s="11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9.5" customHeight="1">
      <c r="A85" s="63" t="s">
        <v>534</v>
      </c>
      <c r="B85" s="66"/>
      <c r="C85" s="66"/>
      <c r="D85" s="66"/>
      <c r="E85" s="73">
        <v>787</v>
      </c>
      <c r="F85" s="80">
        <v>114115</v>
      </c>
      <c r="G85" s="4"/>
      <c r="H85" s="4"/>
      <c r="I85" s="108"/>
      <c r="J85" s="5">
        <f t="shared" ref="J85:N85" si="81">B85</f>
        <v>0</v>
      </c>
      <c r="K85" s="11">
        <f t="shared" si="81"/>
        <v>0</v>
      </c>
      <c r="L85" s="11">
        <f t="shared" si="81"/>
        <v>0</v>
      </c>
      <c r="M85" s="11">
        <f t="shared" si="81"/>
        <v>787</v>
      </c>
      <c r="N85" s="33">
        <f t="shared" si="81"/>
        <v>114115</v>
      </c>
      <c r="O85" s="11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9.5" customHeight="1">
      <c r="A86" s="63" t="s">
        <v>224</v>
      </c>
      <c r="B86" s="63" t="s">
        <v>158</v>
      </c>
      <c r="C86" s="63" t="s">
        <v>50</v>
      </c>
      <c r="D86" s="63">
        <v>99</v>
      </c>
      <c r="E86" s="73">
        <v>694</v>
      </c>
      <c r="F86" s="80">
        <v>68706</v>
      </c>
      <c r="G86" s="4"/>
      <c r="H86" s="4"/>
      <c r="I86" s="108"/>
      <c r="J86" s="5" t="str">
        <f t="shared" ref="J86:N86" si="82">B86</f>
        <v>體育</v>
      </c>
      <c r="K86" s="11" t="str">
        <f t="shared" si="82"/>
        <v>六</v>
      </c>
      <c r="L86" s="11">
        <f t="shared" si="82"/>
        <v>99</v>
      </c>
      <c r="M86" s="11">
        <f t="shared" si="82"/>
        <v>694</v>
      </c>
      <c r="N86" s="33">
        <f t="shared" si="82"/>
        <v>68706</v>
      </c>
      <c r="O86" s="11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9.5" customHeight="1">
      <c r="A87" s="63" t="s">
        <v>535</v>
      </c>
      <c r="B87" s="66"/>
      <c r="C87" s="66"/>
      <c r="D87" s="66"/>
      <c r="E87" s="73">
        <v>694</v>
      </c>
      <c r="F87" s="80">
        <v>68706</v>
      </c>
      <c r="G87" s="4"/>
      <c r="H87" s="4"/>
      <c r="I87" s="108"/>
      <c r="J87" s="5">
        <f t="shared" ref="J87:N87" si="83">B87</f>
        <v>0</v>
      </c>
      <c r="K87" s="11">
        <f t="shared" si="83"/>
        <v>0</v>
      </c>
      <c r="L87" s="11">
        <f t="shared" si="83"/>
        <v>0</v>
      </c>
      <c r="M87" s="11">
        <f t="shared" si="83"/>
        <v>694</v>
      </c>
      <c r="N87" s="33">
        <f t="shared" si="83"/>
        <v>68706</v>
      </c>
      <c r="O87" s="11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9.5" customHeight="1">
      <c r="A88" s="63" t="s">
        <v>300</v>
      </c>
      <c r="B88" s="63" t="s">
        <v>410</v>
      </c>
      <c r="C88" s="63" t="s">
        <v>124</v>
      </c>
      <c r="D88" s="63">
        <v>125</v>
      </c>
      <c r="E88" s="73">
        <v>107</v>
      </c>
      <c r="F88" s="80">
        <v>13375</v>
      </c>
      <c r="G88" s="4"/>
      <c r="H88" s="4"/>
      <c r="I88" s="108"/>
      <c r="J88" s="5" t="str">
        <f t="shared" ref="J88:N88" si="84">B88</f>
        <v>歷史B</v>
      </c>
      <c r="K88" s="11" t="str">
        <f t="shared" si="84"/>
        <v>全</v>
      </c>
      <c r="L88" s="11">
        <f t="shared" si="84"/>
        <v>125</v>
      </c>
      <c r="M88" s="11">
        <f t="shared" si="84"/>
        <v>107</v>
      </c>
      <c r="N88" s="33">
        <f t="shared" si="84"/>
        <v>13375</v>
      </c>
      <c r="O88" s="11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9.5" customHeight="1">
      <c r="A89" s="63" t="s">
        <v>536</v>
      </c>
      <c r="B89" s="66"/>
      <c r="C89" s="66"/>
      <c r="D89" s="66"/>
      <c r="E89" s="73">
        <v>107</v>
      </c>
      <c r="F89" s="80">
        <v>13375</v>
      </c>
      <c r="G89" s="4"/>
      <c r="H89" s="4"/>
      <c r="I89" s="108"/>
      <c r="J89" s="5">
        <f t="shared" ref="J89:N89" si="85">B89</f>
        <v>0</v>
      </c>
      <c r="K89" s="11">
        <f t="shared" si="85"/>
        <v>0</v>
      </c>
      <c r="L89" s="11">
        <f t="shared" si="85"/>
        <v>0</v>
      </c>
      <c r="M89" s="11">
        <f t="shared" si="85"/>
        <v>107</v>
      </c>
      <c r="N89" s="33">
        <f t="shared" si="85"/>
        <v>13375</v>
      </c>
      <c r="O89" s="11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9.5" customHeight="1">
      <c r="A90" s="63" t="s">
        <v>78</v>
      </c>
      <c r="B90" s="63" t="s">
        <v>422</v>
      </c>
      <c r="C90" s="63" t="s">
        <v>26</v>
      </c>
      <c r="D90" s="63">
        <v>198</v>
      </c>
      <c r="E90" s="73">
        <v>97</v>
      </c>
      <c r="F90" s="80">
        <v>19206</v>
      </c>
      <c r="G90" s="4"/>
      <c r="H90" s="4"/>
      <c r="I90" s="108"/>
      <c r="J90" s="5" t="str">
        <f t="shared" ref="J90:N90" si="86">B90</f>
        <v>民法與商事法概論</v>
      </c>
      <c r="K90" s="11" t="str">
        <f t="shared" si="86"/>
        <v>二</v>
      </c>
      <c r="L90" s="11">
        <f t="shared" si="86"/>
        <v>198</v>
      </c>
      <c r="M90" s="11">
        <f t="shared" si="86"/>
        <v>97</v>
      </c>
      <c r="N90" s="33">
        <f t="shared" si="86"/>
        <v>19206</v>
      </c>
      <c r="O90" s="11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9.5" customHeight="1">
      <c r="A91" s="63" t="s">
        <v>537</v>
      </c>
      <c r="B91" s="66"/>
      <c r="C91" s="66"/>
      <c r="D91" s="66"/>
      <c r="E91" s="73">
        <v>97</v>
      </c>
      <c r="F91" s="80">
        <v>19206</v>
      </c>
      <c r="G91" s="4"/>
      <c r="H91" s="4"/>
      <c r="I91" s="107"/>
      <c r="J91" s="100" t="s">
        <v>440</v>
      </c>
      <c r="K91" s="101"/>
      <c r="L91" s="102"/>
      <c r="M91" s="11">
        <f t="shared" ref="M91:N91" si="87">E91</f>
        <v>97</v>
      </c>
      <c r="N91" s="33">
        <f t="shared" si="87"/>
        <v>19206</v>
      </c>
      <c r="O91" s="11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33.75" customHeight="1">
      <c r="A92" s="67" t="s">
        <v>441</v>
      </c>
      <c r="B92" s="68"/>
      <c r="C92" s="68"/>
      <c r="D92" s="68"/>
      <c r="E92" s="75">
        <v>18779</v>
      </c>
      <c r="F92" s="81">
        <v>3834626</v>
      </c>
      <c r="G92" s="4"/>
      <c r="H92" s="4"/>
      <c r="I92" s="109" t="s">
        <v>441</v>
      </c>
      <c r="J92" s="101"/>
      <c r="K92" s="101"/>
      <c r="L92" s="102"/>
      <c r="M92" s="45">
        <f t="shared" ref="M92:N92" si="88">E92</f>
        <v>18779</v>
      </c>
      <c r="N92" s="46">
        <f t="shared" si="88"/>
        <v>3834626</v>
      </c>
      <c r="O92" s="45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4"/>
      <c r="F93" s="4"/>
      <c r="G93" s="4"/>
      <c r="H93" s="4"/>
      <c r="I93" s="12"/>
      <c r="J93" s="4"/>
      <c r="K93" s="12"/>
      <c r="L93" s="12"/>
      <c r="M93" s="12"/>
      <c r="N93" s="12">
        <v>3663206</v>
      </c>
      <c r="O93" s="12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12"/>
      <c r="J94" s="4"/>
      <c r="K94" s="12"/>
      <c r="L94" s="12"/>
      <c r="M94" s="12"/>
      <c r="N94" s="47">
        <f>N92-N93</f>
        <v>171420</v>
      </c>
      <c r="O94" s="12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12"/>
      <c r="J95" s="4"/>
      <c r="K95" s="12"/>
      <c r="L95" s="12"/>
      <c r="M95" s="12"/>
      <c r="N95" s="12"/>
      <c r="O95" s="12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12"/>
      <c r="J96" s="4"/>
      <c r="K96" s="12"/>
      <c r="L96" s="12"/>
      <c r="M96" s="12"/>
      <c r="N96" s="12"/>
      <c r="O96" s="12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12"/>
      <c r="J97" s="4"/>
      <c r="K97" s="12"/>
      <c r="L97" s="12"/>
      <c r="M97" s="12"/>
      <c r="N97" s="12"/>
      <c r="O97" s="12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12"/>
      <c r="J98" s="4"/>
      <c r="K98" s="12"/>
      <c r="L98" s="12"/>
      <c r="M98" s="12"/>
      <c r="N98" s="12"/>
      <c r="O98" s="12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12"/>
      <c r="J99" s="4"/>
      <c r="K99" s="12"/>
      <c r="L99" s="12"/>
      <c r="M99" s="12"/>
      <c r="N99" s="12"/>
      <c r="O99" s="12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12"/>
      <c r="J100" s="4"/>
      <c r="K100" s="12"/>
      <c r="L100" s="12"/>
      <c r="M100" s="12"/>
      <c r="N100" s="12"/>
      <c r="O100" s="12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12"/>
      <c r="J101" s="4"/>
      <c r="K101" s="12"/>
      <c r="L101" s="12"/>
      <c r="M101" s="12"/>
      <c r="N101" s="12"/>
      <c r="O101" s="12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12"/>
      <c r="J102" s="4"/>
      <c r="K102" s="12"/>
      <c r="L102" s="12"/>
      <c r="M102" s="12"/>
      <c r="N102" s="12"/>
      <c r="O102" s="12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12"/>
      <c r="J103" s="4"/>
      <c r="K103" s="12"/>
      <c r="L103" s="12"/>
      <c r="M103" s="12"/>
      <c r="N103" s="12"/>
      <c r="O103" s="12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12"/>
      <c r="J104" s="4"/>
      <c r="K104" s="12"/>
      <c r="L104" s="12"/>
      <c r="M104" s="12"/>
      <c r="N104" s="12"/>
      <c r="O104" s="12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12"/>
      <c r="J105" s="4"/>
      <c r="K105" s="12"/>
      <c r="L105" s="12"/>
      <c r="M105" s="12"/>
      <c r="N105" s="12"/>
      <c r="O105" s="12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12"/>
      <c r="J106" s="4"/>
      <c r="K106" s="12"/>
      <c r="L106" s="12"/>
      <c r="M106" s="12"/>
      <c r="N106" s="12"/>
      <c r="O106" s="12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12"/>
      <c r="J107" s="4"/>
      <c r="K107" s="12"/>
      <c r="L107" s="12"/>
      <c r="M107" s="12"/>
      <c r="N107" s="12"/>
      <c r="O107" s="12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12"/>
      <c r="J108" s="4"/>
      <c r="K108" s="12"/>
      <c r="L108" s="12"/>
      <c r="M108" s="12"/>
      <c r="N108" s="12"/>
      <c r="O108" s="12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12"/>
      <c r="J109" s="4"/>
      <c r="K109" s="12"/>
      <c r="L109" s="12"/>
      <c r="M109" s="12"/>
      <c r="N109" s="12"/>
      <c r="O109" s="12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12"/>
      <c r="J110" s="4"/>
      <c r="K110" s="12"/>
      <c r="L110" s="12"/>
      <c r="M110" s="12"/>
      <c r="N110" s="12"/>
      <c r="O110" s="12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12"/>
      <c r="J111" s="4"/>
      <c r="K111" s="12"/>
      <c r="L111" s="12"/>
      <c r="M111" s="12"/>
      <c r="N111" s="12"/>
      <c r="O111" s="12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12"/>
      <c r="J112" s="4"/>
      <c r="K112" s="12"/>
      <c r="L112" s="12"/>
      <c r="M112" s="12"/>
      <c r="N112" s="12"/>
      <c r="O112" s="12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12"/>
      <c r="J113" s="4"/>
      <c r="K113" s="12"/>
      <c r="L113" s="12"/>
      <c r="M113" s="12"/>
      <c r="N113" s="12"/>
      <c r="O113" s="12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12"/>
      <c r="J114" s="4"/>
      <c r="K114" s="12"/>
      <c r="L114" s="12"/>
      <c r="M114" s="12"/>
      <c r="N114" s="12"/>
      <c r="O114" s="12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12"/>
      <c r="J115" s="4"/>
      <c r="K115" s="12"/>
      <c r="L115" s="12"/>
      <c r="M115" s="12"/>
      <c r="N115" s="12"/>
      <c r="O115" s="12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12"/>
      <c r="J116" s="4"/>
      <c r="K116" s="12"/>
      <c r="L116" s="12"/>
      <c r="M116" s="12"/>
      <c r="N116" s="12"/>
      <c r="O116" s="12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12"/>
      <c r="J117" s="4"/>
      <c r="K117" s="12"/>
      <c r="L117" s="12"/>
      <c r="M117" s="12"/>
      <c r="N117" s="12"/>
      <c r="O117" s="12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12"/>
      <c r="J118" s="4"/>
      <c r="K118" s="12"/>
      <c r="L118" s="12"/>
      <c r="M118" s="12"/>
      <c r="N118" s="12"/>
      <c r="O118" s="12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12"/>
      <c r="J119" s="4"/>
      <c r="K119" s="12"/>
      <c r="L119" s="12"/>
      <c r="M119" s="12"/>
      <c r="N119" s="12"/>
      <c r="O119" s="12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12"/>
      <c r="J120" s="4"/>
      <c r="K120" s="12"/>
      <c r="L120" s="12"/>
      <c r="M120" s="12"/>
      <c r="N120" s="12"/>
      <c r="O120" s="12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12"/>
      <c r="J121" s="4"/>
      <c r="K121" s="12"/>
      <c r="L121" s="12"/>
      <c r="M121" s="12"/>
      <c r="N121" s="12"/>
      <c r="O121" s="12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12"/>
      <c r="J122" s="4"/>
      <c r="K122" s="12"/>
      <c r="L122" s="12"/>
      <c r="M122" s="12"/>
      <c r="N122" s="12"/>
      <c r="O122" s="12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12"/>
      <c r="J123" s="4"/>
      <c r="K123" s="12"/>
      <c r="L123" s="12"/>
      <c r="M123" s="12"/>
      <c r="N123" s="12"/>
      <c r="O123" s="12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12"/>
      <c r="J124" s="4"/>
      <c r="K124" s="12"/>
      <c r="L124" s="12"/>
      <c r="M124" s="12"/>
      <c r="N124" s="12"/>
      <c r="O124" s="12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12"/>
      <c r="J125" s="4"/>
      <c r="K125" s="12"/>
      <c r="L125" s="12"/>
      <c r="M125" s="12"/>
      <c r="N125" s="12"/>
      <c r="O125" s="12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12"/>
      <c r="J126" s="4"/>
      <c r="K126" s="12"/>
      <c r="L126" s="12"/>
      <c r="M126" s="12"/>
      <c r="N126" s="12"/>
      <c r="O126" s="12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12"/>
      <c r="J127" s="4"/>
      <c r="K127" s="12"/>
      <c r="L127" s="12"/>
      <c r="M127" s="12"/>
      <c r="N127" s="12"/>
      <c r="O127" s="12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12"/>
      <c r="J128" s="4"/>
      <c r="K128" s="12"/>
      <c r="L128" s="12"/>
      <c r="M128" s="12"/>
      <c r="N128" s="12"/>
      <c r="O128" s="12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12"/>
      <c r="J129" s="4"/>
      <c r="K129" s="12"/>
      <c r="L129" s="12"/>
      <c r="M129" s="12"/>
      <c r="N129" s="12"/>
      <c r="O129" s="12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12"/>
      <c r="J130" s="4"/>
      <c r="K130" s="12"/>
      <c r="L130" s="12"/>
      <c r="M130" s="12"/>
      <c r="N130" s="12"/>
      <c r="O130" s="12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12"/>
      <c r="J131" s="4"/>
      <c r="K131" s="12"/>
      <c r="L131" s="12"/>
      <c r="M131" s="12"/>
      <c r="N131" s="12"/>
      <c r="O131" s="12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12"/>
      <c r="J132" s="4"/>
      <c r="K132" s="12"/>
      <c r="L132" s="12"/>
      <c r="M132" s="12"/>
      <c r="N132" s="12"/>
      <c r="O132" s="12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12"/>
      <c r="J133" s="4"/>
      <c r="K133" s="12"/>
      <c r="L133" s="12"/>
      <c r="M133" s="12"/>
      <c r="N133" s="12"/>
      <c r="O133" s="12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12"/>
      <c r="J134" s="4"/>
      <c r="K134" s="12"/>
      <c r="L134" s="12"/>
      <c r="M134" s="12"/>
      <c r="N134" s="12"/>
      <c r="O134" s="12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12"/>
      <c r="J135" s="4"/>
      <c r="K135" s="12"/>
      <c r="L135" s="12"/>
      <c r="M135" s="12"/>
      <c r="N135" s="12"/>
      <c r="O135" s="12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12"/>
      <c r="J136" s="4"/>
      <c r="K136" s="12"/>
      <c r="L136" s="12"/>
      <c r="M136" s="12"/>
      <c r="N136" s="12"/>
      <c r="O136" s="12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12"/>
      <c r="J137" s="4"/>
      <c r="K137" s="12"/>
      <c r="L137" s="12"/>
      <c r="M137" s="12"/>
      <c r="N137" s="12"/>
      <c r="O137" s="12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12"/>
      <c r="J138" s="4"/>
      <c r="K138" s="12"/>
      <c r="L138" s="12"/>
      <c r="M138" s="12"/>
      <c r="N138" s="12"/>
      <c r="O138" s="12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12"/>
      <c r="J139" s="4"/>
      <c r="K139" s="12"/>
      <c r="L139" s="12"/>
      <c r="M139" s="12"/>
      <c r="N139" s="12"/>
      <c r="O139" s="12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12"/>
      <c r="J140" s="4"/>
      <c r="K140" s="12"/>
      <c r="L140" s="12"/>
      <c r="M140" s="12"/>
      <c r="N140" s="12"/>
      <c r="O140" s="12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12"/>
      <c r="J141" s="4"/>
      <c r="K141" s="12"/>
      <c r="L141" s="12"/>
      <c r="M141" s="12"/>
      <c r="N141" s="12"/>
      <c r="O141" s="12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12"/>
      <c r="J142" s="4"/>
      <c r="K142" s="12"/>
      <c r="L142" s="12"/>
      <c r="M142" s="12"/>
      <c r="N142" s="12"/>
      <c r="O142" s="12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12"/>
      <c r="J143" s="4"/>
      <c r="K143" s="12"/>
      <c r="L143" s="12"/>
      <c r="M143" s="12"/>
      <c r="N143" s="12"/>
      <c r="O143" s="12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12"/>
      <c r="J144" s="4"/>
      <c r="K144" s="12"/>
      <c r="L144" s="12"/>
      <c r="M144" s="12"/>
      <c r="N144" s="12"/>
      <c r="O144" s="12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12"/>
      <c r="J145" s="4"/>
      <c r="K145" s="12"/>
      <c r="L145" s="12"/>
      <c r="M145" s="12"/>
      <c r="N145" s="12"/>
      <c r="O145" s="12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12"/>
      <c r="J146" s="4"/>
      <c r="K146" s="12"/>
      <c r="L146" s="12"/>
      <c r="M146" s="12"/>
      <c r="N146" s="12"/>
      <c r="O146" s="12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12"/>
      <c r="J147" s="4"/>
      <c r="K147" s="12"/>
      <c r="L147" s="12"/>
      <c r="M147" s="12"/>
      <c r="N147" s="12"/>
      <c r="O147" s="12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12"/>
      <c r="J148" s="4"/>
      <c r="K148" s="12"/>
      <c r="L148" s="12"/>
      <c r="M148" s="12"/>
      <c r="N148" s="12"/>
      <c r="O148" s="12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12"/>
      <c r="J149" s="4"/>
      <c r="K149" s="12"/>
      <c r="L149" s="12"/>
      <c r="M149" s="12"/>
      <c r="N149" s="12"/>
      <c r="O149" s="12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12"/>
      <c r="J150" s="4"/>
      <c r="K150" s="12"/>
      <c r="L150" s="12"/>
      <c r="M150" s="12"/>
      <c r="N150" s="12"/>
      <c r="O150" s="12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12"/>
      <c r="J151" s="4"/>
      <c r="K151" s="12"/>
      <c r="L151" s="12"/>
      <c r="M151" s="12"/>
      <c r="N151" s="12"/>
      <c r="O151" s="12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12"/>
      <c r="J152" s="4"/>
      <c r="K152" s="12"/>
      <c r="L152" s="12"/>
      <c r="M152" s="12"/>
      <c r="N152" s="12"/>
      <c r="O152" s="12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12"/>
      <c r="J153" s="4"/>
      <c r="K153" s="12"/>
      <c r="L153" s="12"/>
      <c r="M153" s="12"/>
      <c r="N153" s="12"/>
      <c r="O153" s="12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12"/>
      <c r="J154" s="4"/>
      <c r="K154" s="12"/>
      <c r="L154" s="12"/>
      <c r="M154" s="12"/>
      <c r="N154" s="12"/>
      <c r="O154" s="12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12"/>
      <c r="J155" s="4"/>
      <c r="K155" s="12"/>
      <c r="L155" s="12"/>
      <c r="M155" s="12"/>
      <c r="N155" s="12"/>
      <c r="O155" s="12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12"/>
      <c r="J156" s="4"/>
      <c r="K156" s="12"/>
      <c r="L156" s="12"/>
      <c r="M156" s="12"/>
      <c r="N156" s="12"/>
      <c r="O156" s="12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12"/>
      <c r="J157" s="4"/>
      <c r="K157" s="12"/>
      <c r="L157" s="12"/>
      <c r="M157" s="12"/>
      <c r="N157" s="12"/>
      <c r="O157" s="12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12"/>
      <c r="J158" s="4"/>
      <c r="K158" s="12"/>
      <c r="L158" s="12"/>
      <c r="M158" s="12"/>
      <c r="N158" s="12"/>
      <c r="O158" s="12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12"/>
      <c r="J159" s="4"/>
      <c r="K159" s="12"/>
      <c r="L159" s="12"/>
      <c r="M159" s="12"/>
      <c r="N159" s="12"/>
      <c r="O159" s="12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12"/>
      <c r="J160" s="4"/>
      <c r="K160" s="12"/>
      <c r="L160" s="12"/>
      <c r="M160" s="12"/>
      <c r="N160" s="12"/>
      <c r="O160" s="12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12"/>
      <c r="J161" s="4"/>
      <c r="K161" s="12"/>
      <c r="L161" s="12"/>
      <c r="M161" s="12"/>
      <c r="N161" s="12"/>
      <c r="O161" s="12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12"/>
      <c r="J162" s="4"/>
      <c r="K162" s="12"/>
      <c r="L162" s="12"/>
      <c r="M162" s="12"/>
      <c r="N162" s="12"/>
      <c r="O162" s="12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12"/>
      <c r="J163" s="4"/>
      <c r="K163" s="12"/>
      <c r="L163" s="12"/>
      <c r="M163" s="12"/>
      <c r="N163" s="12"/>
      <c r="O163" s="12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12"/>
      <c r="J164" s="4"/>
      <c r="K164" s="12"/>
      <c r="L164" s="12"/>
      <c r="M164" s="12"/>
      <c r="N164" s="12"/>
      <c r="O164" s="12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12"/>
      <c r="J165" s="4"/>
      <c r="K165" s="12"/>
      <c r="L165" s="12"/>
      <c r="M165" s="12"/>
      <c r="N165" s="12"/>
      <c r="O165" s="12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12"/>
      <c r="J166" s="4"/>
      <c r="K166" s="12"/>
      <c r="L166" s="12"/>
      <c r="M166" s="12"/>
      <c r="N166" s="12"/>
      <c r="O166" s="12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12"/>
      <c r="J167" s="4"/>
      <c r="K167" s="12"/>
      <c r="L167" s="12"/>
      <c r="M167" s="12"/>
      <c r="N167" s="12"/>
      <c r="O167" s="12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12"/>
      <c r="J168" s="4"/>
      <c r="K168" s="12"/>
      <c r="L168" s="12"/>
      <c r="M168" s="12"/>
      <c r="N168" s="12"/>
      <c r="O168" s="12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12"/>
      <c r="J169" s="4"/>
      <c r="K169" s="12"/>
      <c r="L169" s="12"/>
      <c r="M169" s="12"/>
      <c r="N169" s="12"/>
      <c r="O169" s="12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12"/>
      <c r="J170" s="4"/>
      <c r="K170" s="12"/>
      <c r="L170" s="12"/>
      <c r="M170" s="12"/>
      <c r="N170" s="12"/>
      <c r="O170" s="12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12"/>
      <c r="J171" s="4"/>
      <c r="K171" s="12"/>
      <c r="L171" s="12"/>
      <c r="M171" s="12"/>
      <c r="N171" s="12"/>
      <c r="O171" s="12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12"/>
      <c r="J172" s="4"/>
      <c r="K172" s="12"/>
      <c r="L172" s="12"/>
      <c r="M172" s="12"/>
      <c r="N172" s="12"/>
      <c r="O172" s="12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12"/>
      <c r="J173" s="4"/>
      <c r="K173" s="12"/>
      <c r="L173" s="12"/>
      <c r="M173" s="12"/>
      <c r="N173" s="12"/>
      <c r="O173" s="12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12"/>
      <c r="J174" s="4"/>
      <c r="K174" s="12"/>
      <c r="L174" s="12"/>
      <c r="M174" s="12"/>
      <c r="N174" s="12"/>
      <c r="O174" s="12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12"/>
      <c r="J175" s="4"/>
      <c r="K175" s="12"/>
      <c r="L175" s="12"/>
      <c r="M175" s="12"/>
      <c r="N175" s="12"/>
      <c r="O175" s="12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12"/>
      <c r="J176" s="4"/>
      <c r="K176" s="12"/>
      <c r="L176" s="12"/>
      <c r="M176" s="12"/>
      <c r="N176" s="12"/>
      <c r="O176" s="12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12"/>
      <c r="J177" s="4"/>
      <c r="K177" s="12"/>
      <c r="L177" s="12"/>
      <c r="M177" s="12"/>
      <c r="N177" s="12"/>
      <c r="O177" s="12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12"/>
      <c r="J178" s="4"/>
      <c r="K178" s="12"/>
      <c r="L178" s="12"/>
      <c r="M178" s="12"/>
      <c r="N178" s="12"/>
      <c r="O178" s="12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12"/>
      <c r="J179" s="4"/>
      <c r="K179" s="12"/>
      <c r="L179" s="12"/>
      <c r="M179" s="12"/>
      <c r="N179" s="12"/>
      <c r="O179" s="12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12"/>
      <c r="J180" s="4"/>
      <c r="K180" s="12"/>
      <c r="L180" s="12"/>
      <c r="M180" s="12"/>
      <c r="N180" s="12"/>
      <c r="O180" s="12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12"/>
      <c r="J181" s="4"/>
      <c r="K181" s="12"/>
      <c r="L181" s="12"/>
      <c r="M181" s="12"/>
      <c r="N181" s="12"/>
      <c r="O181" s="12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12"/>
      <c r="J182" s="4"/>
      <c r="K182" s="12"/>
      <c r="L182" s="12"/>
      <c r="M182" s="12"/>
      <c r="N182" s="12"/>
      <c r="O182" s="12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12"/>
      <c r="J183" s="4"/>
      <c r="K183" s="12"/>
      <c r="L183" s="12"/>
      <c r="M183" s="12"/>
      <c r="N183" s="12"/>
      <c r="O183" s="12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12"/>
      <c r="J184" s="4"/>
      <c r="K184" s="12"/>
      <c r="L184" s="12"/>
      <c r="M184" s="12"/>
      <c r="N184" s="12"/>
      <c r="O184" s="12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12"/>
      <c r="J185" s="4"/>
      <c r="K185" s="12"/>
      <c r="L185" s="12"/>
      <c r="M185" s="12"/>
      <c r="N185" s="12"/>
      <c r="O185" s="12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12"/>
      <c r="J186" s="4"/>
      <c r="K186" s="12"/>
      <c r="L186" s="12"/>
      <c r="M186" s="12"/>
      <c r="N186" s="12"/>
      <c r="O186" s="12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12"/>
      <c r="J187" s="4"/>
      <c r="K187" s="12"/>
      <c r="L187" s="12"/>
      <c r="M187" s="12"/>
      <c r="N187" s="12"/>
      <c r="O187" s="12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12"/>
      <c r="J188" s="4"/>
      <c r="K188" s="12"/>
      <c r="L188" s="12"/>
      <c r="M188" s="12"/>
      <c r="N188" s="12"/>
      <c r="O188" s="12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12"/>
      <c r="J189" s="4"/>
      <c r="K189" s="12"/>
      <c r="L189" s="12"/>
      <c r="M189" s="12"/>
      <c r="N189" s="12"/>
      <c r="O189" s="12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12"/>
      <c r="J190" s="4"/>
      <c r="K190" s="12"/>
      <c r="L190" s="12"/>
      <c r="M190" s="12"/>
      <c r="N190" s="12"/>
      <c r="O190" s="12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12"/>
      <c r="J191" s="4"/>
      <c r="K191" s="12"/>
      <c r="L191" s="12"/>
      <c r="M191" s="12"/>
      <c r="N191" s="12"/>
      <c r="O191" s="12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12"/>
      <c r="J192" s="4"/>
      <c r="K192" s="12"/>
      <c r="L192" s="12"/>
      <c r="M192" s="12"/>
      <c r="N192" s="12"/>
      <c r="O192" s="12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12"/>
      <c r="J193" s="4"/>
      <c r="K193" s="12"/>
      <c r="L193" s="12"/>
      <c r="M193" s="12"/>
      <c r="N193" s="12"/>
      <c r="O193" s="12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12"/>
      <c r="J194" s="4"/>
      <c r="K194" s="12"/>
      <c r="L194" s="12"/>
      <c r="M194" s="12"/>
      <c r="N194" s="12"/>
      <c r="O194" s="12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12"/>
      <c r="J195" s="4"/>
      <c r="K195" s="12"/>
      <c r="L195" s="12"/>
      <c r="M195" s="12"/>
      <c r="N195" s="12"/>
      <c r="O195" s="12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12"/>
      <c r="J196" s="4"/>
      <c r="K196" s="12"/>
      <c r="L196" s="12"/>
      <c r="M196" s="12"/>
      <c r="N196" s="12"/>
      <c r="O196" s="12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12"/>
      <c r="J197" s="4"/>
      <c r="K197" s="12"/>
      <c r="L197" s="12"/>
      <c r="M197" s="12"/>
      <c r="N197" s="12"/>
      <c r="O197" s="12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12"/>
      <c r="J198" s="4"/>
      <c r="K198" s="12"/>
      <c r="L198" s="12"/>
      <c r="M198" s="12"/>
      <c r="N198" s="12"/>
      <c r="O198" s="12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12"/>
      <c r="J199" s="4"/>
      <c r="K199" s="12"/>
      <c r="L199" s="12"/>
      <c r="M199" s="12"/>
      <c r="N199" s="12"/>
      <c r="O199" s="12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12"/>
      <c r="J200" s="4"/>
      <c r="K200" s="12"/>
      <c r="L200" s="12"/>
      <c r="M200" s="12"/>
      <c r="N200" s="12"/>
      <c r="O200" s="12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12"/>
      <c r="J201" s="4"/>
      <c r="K201" s="12"/>
      <c r="L201" s="12"/>
      <c r="M201" s="12"/>
      <c r="N201" s="12"/>
      <c r="O201" s="12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12"/>
      <c r="J202" s="4"/>
      <c r="K202" s="12"/>
      <c r="L202" s="12"/>
      <c r="M202" s="12"/>
      <c r="N202" s="12"/>
      <c r="O202" s="12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12"/>
      <c r="J203" s="4"/>
      <c r="K203" s="12"/>
      <c r="L203" s="12"/>
      <c r="M203" s="12"/>
      <c r="N203" s="12"/>
      <c r="O203" s="12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12"/>
      <c r="J204" s="4"/>
      <c r="K204" s="12"/>
      <c r="L204" s="12"/>
      <c r="M204" s="12"/>
      <c r="N204" s="12"/>
      <c r="O204" s="12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12"/>
      <c r="J205" s="4"/>
      <c r="K205" s="12"/>
      <c r="L205" s="12"/>
      <c r="M205" s="12"/>
      <c r="N205" s="12"/>
      <c r="O205" s="12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12"/>
      <c r="J206" s="4"/>
      <c r="K206" s="12"/>
      <c r="L206" s="12"/>
      <c r="M206" s="12"/>
      <c r="N206" s="12"/>
      <c r="O206" s="12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12"/>
      <c r="J207" s="4"/>
      <c r="K207" s="12"/>
      <c r="L207" s="12"/>
      <c r="M207" s="12"/>
      <c r="N207" s="12"/>
      <c r="O207" s="12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12"/>
      <c r="J208" s="4"/>
      <c r="K208" s="12"/>
      <c r="L208" s="12"/>
      <c r="M208" s="12"/>
      <c r="N208" s="12"/>
      <c r="O208" s="12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12"/>
      <c r="J209" s="4"/>
      <c r="K209" s="12"/>
      <c r="L209" s="12"/>
      <c r="M209" s="12"/>
      <c r="N209" s="12"/>
      <c r="O209" s="12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12"/>
      <c r="J210" s="4"/>
      <c r="K210" s="12"/>
      <c r="L210" s="12"/>
      <c r="M210" s="12"/>
      <c r="N210" s="12"/>
      <c r="O210" s="12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12"/>
      <c r="J211" s="4"/>
      <c r="K211" s="12"/>
      <c r="L211" s="12"/>
      <c r="M211" s="12"/>
      <c r="N211" s="12"/>
      <c r="O211" s="12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12"/>
      <c r="J212" s="4"/>
      <c r="K212" s="12"/>
      <c r="L212" s="12"/>
      <c r="M212" s="12"/>
      <c r="N212" s="12"/>
      <c r="O212" s="12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12"/>
      <c r="J213" s="4"/>
      <c r="K213" s="12"/>
      <c r="L213" s="12"/>
      <c r="M213" s="12"/>
      <c r="N213" s="12"/>
      <c r="O213" s="12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12"/>
      <c r="J214" s="4"/>
      <c r="K214" s="12"/>
      <c r="L214" s="12"/>
      <c r="M214" s="12"/>
      <c r="N214" s="12"/>
      <c r="O214" s="12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12"/>
      <c r="J215" s="4"/>
      <c r="K215" s="12"/>
      <c r="L215" s="12"/>
      <c r="M215" s="12"/>
      <c r="N215" s="12"/>
      <c r="O215" s="12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12"/>
      <c r="J216" s="4"/>
      <c r="K216" s="12"/>
      <c r="L216" s="12"/>
      <c r="M216" s="12"/>
      <c r="N216" s="12"/>
      <c r="O216" s="12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12"/>
      <c r="J217" s="4"/>
      <c r="K217" s="12"/>
      <c r="L217" s="12"/>
      <c r="M217" s="12"/>
      <c r="N217" s="12"/>
      <c r="O217" s="12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12"/>
      <c r="J218" s="4"/>
      <c r="K218" s="12"/>
      <c r="L218" s="12"/>
      <c r="M218" s="12"/>
      <c r="N218" s="12"/>
      <c r="O218" s="12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12"/>
      <c r="J219" s="4"/>
      <c r="K219" s="12"/>
      <c r="L219" s="12"/>
      <c r="M219" s="12"/>
      <c r="N219" s="12"/>
      <c r="O219" s="12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12"/>
      <c r="J220" s="4"/>
      <c r="K220" s="12"/>
      <c r="L220" s="12"/>
      <c r="M220" s="12"/>
      <c r="N220" s="12"/>
      <c r="O220" s="12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12"/>
      <c r="J221" s="4"/>
      <c r="K221" s="12"/>
      <c r="L221" s="12"/>
      <c r="M221" s="12"/>
      <c r="N221" s="12"/>
      <c r="O221" s="12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12"/>
      <c r="J222" s="4"/>
      <c r="K222" s="12"/>
      <c r="L222" s="12"/>
      <c r="M222" s="12"/>
      <c r="N222" s="12"/>
      <c r="O222" s="12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12"/>
      <c r="J223" s="4"/>
      <c r="K223" s="12"/>
      <c r="L223" s="12"/>
      <c r="M223" s="12"/>
      <c r="N223" s="12"/>
      <c r="O223" s="12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12"/>
      <c r="J224" s="4"/>
      <c r="K224" s="12"/>
      <c r="L224" s="12"/>
      <c r="M224" s="12"/>
      <c r="N224" s="12"/>
      <c r="O224" s="12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12"/>
      <c r="J225" s="4"/>
      <c r="K225" s="12"/>
      <c r="L225" s="12"/>
      <c r="M225" s="12"/>
      <c r="N225" s="12"/>
      <c r="O225" s="12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12"/>
      <c r="J226" s="4"/>
      <c r="K226" s="12"/>
      <c r="L226" s="12"/>
      <c r="M226" s="12"/>
      <c r="N226" s="12"/>
      <c r="O226" s="12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12"/>
      <c r="J227" s="4"/>
      <c r="K227" s="12"/>
      <c r="L227" s="12"/>
      <c r="M227" s="12"/>
      <c r="N227" s="12"/>
      <c r="O227" s="12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12"/>
      <c r="J228" s="4"/>
      <c r="K228" s="12"/>
      <c r="L228" s="12"/>
      <c r="M228" s="12"/>
      <c r="N228" s="12"/>
      <c r="O228" s="12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12"/>
      <c r="J229" s="4"/>
      <c r="K229" s="12"/>
      <c r="L229" s="12"/>
      <c r="M229" s="12"/>
      <c r="N229" s="12"/>
      <c r="O229" s="12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12"/>
      <c r="J230" s="4"/>
      <c r="K230" s="12"/>
      <c r="L230" s="12"/>
      <c r="M230" s="12"/>
      <c r="N230" s="12"/>
      <c r="O230" s="12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12"/>
      <c r="J231" s="4"/>
      <c r="K231" s="12"/>
      <c r="L231" s="12"/>
      <c r="M231" s="12"/>
      <c r="N231" s="12"/>
      <c r="O231" s="12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12"/>
      <c r="J232" s="4"/>
      <c r="K232" s="12"/>
      <c r="L232" s="12"/>
      <c r="M232" s="12"/>
      <c r="N232" s="12"/>
      <c r="O232" s="12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12"/>
      <c r="J233" s="4"/>
      <c r="K233" s="12"/>
      <c r="L233" s="12"/>
      <c r="M233" s="12"/>
      <c r="N233" s="12"/>
      <c r="O233" s="12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12"/>
      <c r="J234" s="4"/>
      <c r="K234" s="12"/>
      <c r="L234" s="12"/>
      <c r="M234" s="12"/>
      <c r="N234" s="12"/>
      <c r="O234" s="12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12"/>
      <c r="J235" s="4"/>
      <c r="K235" s="12"/>
      <c r="L235" s="12"/>
      <c r="M235" s="12"/>
      <c r="N235" s="12"/>
      <c r="O235" s="12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12"/>
      <c r="J236" s="4"/>
      <c r="K236" s="12"/>
      <c r="L236" s="12"/>
      <c r="M236" s="12"/>
      <c r="N236" s="12"/>
      <c r="O236" s="12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12"/>
      <c r="J237" s="4"/>
      <c r="K237" s="12"/>
      <c r="L237" s="12"/>
      <c r="M237" s="12"/>
      <c r="N237" s="12"/>
      <c r="O237" s="12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12"/>
      <c r="J238" s="4"/>
      <c r="K238" s="12"/>
      <c r="L238" s="12"/>
      <c r="M238" s="12"/>
      <c r="N238" s="12"/>
      <c r="O238" s="12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12"/>
      <c r="J239" s="4"/>
      <c r="K239" s="12"/>
      <c r="L239" s="12"/>
      <c r="M239" s="12"/>
      <c r="N239" s="12"/>
      <c r="O239" s="12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12"/>
      <c r="J240" s="4"/>
      <c r="K240" s="12"/>
      <c r="L240" s="12"/>
      <c r="M240" s="12"/>
      <c r="N240" s="12"/>
      <c r="O240" s="12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12"/>
      <c r="J241" s="4"/>
      <c r="K241" s="12"/>
      <c r="L241" s="12"/>
      <c r="M241" s="12"/>
      <c r="N241" s="12"/>
      <c r="O241" s="12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12"/>
      <c r="J242" s="4"/>
      <c r="K242" s="12"/>
      <c r="L242" s="12"/>
      <c r="M242" s="12"/>
      <c r="N242" s="12"/>
      <c r="O242" s="12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12"/>
      <c r="J243" s="4"/>
      <c r="K243" s="12"/>
      <c r="L243" s="12"/>
      <c r="M243" s="12"/>
      <c r="N243" s="12"/>
      <c r="O243" s="12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12"/>
      <c r="J244" s="4"/>
      <c r="K244" s="12"/>
      <c r="L244" s="12"/>
      <c r="M244" s="12"/>
      <c r="N244" s="12"/>
      <c r="O244" s="12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12"/>
      <c r="J245" s="4"/>
      <c r="K245" s="12"/>
      <c r="L245" s="12"/>
      <c r="M245" s="12"/>
      <c r="N245" s="12"/>
      <c r="O245" s="12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12"/>
      <c r="J246" s="4"/>
      <c r="K246" s="12"/>
      <c r="L246" s="12"/>
      <c r="M246" s="12"/>
      <c r="N246" s="12"/>
      <c r="O246" s="12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12"/>
      <c r="J247" s="4"/>
      <c r="K247" s="12"/>
      <c r="L247" s="12"/>
      <c r="M247" s="12"/>
      <c r="N247" s="12"/>
      <c r="O247" s="12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12"/>
      <c r="J248" s="4"/>
      <c r="K248" s="12"/>
      <c r="L248" s="12"/>
      <c r="M248" s="12"/>
      <c r="N248" s="12"/>
      <c r="O248" s="12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12"/>
      <c r="J249" s="4"/>
      <c r="K249" s="12"/>
      <c r="L249" s="12"/>
      <c r="M249" s="12"/>
      <c r="N249" s="12"/>
      <c r="O249" s="12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12"/>
      <c r="J250" s="4"/>
      <c r="K250" s="12"/>
      <c r="L250" s="12"/>
      <c r="M250" s="12"/>
      <c r="N250" s="12"/>
      <c r="O250" s="12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12"/>
      <c r="J251" s="4"/>
      <c r="K251" s="12"/>
      <c r="L251" s="12"/>
      <c r="M251" s="12"/>
      <c r="N251" s="12"/>
      <c r="O251" s="12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12"/>
      <c r="J252" s="4"/>
      <c r="K252" s="12"/>
      <c r="L252" s="12"/>
      <c r="M252" s="12"/>
      <c r="N252" s="12"/>
      <c r="O252" s="12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12"/>
      <c r="J253" s="4"/>
      <c r="K253" s="12"/>
      <c r="L253" s="12"/>
      <c r="M253" s="12"/>
      <c r="N253" s="12"/>
      <c r="O253" s="12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12"/>
      <c r="J254" s="4"/>
      <c r="K254" s="12"/>
      <c r="L254" s="12"/>
      <c r="M254" s="12"/>
      <c r="N254" s="12"/>
      <c r="O254" s="12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12"/>
      <c r="J255" s="4"/>
      <c r="K255" s="12"/>
      <c r="L255" s="12"/>
      <c r="M255" s="12"/>
      <c r="N255" s="12"/>
      <c r="O255" s="12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12"/>
      <c r="J256" s="4"/>
      <c r="K256" s="12"/>
      <c r="L256" s="12"/>
      <c r="M256" s="12"/>
      <c r="N256" s="12"/>
      <c r="O256" s="12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12"/>
      <c r="J257" s="4"/>
      <c r="K257" s="12"/>
      <c r="L257" s="12"/>
      <c r="M257" s="12"/>
      <c r="N257" s="12"/>
      <c r="O257" s="12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12"/>
      <c r="J258" s="4"/>
      <c r="K258" s="12"/>
      <c r="L258" s="12"/>
      <c r="M258" s="12"/>
      <c r="N258" s="12"/>
      <c r="O258" s="12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12"/>
      <c r="J259" s="4"/>
      <c r="K259" s="12"/>
      <c r="L259" s="12"/>
      <c r="M259" s="12"/>
      <c r="N259" s="12"/>
      <c r="O259" s="12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12"/>
      <c r="J260" s="4"/>
      <c r="K260" s="12"/>
      <c r="L260" s="12"/>
      <c r="M260" s="12"/>
      <c r="N260" s="12"/>
      <c r="O260" s="12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12"/>
      <c r="J261" s="4"/>
      <c r="K261" s="12"/>
      <c r="L261" s="12"/>
      <c r="M261" s="12"/>
      <c r="N261" s="12"/>
      <c r="O261" s="12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12"/>
      <c r="J262" s="4"/>
      <c r="K262" s="12"/>
      <c r="L262" s="12"/>
      <c r="M262" s="12"/>
      <c r="N262" s="12"/>
      <c r="O262" s="12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12"/>
      <c r="J263" s="4"/>
      <c r="K263" s="12"/>
      <c r="L263" s="12"/>
      <c r="M263" s="12"/>
      <c r="N263" s="12"/>
      <c r="O263" s="12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12"/>
      <c r="J264" s="4"/>
      <c r="K264" s="12"/>
      <c r="L264" s="12"/>
      <c r="M264" s="12"/>
      <c r="N264" s="12"/>
      <c r="O264" s="12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12"/>
      <c r="J265" s="4"/>
      <c r="K265" s="12"/>
      <c r="L265" s="12"/>
      <c r="M265" s="12"/>
      <c r="N265" s="12"/>
      <c r="O265" s="12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12"/>
      <c r="J266" s="4"/>
      <c r="K266" s="12"/>
      <c r="L266" s="12"/>
      <c r="M266" s="12"/>
      <c r="N266" s="12"/>
      <c r="O266" s="12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12"/>
      <c r="J267" s="4"/>
      <c r="K267" s="12"/>
      <c r="L267" s="12"/>
      <c r="M267" s="12"/>
      <c r="N267" s="12"/>
      <c r="O267" s="12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12"/>
      <c r="J268" s="4"/>
      <c r="K268" s="12"/>
      <c r="L268" s="12"/>
      <c r="M268" s="12"/>
      <c r="N268" s="12"/>
      <c r="O268" s="12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12"/>
      <c r="J269" s="4"/>
      <c r="K269" s="12"/>
      <c r="L269" s="12"/>
      <c r="M269" s="12"/>
      <c r="N269" s="12"/>
      <c r="O269" s="12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12"/>
      <c r="J270" s="4"/>
      <c r="K270" s="12"/>
      <c r="L270" s="12"/>
      <c r="M270" s="12"/>
      <c r="N270" s="12"/>
      <c r="O270" s="12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12"/>
      <c r="J271" s="4"/>
      <c r="K271" s="12"/>
      <c r="L271" s="12"/>
      <c r="M271" s="12"/>
      <c r="N271" s="12"/>
      <c r="O271" s="12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12"/>
      <c r="J272" s="4"/>
      <c r="K272" s="12"/>
      <c r="L272" s="12"/>
      <c r="M272" s="12"/>
      <c r="N272" s="12"/>
      <c r="O272" s="12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12"/>
      <c r="J273" s="4"/>
      <c r="K273" s="12"/>
      <c r="L273" s="12"/>
      <c r="M273" s="12"/>
      <c r="N273" s="12"/>
      <c r="O273" s="12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12"/>
      <c r="J274" s="4"/>
      <c r="K274" s="12"/>
      <c r="L274" s="12"/>
      <c r="M274" s="12"/>
      <c r="N274" s="12"/>
      <c r="O274" s="12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12"/>
      <c r="J275" s="4"/>
      <c r="K275" s="12"/>
      <c r="L275" s="12"/>
      <c r="M275" s="12"/>
      <c r="N275" s="12"/>
      <c r="O275" s="12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12"/>
      <c r="J276" s="4"/>
      <c r="K276" s="12"/>
      <c r="L276" s="12"/>
      <c r="M276" s="12"/>
      <c r="N276" s="12"/>
      <c r="O276" s="12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12"/>
      <c r="J277" s="4"/>
      <c r="K277" s="12"/>
      <c r="L277" s="12"/>
      <c r="M277" s="12"/>
      <c r="N277" s="12"/>
      <c r="O277" s="12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12"/>
      <c r="J278" s="4"/>
      <c r="K278" s="12"/>
      <c r="L278" s="12"/>
      <c r="M278" s="12"/>
      <c r="N278" s="12"/>
      <c r="O278" s="12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12"/>
      <c r="J279" s="4"/>
      <c r="K279" s="12"/>
      <c r="L279" s="12"/>
      <c r="M279" s="12"/>
      <c r="N279" s="12"/>
      <c r="O279" s="12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12"/>
      <c r="J280" s="4"/>
      <c r="K280" s="12"/>
      <c r="L280" s="12"/>
      <c r="M280" s="12"/>
      <c r="N280" s="12"/>
      <c r="O280" s="12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12"/>
      <c r="J281" s="4"/>
      <c r="K281" s="12"/>
      <c r="L281" s="12"/>
      <c r="M281" s="12"/>
      <c r="N281" s="12"/>
      <c r="O281" s="12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12"/>
      <c r="J282" s="4"/>
      <c r="K282" s="12"/>
      <c r="L282" s="12"/>
      <c r="M282" s="12"/>
      <c r="N282" s="12"/>
      <c r="O282" s="12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12"/>
      <c r="J283" s="4"/>
      <c r="K283" s="12"/>
      <c r="L283" s="12"/>
      <c r="M283" s="12"/>
      <c r="N283" s="12"/>
      <c r="O283" s="12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12"/>
      <c r="J284" s="4"/>
      <c r="K284" s="12"/>
      <c r="L284" s="12"/>
      <c r="M284" s="12"/>
      <c r="N284" s="12"/>
      <c r="O284" s="12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12"/>
      <c r="J285" s="4"/>
      <c r="K285" s="12"/>
      <c r="L285" s="12"/>
      <c r="M285" s="12"/>
      <c r="N285" s="12"/>
      <c r="O285" s="12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12"/>
      <c r="J286" s="4"/>
      <c r="K286" s="12"/>
      <c r="L286" s="12"/>
      <c r="M286" s="12"/>
      <c r="N286" s="12"/>
      <c r="O286" s="12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12"/>
      <c r="J287" s="4"/>
      <c r="K287" s="12"/>
      <c r="L287" s="12"/>
      <c r="M287" s="12"/>
      <c r="N287" s="12"/>
      <c r="O287" s="12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12"/>
      <c r="J288" s="4"/>
      <c r="K288" s="12"/>
      <c r="L288" s="12"/>
      <c r="M288" s="12"/>
      <c r="N288" s="12"/>
      <c r="O288" s="12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12"/>
      <c r="J289" s="4"/>
      <c r="K289" s="12"/>
      <c r="L289" s="12"/>
      <c r="M289" s="12"/>
      <c r="N289" s="12"/>
      <c r="O289" s="12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12"/>
      <c r="J290" s="4"/>
      <c r="K290" s="12"/>
      <c r="L290" s="12"/>
      <c r="M290" s="12"/>
      <c r="N290" s="12"/>
      <c r="O290" s="12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12"/>
      <c r="J291" s="4"/>
      <c r="K291" s="12"/>
      <c r="L291" s="12"/>
      <c r="M291" s="12"/>
      <c r="N291" s="12"/>
      <c r="O291" s="12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12"/>
      <c r="J292" s="4"/>
      <c r="K292" s="12"/>
      <c r="L292" s="12"/>
      <c r="M292" s="12"/>
      <c r="N292" s="12"/>
      <c r="O292" s="12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12"/>
      <c r="J293" s="4"/>
      <c r="K293" s="12"/>
      <c r="L293" s="12"/>
      <c r="M293" s="12"/>
      <c r="N293" s="12"/>
      <c r="O293" s="12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12"/>
      <c r="J294" s="4"/>
      <c r="K294" s="12"/>
      <c r="L294" s="12"/>
      <c r="M294" s="12"/>
      <c r="N294" s="12"/>
      <c r="O294" s="12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12"/>
      <c r="J295" s="4"/>
      <c r="K295" s="12"/>
      <c r="L295" s="12"/>
      <c r="M295" s="12"/>
      <c r="N295" s="12"/>
      <c r="O295" s="12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12"/>
      <c r="J296" s="4"/>
      <c r="K296" s="12"/>
      <c r="L296" s="12"/>
      <c r="M296" s="12"/>
      <c r="N296" s="12"/>
      <c r="O296" s="12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12"/>
      <c r="J297" s="4"/>
      <c r="K297" s="12"/>
      <c r="L297" s="12"/>
      <c r="M297" s="12"/>
      <c r="N297" s="12"/>
      <c r="O297" s="12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12"/>
      <c r="J298" s="4"/>
      <c r="K298" s="12"/>
      <c r="L298" s="12"/>
      <c r="M298" s="12"/>
      <c r="N298" s="12"/>
      <c r="O298" s="12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12"/>
      <c r="J299" s="4"/>
      <c r="K299" s="12"/>
      <c r="L299" s="12"/>
      <c r="M299" s="12"/>
      <c r="N299" s="12"/>
      <c r="O299" s="12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12"/>
      <c r="J300" s="4"/>
      <c r="K300" s="12"/>
      <c r="L300" s="12"/>
      <c r="M300" s="12"/>
      <c r="N300" s="12"/>
      <c r="O300" s="12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12"/>
      <c r="J301" s="4"/>
      <c r="K301" s="12"/>
      <c r="L301" s="12"/>
      <c r="M301" s="12"/>
      <c r="N301" s="12"/>
      <c r="O301" s="12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12"/>
      <c r="J302" s="4"/>
      <c r="K302" s="12"/>
      <c r="L302" s="12"/>
      <c r="M302" s="12"/>
      <c r="N302" s="12"/>
      <c r="O302" s="12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12"/>
      <c r="J303" s="4"/>
      <c r="K303" s="12"/>
      <c r="L303" s="12"/>
      <c r="M303" s="12"/>
      <c r="N303" s="12"/>
      <c r="O303" s="12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12"/>
      <c r="J304" s="4"/>
      <c r="K304" s="12"/>
      <c r="L304" s="12"/>
      <c r="M304" s="12"/>
      <c r="N304" s="12"/>
      <c r="O304" s="12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12"/>
      <c r="J305" s="4"/>
      <c r="K305" s="12"/>
      <c r="L305" s="12"/>
      <c r="M305" s="12"/>
      <c r="N305" s="12"/>
      <c r="O305" s="12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12"/>
      <c r="J306" s="4"/>
      <c r="K306" s="12"/>
      <c r="L306" s="12"/>
      <c r="M306" s="12"/>
      <c r="N306" s="12"/>
      <c r="O306" s="12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12"/>
      <c r="J307" s="4"/>
      <c r="K307" s="12"/>
      <c r="L307" s="12"/>
      <c r="M307" s="12"/>
      <c r="N307" s="12"/>
      <c r="O307" s="12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12"/>
      <c r="J308" s="4"/>
      <c r="K308" s="12"/>
      <c r="L308" s="12"/>
      <c r="M308" s="12"/>
      <c r="N308" s="12"/>
      <c r="O308" s="12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12"/>
      <c r="J309" s="4"/>
      <c r="K309" s="12"/>
      <c r="L309" s="12"/>
      <c r="M309" s="12"/>
      <c r="N309" s="12"/>
      <c r="O309" s="12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12"/>
      <c r="J310" s="4"/>
      <c r="K310" s="12"/>
      <c r="L310" s="12"/>
      <c r="M310" s="12"/>
      <c r="N310" s="12"/>
      <c r="O310" s="12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12"/>
      <c r="J311" s="4"/>
      <c r="K311" s="12"/>
      <c r="L311" s="12"/>
      <c r="M311" s="12"/>
      <c r="N311" s="12"/>
      <c r="O311" s="12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12"/>
      <c r="J312" s="4"/>
      <c r="K312" s="12"/>
      <c r="L312" s="12"/>
      <c r="M312" s="12"/>
      <c r="N312" s="12"/>
      <c r="O312" s="12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12"/>
      <c r="J313" s="4"/>
      <c r="K313" s="12"/>
      <c r="L313" s="12"/>
      <c r="M313" s="12"/>
      <c r="N313" s="12"/>
      <c r="O313" s="12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12"/>
      <c r="J314" s="4"/>
      <c r="K314" s="12"/>
      <c r="L314" s="12"/>
      <c r="M314" s="12"/>
      <c r="N314" s="12"/>
      <c r="O314" s="12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12"/>
      <c r="J315" s="4"/>
      <c r="K315" s="12"/>
      <c r="L315" s="12"/>
      <c r="M315" s="12"/>
      <c r="N315" s="12"/>
      <c r="O315" s="12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12"/>
      <c r="J316" s="4"/>
      <c r="K316" s="12"/>
      <c r="L316" s="12"/>
      <c r="M316" s="12"/>
      <c r="N316" s="12"/>
      <c r="O316" s="12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12"/>
      <c r="J317" s="4"/>
      <c r="K317" s="12"/>
      <c r="L317" s="12"/>
      <c r="M317" s="12"/>
      <c r="N317" s="12"/>
      <c r="O317" s="12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12"/>
      <c r="J318" s="4"/>
      <c r="K318" s="12"/>
      <c r="L318" s="12"/>
      <c r="M318" s="12"/>
      <c r="N318" s="12"/>
      <c r="O318" s="12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12"/>
      <c r="J319" s="4"/>
      <c r="K319" s="12"/>
      <c r="L319" s="12"/>
      <c r="M319" s="12"/>
      <c r="N319" s="12"/>
      <c r="O319" s="12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12"/>
      <c r="J320" s="4"/>
      <c r="K320" s="12"/>
      <c r="L320" s="12"/>
      <c r="M320" s="12"/>
      <c r="N320" s="12"/>
      <c r="O320" s="12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12"/>
      <c r="J321" s="4"/>
      <c r="K321" s="12"/>
      <c r="L321" s="12"/>
      <c r="M321" s="12"/>
      <c r="N321" s="12"/>
      <c r="O321" s="12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12"/>
      <c r="J322" s="4"/>
      <c r="K322" s="12"/>
      <c r="L322" s="12"/>
      <c r="M322" s="12"/>
      <c r="N322" s="12"/>
      <c r="O322" s="12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12"/>
      <c r="J323" s="4"/>
      <c r="K323" s="12"/>
      <c r="L323" s="12"/>
      <c r="M323" s="12"/>
      <c r="N323" s="12"/>
      <c r="O323" s="12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12"/>
      <c r="J324" s="4"/>
      <c r="K324" s="12"/>
      <c r="L324" s="12"/>
      <c r="M324" s="12"/>
      <c r="N324" s="12"/>
      <c r="O324" s="12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12"/>
      <c r="J325" s="4"/>
      <c r="K325" s="12"/>
      <c r="L325" s="12"/>
      <c r="M325" s="12"/>
      <c r="N325" s="12"/>
      <c r="O325" s="12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12"/>
      <c r="J326" s="4"/>
      <c r="K326" s="12"/>
      <c r="L326" s="12"/>
      <c r="M326" s="12"/>
      <c r="N326" s="12"/>
      <c r="O326" s="12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12"/>
      <c r="J327" s="4"/>
      <c r="K327" s="12"/>
      <c r="L327" s="12"/>
      <c r="M327" s="12"/>
      <c r="N327" s="12"/>
      <c r="O327" s="12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12"/>
      <c r="J328" s="4"/>
      <c r="K328" s="12"/>
      <c r="L328" s="12"/>
      <c r="M328" s="12"/>
      <c r="N328" s="12"/>
      <c r="O328" s="12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12"/>
      <c r="J329" s="4"/>
      <c r="K329" s="12"/>
      <c r="L329" s="12"/>
      <c r="M329" s="12"/>
      <c r="N329" s="12"/>
      <c r="O329" s="12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12"/>
      <c r="J330" s="4"/>
      <c r="K330" s="12"/>
      <c r="L330" s="12"/>
      <c r="M330" s="12"/>
      <c r="N330" s="12"/>
      <c r="O330" s="12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12"/>
      <c r="J331" s="4"/>
      <c r="K331" s="12"/>
      <c r="L331" s="12"/>
      <c r="M331" s="12"/>
      <c r="N331" s="12"/>
      <c r="O331" s="12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12"/>
      <c r="J332" s="4"/>
      <c r="K332" s="12"/>
      <c r="L332" s="12"/>
      <c r="M332" s="12"/>
      <c r="N332" s="12"/>
      <c r="O332" s="12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12"/>
      <c r="J333" s="4"/>
      <c r="K333" s="12"/>
      <c r="L333" s="12"/>
      <c r="M333" s="12"/>
      <c r="N333" s="12"/>
      <c r="O333" s="12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12"/>
      <c r="J334" s="4"/>
      <c r="K334" s="12"/>
      <c r="L334" s="12"/>
      <c r="M334" s="12"/>
      <c r="N334" s="12"/>
      <c r="O334" s="12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12"/>
      <c r="J335" s="4"/>
      <c r="K335" s="12"/>
      <c r="L335" s="12"/>
      <c r="M335" s="12"/>
      <c r="N335" s="12"/>
      <c r="O335" s="12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12"/>
      <c r="J336" s="4"/>
      <c r="K336" s="12"/>
      <c r="L336" s="12"/>
      <c r="M336" s="12"/>
      <c r="N336" s="12"/>
      <c r="O336" s="12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12"/>
      <c r="J337" s="4"/>
      <c r="K337" s="12"/>
      <c r="L337" s="12"/>
      <c r="M337" s="12"/>
      <c r="N337" s="12"/>
      <c r="O337" s="12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12"/>
      <c r="J338" s="4"/>
      <c r="K338" s="12"/>
      <c r="L338" s="12"/>
      <c r="M338" s="12"/>
      <c r="N338" s="12"/>
      <c r="O338" s="12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12"/>
      <c r="J339" s="4"/>
      <c r="K339" s="12"/>
      <c r="L339" s="12"/>
      <c r="M339" s="12"/>
      <c r="N339" s="12"/>
      <c r="O339" s="12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12"/>
      <c r="J340" s="4"/>
      <c r="K340" s="12"/>
      <c r="L340" s="12"/>
      <c r="M340" s="12"/>
      <c r="N340" s="12"/>
      <c r="O340" s="12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12"/>
      <c r="J341" s="4"/>
      <c r="K341" s="12"/>
      <c r="L341" s="12"/>
      <c r="M341" s="12"/>
      <c r="N341" s="12"/>
      <c r="O341" s="12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12"/>
      <c r="J342" s="4"/>
      <c r="K342" s="12"/>
      <c r="L342" s="12"/>
      <c r="M342" s="12"/>
      <c r="N342" s="12"/>
      <c r="O342" s="12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12"/>
      <c r="J343" s="4"/>
      <c r="K343" s="12"/>
      <c r="L343" s="12"/>
      <c r="M343" s="12"/>
      <c r="N343" s="12"/>
      <c r="O343" s="12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12"/>
      <c r="J344" s="4"/>
      <c r="K344" s="12"/>
      <c r="L344" s="12"/>
      <c r="M344" s="12"/>
      <c r="N344" s="12"/>
      <c r="O344" s="12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12"/>
      <c r="J345" s="4"/>
      <c r="K345" s="12"/>
      <c r="L345" s="12"/>
      <c r="M345" s="12"/>
      <c r="N345" s="12"/>
      <c r="O345" s="12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12"/>
      <c r="J346" s="4"/>
      <c r="K346" s="12"/>
      <c r="L346" s="12"/>
      <c r="M346" s="12"/>
      <c r="N346" s="12"/>
      <c r="O346" s="12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12"/>
      <c r="J347" s="4"/>
      <c r="K347" s="12"/>
      <c r="L347" s="12"/>
      <c r="M347" s="12"/>
      <c r="N347" s="12"/>
      <c r="O347" s="12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12"/>
      <c r="J348" s="4"/>
      <c r="K348" s="12"/>
      <c r="L348" s="12"/>
      <c r="M348" s="12"/>
      <c r="N348" s="12"/>
      <c r="O348" s="12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12"/>
      <c r="J349" s="4"/>
      <c r="K349" s="12"/>
      <c r="L349" s="12"/>
      <c r="M349" s="12"/>
      <c r="N349" s="12"/>
      <c r="O349" s="12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12"/>
      <c r="J350" s="4"/>
      <c r="K350" s="12"/>
      <c r="L350" s="12"/>
      <c r="M350" s="12"/>
      <c r="N350" s="12"/>
      <c r="O350" s="12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12"/>
      <c r="J351" s="4"/>
      <c r="K351" s="12"/>
      <c r="L351" s="12"/>
      <c r="M351" s="12"/>
      <c r="N351" s="12"/>
      <c r="O351" s="12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12"/>
      <c r="J352" s="4"/>
      <c r="K352" s="12"/>
      <c r="L352" s="12"/>
      <c r="M352" s="12"/>
      <c r="N352" s="12"/>
      <c r="O352" s="12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12"/>
      <c r="J353" s="4"/>
      <c r="K353" s="12"/>
      <c r="L353" s="12"/>
      <c r="M353" s="12"/>
      <c r="N353" s="12"/>
      <c r="O353" s="12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12"/>
      <c r="J354" s="4"/>
      <c r="K354" s="12"/>
      <c r="L354" s="12"/>
      <c r="M354" s="12"/>
      <c r="N354" s="12"/>
      <c r="O354" s="12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12"/>
      <c r="J355" s="4"/>
      <c r="K355" s="12"/>
      <c r="L355" s="12"/>
      <c r="M355" s="12"/>
      <c r="N355" s="12"/>
      <c r="O355" s="12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12"/>
      <c r="J356" s="4"/>
      <c r="K356" s="12"/>
      <c r="L356" s="12"/>
      <c r="M356" s="12"/>
      <c r="N356" s="12"/>
      <c r="O356" s="12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12"/>
      <c r="J357" s="4"/>
      <c r="K357" s="12"/>
      <c r="L357" s="12"/>
      <c r="M357" s="12"/>
      <c r="N357" s="12"/>
      <c r="O357" s="12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12"/>
      <c r="J358" s="4"/>
      <c r="K358" s="12"/>
      <c r="L358" s="12"/>
      <c r="M358" s="12"/>
      <c r="N358" s="12"/>
      <c r="O358" s="12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12"/>
      <c r="J359" s="4"/>
      <c r="K359" s="12"/>
      <c r="L359" s="12"/>
      <c r="M359" s="12"/>
      <c r="N359" s="12"/>
      <c r="O359" s="12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12"/>
      <c r="J360" s="4"/>
      <c r="K360" s="12"/>
      <c r="L360" s="12"/>
      <c r="M360" s="12"/>
      <c r="N360" s="12"/>
      <c r="O360" s="12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12"/>
      <c r="J361" s="4"/>
      <c r="K361" s="12"/>
      <c r="L361" s="12"/>
      <c r="M361" s="12"/>
      <c r="N361" s="12"/>
      <c r="O361" s="12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12"/>
      <c r="J362" s="4"/>
      <c r="K362" s="12"/>
      <c r="L362" s="12"/>
      <c r="M362" s="12"/>
      <c r="N362" s="12"/>
      <c r="O362" s="12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12"/>
      <c r="J363" s="4"/>
      <c r="K363" s="12"/>
      <c r="L363" s="12"/>
      <c r="M363" s="12"/>
      <c r="N363" s="12"/>
      <c r="O363" s="12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12"/>
      <c r="J364" s="4"/>
      <c r="K364" s="12"/>
      <c r="L364" s="12"/>
      <c r="M364" s="12"/>
      <c r="N364" s="12"/>
      <c r="O364" s="12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12"/>
      <c r="J365" s="4"/>
      <c r="K365" s="12"/>
      <c r="L365" s="12"/>
      <c r="M365" s="12"/>
      <c r="N365" s="12"/>
      <c r="O365" s="12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12"/>
      <c r="J366" s="4"/>
      <c r="K366" s="12"/>
      <c r="L366" s="12"/>
      <c r="M366" s="12"/>
      <c r="N366" s="12"/>
      <c r="O366" s="12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12"/>
      <c r="J367" s="4"/>
      <c r="K367" s="12"/>
      <c r="L367" s="12"/>
      <c r="M367" s="12"/>
      <c r="N367" s="12"/>
      <c r="O367" s="12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12"/>
      <c r="J368" s="4"/>
      <c r="K368" s="12"/>
      <c r="L368" s="12"/>
      <c r="M368" s="12"/>
      <c r="N368" s="12"/>
      <c r="O368" s="12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12"/>
      <c r="J369" s="4"/>
      <c r="K369" s="12"/>
      <c r="L369" s="12"/>
      <c r="M369" s="12"/>
      <c r="N369" s="12"/>
      <c r="O369" s="12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12"/>
      <c r="J370" s="4"/>
      <c r="K370" s="12"/>
      <c r="L370" s="12"/>
      <c r="M370" s="12"/>
      <c r="N370" s="12"/>
      <c r="O370" s="12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12"/>
      <c r="J371" s="4"/>
      <c r="K371" s="12"/>
      <c r="L371" s="12"/>
      <c r="M371" s="12"/>
      <c r="N371" s="12"/>
      <c r="O371" s="12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12"/>
      <c r="J372" s="4"/>
      <c r="K372" s="12"/>
      <c r="L372" s="12"/>
      <c r="M372" s="12"/>
      <c r="N372" s="12"/>
      <c r="O372" s="12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12"/>
      <c r="J373" s="4"/>
      <c r="K373" s="12"/>
      <c r="L373" s="12"/>
      <c r="M373" s="12"/>
      <c r="N373" s="12"/>
      <c r="O373" s="12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12"/>
      <c r="J374" s="4"/>
      <c r="K374" s="12"/>
      <c r="L374" s="12"/>
      <c r="M374" s="12"/>
      <c r="N374" s="12"/>
      <c r="O374" s="12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12"/>
      <c r="J375" s="4"/>
      <c r="K375" s="12"/>
      <c r="L375" s="12"/>
      <c r="M375" s="12"/>
      <c r="N375" s="12"/>
      <c r="O375" s="12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12"/>
      <c r="J376" s="4"/>
      <c r="K376" s="12"/>
      <c r="L376" s="12"/>
      <c r="M376" s="12"/>
      <c r="N376" s="12"/>
      <c r="O376" s="12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12"/>
      <c r="J377" s="4"/>
      <c r="K377" s="12"/>
      <c r="L377" s="12"/>
      <c r="M377" s="12"/>
      <c r="N377" s="12"/>
      <c r="O377" s="12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12"/>
      <c r="J378" s="4"/>
      <c r="K378" s="12"/>
      <c r="L378" s="12"/>
      <c r="M378" s="12"/>
      <c r="N378" s="12"/>
      <c r="O378" s="12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12"/>
      <c r="J379" s="4"/>
      <c r="K379" s="12"/>
      <c r="L379" s="12"/>
      <c r="M379" s="12"/>
      <c r="N379" s="12"/>
      <c r="O379" s="12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12"/>
      <c r="J380" s="4"/>
      <c r="K380" s="12"/>
      <c r="L380" s="12"/>
      <c r="M380" s="12"/>
      <c r="N380" s="12"/>
      <c r="O380" s="12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12"/>
      <c r="J381" s="4"/>
      <c r="K381" s="12"/>
      <c r="L381" s="12"/>
      <c r="M381" s="12"/>
      <c r="N381" s="12"/>
      <c r="O381" s="12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12"/>
      <c r="J382" s="4"/>
      <c r="K382" s="12"/>
      <c r="L382" s="12"/>
      <c r="M382" s="12"/>
      <c r="N382" s="12"/>
      <c r="O382" s="12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12"/>
      <c r="J383" s="4"/>
      <c r="K383" s="12"/>
      <c r="L383" s="12"/>
      <c r="M383" s="12"/>
      <c r="N383" s="12"/>
      <c r="O383" s="12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12"/>
      <c r="J384" s="4"/>
      <c r="K384" s="12"/>
      <c r="L384" s="12"/>
      <c r="M384" s="12"/>
      <c r="N384" s="12"/>
      <c r="O384" s="12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12"/>
      <c r="J385" s="4"/>
      <c r="K385" s="12"/>
      <c r="L385" s="12"/>
      <c r="M385" s="12"/>
      <c r="N385" s="12"/>
      <c r="O385" s="12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12"/>
      <c r="J386" s="4"/>
      <c r="K386" s="12"/>
      <c r="L386" s="12"/>
      <c r="M386" s="12"/>
      <c r="N386" s="12"/>
      <c r="O386" s="12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12"/>
      <c r="J387" s="4"/>
      <c r="K387" s="12"/>
      <c r="L387" s="12"/>
      <c r="M387" s="12"/>
      <c r="N387" s="12"/>
      <c r="O387" s="12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12"/>
      <c r="J388" s="4"/>
      <c r="K388" s="12"/>
      <c r="L388" s="12"/>
      <c r="M388" s="12"/>
      <c r="N388" s="12"/>
      <c r="O388" s="12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12"/>
      <c r="J389" s="4"/>
      <c r="K389" s="12"/>
      <c r="L389" s="12"/>
      <c r="M389" s="12"/>
      <c r="N389" s="12"/>
      <c r="O389" s="12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12"/>
      <c r="J390" s="4"/>
      <c r="K390" s="12"/>
      <c r="L390" s="12"/>
      <c r="M390" s="12"/>
      <c r="N390" s="12"/>
      <c r="O390" s="12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12"/>
      <c r="J391" s="4"/>
      <c r="K391" s="12"/>
      <c r="L391" s="12"/>
      <c r="M391" s="12"/>
      <c r="N391" s="12"/>
      <c r="O391" s="12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12"/>
      <c r="J392" s="4"/>
      <c r="K392" s="12"/>
      <c r="L392" s="12"/>
      <c r="M392" s="12"/>
      <c r="N392" s="12"/>
      <c r="O392" s="12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12"/>
      <c r="J393" s="4"/>
      <c r="K393" s="12"/>
      <c r="L393" s="12"/>
      <c r="M393" s="12"/>
      <c r="N393" s="12"/>
      <c r="O393" s="12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12"/>
      <c r="J394" s="4"/>
      <c r="K394" s="12"/>
      <c r="L394" s="12"/>
      <c r="M394" s="12"/>
      <c r="N394" s="12"/>
      <c r="O394" s="12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12"/>
      <c r="J395" s="4"/>
      <c r="K395" s="12"/>
      <c r="L395" s="12"/>
      <c r="M395" s="12"/>
      <c r="N395" s="12"/>
      <c r="O395" s="12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12"/>
      <c r="J396" s="4"/>
      <c r="K396" s="12"/>
      <c r="L396" s="12"/>
      <c r="M396" s="12"/>
      <c r="N396" s="12"/>
      <c r="O396" s="12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12"/>
      <c r="J397" s="4"/>
      <c r="K397" s="12"/>
      <c r="L397" s="12"/>
      <c r="M397" s="12"/>
      <c r="N397" s="12"/>
      <c r="O397" s="12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12"/>
      <c r="J398" s="4"/>
      <c r="K398" s="12"/>
      <c r="L398" s="12"/>
      <c r="M398" s="12"/>
      <c r="N398" s="12"/>
      <c r="O398" s="12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12"/>
      <c r="J399" s="4"/>
      <c r="K399" s="12"/>
      <c r="L399" s="12"/>
      <c r="M399" s="12"/>
      <c r="N399" s="12"/>
      <c r="O399" s="12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12"/>
      <c r="J400" s="4"/>
      <c r="K400" s="12"/>
      <c r="L400" s="12"/>
      <c r="M400" s="12"/>
      <c r="N400" s="12"/>
      <c r="O400" s="12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12"/>
      <c r="J401" s="4"/>
      <c r="K401" s="12"/>
      <c r="L401" s="12"/>
      <c r="M401" s="12"/>
      <c r="N401" s="12"/>
      <c r="O401" s="12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12"/>
      <c r="J402" s="4"/>
      <c r="K402" s="12"/>
      <c r="L402" s="12"/>
      <c r="M402" s="12"/>
      <c r="N402" s="12"/>
      <c r="O402" s="12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12"/>
      <c r="J403" s="4"/>
      <c r="K403" s="12"/>
      <c r="L403" s="12"/>
      <c r="M403" s="12"/>
      <c r="N403" s="12"/>
      <c r="O403" s="12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12"/>
      <c r="J404" s="4"/>
      <c r="K404" s="12"/>
      <c r="L404" s="12"/>
      <c r="M404" s="12"/>
      <c r="N404" s="12"/>
      <c r="O404" s="12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12"/>
      <c r="J405" s="4"/>
      <c r="K405" s="12"/>
      <c r="L405" s="12"/>
      <c r="M405" s="12"/>
      <c r="N405" s="12"/>
      <c r="O405" s="12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12"/>
      <c r="J406" s="4"/>
      <c r="K406" s="12"/>
      <c r="L406" s="12"/>
      <c r="M406" s="12"/>
      <c r="N406" s="12"/>
      <c r="O406" s="12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12"/>
      <c r="J407" s="4"/>
      <c r="K407" s="12"/>
      <c r="L407" s="12"/>
      <c r="M407" s="12"/>
      <c r="N407" s="12"/>
      <c r="O407" s="12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12"/>
      <c r="J408" s="4"/>
      <c r="K408" s="12"/>
      <c r="L408" s="12"/>
      <c r="M408" s="12"/>
      <c r="N408" s="12"/>
      <c r="O408" s="12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12"/>
      <c r="J409" s="4"/>
      <c r="K409" s="12"/>
      <c r="L409" s="12"/>
      <c r="M409" s="12"/>
      <c r="N409" s="12"/>
      <c r="O409" s="12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12"/>
      <c r="J410" s="4"/>
      <c r="K410" s="12"/>
      <c r="L410" s="12"/>
      <c r="M410" s="12"/>
      <c r="N410" s="12"/>
      <c r="O410" s="12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12"/>
      <c r="J411" s="4"/>
      <c r="K411" s="12"/>
      <c r="L411" s="12"/>
      <c r="M411" s="12"/>
      <c r="N411" s="12"/>
      <c r="O411" s="12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12"/>
      <c r="J412" s="4"/>
      <c r="K412" s="12"/>
      <c r="L412" s="12"/>
      <c r="M412" s="12"/>
      <c r="N412" s="12"/>
      <c r="O412" s="12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12"/>
      <c r="J413" s="4"/>
      <c r="K413" s="12"/>
      <c r="L413" s="12"/>
      <c r="M413" s="12"/>
      <c r="N413" s="12"/>
      <c r="O413" s="12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12"/>
      <c r="J414" s="4"/>
      <c r="K414" s="12"/>
      <c r="L414" s="12"/>
      <c r="M414" s="12"/>
      <c r="N414" s="12"/>
      <c r="O414" s="12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12"/>
      <c r="J415" s="4"/>
      <c r="K415" s="12"/>
      <c r="L415" s="12"/>
      <c r="M415" s="12"/>
      <c r="N415" s="12"/>
      <c r="O415" s="12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12"/>
      <c r="J416" s="4"/>
      <c r="K416" s="12"/>
      <c r="L416" s="12"/>
      <c r="M416" s="12"/>
      <c r="N416" s="12"/>
      <c r="O416" s="12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12"/>
      <c r="J417" s="4"/>
      <c r="K417" s="12"/>
      <c r="L417" s="12"/>
      <c r="M417" s="12"/>
      <c r="N417" s="12"/>
      <c r="O417" s="12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12"/>
      <c r="J418" s="4"/>
      <c r="K418" s="12"/>
      <c r="L418" s="12"/>
      <c r="M418" s="12"/>
      <c r="N418" s="12"/>
      <c r="O418" s="12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12"/>
      <c r="J419" s="4"/>
      <c r="K419" s="12"/>
      <c r="L419" s="12"/>
      <c r="M419" s="12"/>
      <c r="N419" s="12"/>
      <c r="O419" s="12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12"/>
      <c r="J420" s="4"/>
      <c r="K420" s="12"/>
      <c r="L420" s="12"/>
      <c r="M420" s="12"/>
      <c r="N420" s="12"/>
      <c r="O420" s="12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12"/>
      <c r="J421" s="4"/>
      <c r="K421" s="12"/>
      <c r="L421" s="12"/>
      <c r="M421" s="12"/>
      <c r="N421" s="12"/>
      <c r="O421" s="12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12"/>
      <c r="J422" s="4"/>
      <c r="K422" s="12"/>
      <c r="L422" s="12"/>
      <c r="M422" s="12"/>
      <c r="N422" s="12"/>
      <c r="O422" s="12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12"/>
      <c r="J423" s="4"/>
      <c r="K423" s="12"/>
      <c r="L423" s="12"/>
      <c r="M423" s="12"/>
      <c r="N423" s="12"/>
      <c r="O423" s="12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12"/>
      <c r="J424" s="4"/>
      <c r="K424" s="12"/>
      <c r="L424" s="12"/>
      <c r="M424" s="12"/>
      <c r="N424" s="12"/>
      <c r="O424" s="12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12"/>
      <c r="J425" s="4"/>
      <c r="K425" s="12"/>
      <c r="L425" s="12"/>
      <c r="M425" s="12"/>
      <c r="N425" s="12"/>
      <c r="O425" s="12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12"/>
      <c r="J426" s="4"/>
      <c r="K426" s="12"/>
      <c r="L426" s="12"/>
      <c r="M426" s="12"/>
      <c r="N426" s="12"/>
      <c r="O426" s="12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12"/>
      <c r="J427" s="4"/>
      <c r="K427" s="12"/>
      <c r="L427" s="12"/>
      <c r="M427" s="12"/>
      <c r="N427" s="12"/>
      <c r="O427" s="12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12"/>
      <c r="J428" s="4"/>
      <c r="K428" s="12"/>
      <c r="L428" s="12"/>
      <c r="M428" s="12"/>
      <c r="N428" s="12"/>
      <c r="O428" s="12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12"/>
      <c r="J429" s="4"/>
      <c r="K429" s="12"/>
      <c r="L429" s="12"/>
      <c r="M429" s="12"/>
      <c r="N429" s="12"/>
      <c r="O429" s="12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12"/>
      <c r="J430" s="4"/>
      <c r="K430" s="12"/>
      <c r="L430" s="12"/>
      <c r="M430" s="12"/>
      <c r="N430" s="12"/>
      <c r="O430" s="12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12"/>
      <c r="J431" s="4"/>
      <c r="K431" s="12"/>
      <c r="L431" s="12"/>
      <c r="M431" s="12"/>
      <c r="N431" s="12"/>
      <c r="O431" s="12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12"/>
      <c r="J432" s="4"/>
      <c r="K432" s="12"/>
      <c r="L432" s="12"/>
      <c r="M432" s="12"/>
      <c r="N432" s="12"/>
      <c r="O432" s="12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12"/>
      <c r="J433" s="4"/>
      <c r="K433" s="12"/>
      <c r="L433" s="12"/>
      <c r="M433" s="12"/>
      <c r="N433" s="12"/>
      <c r="O433" s="12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12"/>
      <c r="J434" s="4"/>
      <c r="K434" s="12"/>
      <c r="L434" s="12"/>
      <c r="M434" s="12"/>
      <c r="N434" s="12"/>
      <c r="O434" s="12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12"/>
      <c r="J435" s="4"/>
      <c r="K435" s="12"/>
      <c r="L435" s="12"/>
      <c r="M435" s="12"/>
      <c r="N435" s="12"/>
      <c r="O435" s="12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12"/>
      <c r="J436" s="4"/>
      <c r="K436" s="12"/>
      <c r="L436" s="12"/>
      <c r="M436" s="12"/>
      <c r="N436" s="12"/>
      <c r="O436" s="12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12"/>
      <c r="J437" s="4"/>
      <c r="K437" s="12"/>
      <c r="L437" s="12"/>
      <c r="M437" s="12"/>
      <c r="N437" s="12"/>
      <c r="O437" s="12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12"/>
      <c r="J438" s="4"/>
      <c r="K438" s="12"/>
      <c r="L438" s="12"/>
      <c r="M438" s="12"/>
      <c r="N438" s="12"/>
      <c r="O438" s="12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12"/>
      <c r="J439" s="4"/>
      <c r="K439" s="12"/>
      <c r="L439" s="12"/>
      <c r="M439" s="12"/>
      <c r="N439" s="12"/>
      <c r="O439" s="12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12"/>
      <c r="J440" s="4"/>
      <c r="K440" s="12"/>
      <c r="L440" s="12"/>
      <c r="M440" s="12"/>
      <c r="N440" s="12"/>
      <c r="O440" s="12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12"/>
      <c r="J441" s="4"/>
      <c r="K441" s="12"/>
      <c r="L441" s="12"/>
      <c r="M441" s="12"/>
      <c r="N441" s="12"/>
      <c r="O441" s="12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12"/>
      <c r="J442" s="4"/>
      <c r="K442" s="12"/>
      <c r="L442" s="12"/>
      <c r="M442" s="12"/>
      <c r="N442" s="12"/>
      <c r="O442" s="12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12"/>
      <c r="J443" s="4"/>
      <c r="K443" s="12"/>
      <c r="L443" s="12"/>
      <c r="M443" s="12"/>
      <c r="N443" s="12"/>
      <c r="O443" s="12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12"/>
      <c r="J444" s="4"/>
      <c r="K444" s="12"/>
      <c r="L444" s="12"/>
      <c r="M444" s="12"/>
      <c r="N444" s="12"/>
      <c r="O444" s="12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12"/>
      <c r="J445" s="4"/>
      <c r="K445" s="12"/>
      <c r="L445" s="12"/>
      <c r="M445" s="12"/>
      <c r="N445" s="12"/>
      <c r="O445" s="12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12"/>
      <c r="J446" s="4"/>
      <c r="K446" s="12"/>
      <c r="L446" s="12"/>
      <c r="M446" s="12"/>
      <c r="N446" s="12"/>
      <c r="O446" s="12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12"/>
      <c r="J447" s="4"/>
      <c r="K447" s="12"/>
      <c r="L447" s="12"/>
      <c r="M447" s="12"/>
      <c r="N447" s="12"/>
      <c r="O447" s="12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12"/>
      <c r="J448" s="4"/>
      <c r="K448" s="12"/>
      <c r="L448" s="12"/>
      <c r="M448" s="12"/>
      <c r="N448" s="12"/>
      <c r="O448" s="12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12"/>
      <c r="J449" s="4"/>
      <c r="K449" s="12"/>
      <c r="L449" s="12"/>
      <c r="M449" s="12"/>
      <c r="N449" s="12"/>
      <c r="O449" s="12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12"/>
      <c r="J450" s="4"/>
      <c r="K450" s="12"/>
      <c r="L450" s="12"/>
      <c r="M450" s="12"/>
      <c r="N450" s="12"/>
      <c r="O450" s="12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12"/>
      <c r="J451" s="4"/>
      <c r="K451" s="12"/>
      <c r="L451" s="12"/>
      <c r="M451" s="12"/>
      <c r="N451" s="12"/>
      <c r="O451" s="12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12"/>
      <c r="J452" s="4"/>
      <c r="K452" s="12"/>
      <c r="L452" s="12"/>
      <c r="M452" s="12"/>
      <c r="N452" s="12"/>
      <c r="O452" s="12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12"/>
      <c r="J453" s="4"/>
      <c r="K453" s="12"/>
      <c r="L453" s="12"/>
      <c r="M453" s="12"/>
      <c r="N453" s="12"/>
      <c r="O453" s="12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12"/>
      <c r="J454" s="4"/>
      <c r="K454" s="12"/>
      <c r="L454" s="12"/>
      <c r="M454" s="12"/>
      <c r="N454" s="12"/>
      <c r="O454" s="12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12"/>
      <c r="J455" s="4"/>
      <c r="K455" s="12"/>
      <c r="L455" s="12"/>
      <c r="M455" s="12"/>
      <c r="N455" s="12"/>
      <c r="O455" s="12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12"/>
      <c r="J456" s="4"/>
      <c r="K456" s="12"/>
      <c r="L456" s="12"/>
      <c r="M456" s="12"/>
      <c r="N456" s="12"/>
      <c r="O456" s="12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12"/>
      <c r="J457" s="4"/>
      <c r="K457" s="12"/>
      <c r="L457" s="12"/>
      <c r="M457" s="12"/>
      <c r="N457" s="12"/>
      <c r="O457" s="12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12"/>
      <c r="J458" s="4"/>
      <c r="K458" s="12"/>
      <c r="L458" s="12"/>
      <c r="M458" s="12"/>
      <c r="N458" s="12"/>
      <c r="O458" s="12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12"/>
      <c r="J459" s="4"/>
      <c r="K459" s="12"/>
      <c r="L459" s="12"/>
      <c r="M459" s="12"/>
      <c r="N459" s="12"/>
      <c r="O459" s="12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12"/>
      <c r="J460" s="4"/>
      <c r="K460" s="12"/>
      <c r="L460" s="12"/>
      <c r="M460" s="12"/>
      <c r="N460" s="12"/>
      <c r="O460" s="12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12"/>
      <c r="J461" s="4"/>
      <c r="K461" s="12"/>
      <c r="L461" s="12"/>
      <c r="M461" s="12"/>
      <c r="N461" s="12"/>
      <c r="O461" s="12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12"/>
      <c r="J462" s="4"/>
      <c r="K462" s="12"/>
      <c r="L462" s="12"/>
      <c r="M462" s="12"/>
      <c r="N462" s="12"/>
      <c r="O462" s="12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12"/>
      <c r="J463" s="4"/>
      <c r="K463" s="12"/>
      <c r="L463" s="12"/>
      <c r="M463" s="12"/>
      <c r="N463" s="12"/>
      <c r="O463" s="12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12"/>
      <c r="J464" s="4"/>
      <c r="K464" s="12"/>
      <c r="L464" s="12"/>
      <c r="M464" s="12"/>
      <c r="N464" s="12"/>
      <c r="O464" s="12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12"/>
      <c r="J465" s="4"/>
      <c r="K465" s="12"/>
      <c r="L465" s="12"/>
      <c r="M465" s="12"/>
      <c r="N465" s="12"/>
      <c r="O465" s="12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12"/>
      <c r="J466" s="4"/>
      <c r="K466" s="12"/>
      <c r="L466" s="12"/>
      <c r="M466" s="12"/>
      <c r="N466" s="12"/>
      <c r="O466" s="12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12"/>
      <c r="J467" s="4"/>
      <c r="K467" s="12"/>
      <c r="L467" s="12"/>
      <c r="M467" s="12"/>
      <c r="N467" s="12"/>
      <c r="O467" s="12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12"/>
      <c r="J468" s="4"/>
      <c r="K468" s="12"/>
      <c r="L468" s="12"/>
      <c r="M468" s="12"/>
      <c r="N468" s="12"/>
      <c r="O468" s="12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12"/>
      <c r="J469" s="4"/>
      <c r="K469" s="12"/>
      <c r="L469" s="12"/>
      <c r="M469" s="12"/>
      <c r="N469" s="12"/>
      <c r="O469" s="12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12"/>
      <c r="J470" s="4"/>
      <c r="K470" s="12"/>
      <c r="L470" s="12"/>
      <c r="M470" s="12"/>
      <c r="N470" s="12"/>
      <c r="O470" s="12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12"/>
      <c r="J471" s="4"/>
      <c r="K471" s="12"/>
      <c r="L471" s="12"/>
      <c r="M471" s="12"/>
      <c r="N471" s="12"/>
      <c r="O471" s="12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12"/>
      <c r="J472" s="4"/>
      <c r="K472" s="12"/>
      <c r="L472" s="12"/>
      <c r="M472" s="12"/>
      <c r="N472" s="12"/>
      <c r="O472" s="12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12"/>
      <c r="J473" s="4"/>
      <c r="K473" s="12"/>
      <c r="L473" s="12"/>
      <c r="M473" s="12"/>
      <c r="N473" s="12"/>
      <c r="O473" s="12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12"/>
      <c r="J474" s="4"/>
      <c r="K474" s="12"/>
      <c r="L474" s="12"/>
      <c r="M474" s="12"/>
      <c r="N474" s="12"/>
      <c r="O474" s="12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12"/>
      <c r="J475" s="4"/>
      <c r="K475" s="12"/>
      <c r="L475" s="12"/>
      <c r="M475" s="12"/>
      <c r="N475" s="12"/>
      <c r="O475" s="12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12"/>
      <c r="J476" s="4"/>
      <c r="K476" s="12"/>
      <c r="L476" s="12"/>
      <c r="M476" s="12"/>
      <c r="N476" s="12"/>
      <c r="O476" s="12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12"/>
      <c r="J477" s="4"/>
      <c r="K477" s="12"/>
      <c r="L477" s="12"/>
      <c r="M477" s="12"/>
      <c r="N477" s="12"/>
      <c r="O477" s="12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12"/>
      <c r="J478" s="4"/>
      <c r="K478" s="12"/>
      <c r="L478" s="12"/>
      <c r="M478" s="12"/>
      <c r="N478" s="12"/>
      <c r="O478" s="12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12"/>
      <c r="J479" s="4"/>
      <c r="K479" s="12"/>
      <c r="L479" s="12"/>
      <c r="M479" s="12"/>
      <c r="N479" s="12"/>
      <c r="O479" s="12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12"/>
      <c r="J480" s="4"/>
      <c r="K480" s="12"/>
      <c r="L480" s="12"/>
      <c r="M480" s="12"/>
      <c r="N480" s="12"/>
      <c r="O480" s="12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12"/>
      <c r="J481" s="4"/>
      <c r="K481" s="12"/>
      <c r="L481" s="12"/>
      <c r="M481" s="12"/>
      <c r="N481" s="12"/>
      <c r="O481" s="12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12"/>
      <c r="J482" s="4"/>
      <c r="K482" s="12"/>
      <c r="L482" s="12"/>
      <c r="M482" s="12"/>
      <c r="N482" s="12"/>
      <c r="O482" s="12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12"/>
      <c r="J483" s="4"/>
      <c r="K483" s="12"/>
      <c r="L483" s="12"/>
      <c r="M483" s="12"/>
      <c r="N483" s="12"/>
      <c r="O483" s="12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12"/>
      <c r="J484" s="4"/>
      <c r="K484" s="12"/>
      <c r="L484" s="12"/>
      <c r="M484" s="12"/>
      <c r="N484" s="12"/>
      <c r="O484" s="12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12"/>
      <c r="J485" s="4"/>
      <c r="K485" s="12"/>
      <c r="L485" s="12"/>
      <c r="M485" s="12"/>
      <c r="N485" s="12"/>
      <c r="O485" s="12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12"/>
      <c r="J486" s="4"/>
      <c r="K486" s="12"/>
      <c r="L486" s="12"/>
      <c r="M486" s="12"/>
      <c r="N486" s="12"/>
      <c r="O486" s="12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12"/>
      <c r="J487" s="4"/>
      <c r="K487" s="12"/>
      <c r="L487" s="12"/>
      <c r="M487" s="12"/>
      <c r="N487" s="12"/>
      <c r="O487" s="12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12"/>
      <c r="J488" s="4"/>
      <c r="K488" s="12"/>
      <c r="L488" s="12"/>
      <c r="M488" s="12"/>
      <c r="N488" s="12"/>
      <c r="O488" s="12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12"/>
      <c r="J489" s="4"/>
      <c r="K489" s="12"/>
      <c r="L489" s="12"/>
      <c r="M489" s="12"/>
      <c r="N489" s="12"/>
      <c r="O489" s="12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12"/>
      <c r="J490" s="4"/>
      <c r="K490" s="12"/>
      <c r="L490" s="12"/>
      <c r="M490" s="12"/>
      <c r="N490" s="12"/>
      <c r="O490" s="12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12"/>
      <c r="J491" s="4"/>
      <c r="K491" s="12"/>
      <c r="L491" s="12"/>
      <c r="M491" s="12"/>
      <c r="N491" s="12"/>
      <c r="O491" s="12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12"/>
      <c r="J492" s="4"/>
      <c r="K492" s="12"/>
      <c r="L492" s="12"/>
      <c r="M492" s="12"/>
      <c r="N492" s="12"/>
      <c r="O492" s="12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12"/>
      <c r="J493" s="4"/>
      <c r="K493" s="12"/>
      <c r="L493" s="12"/>
      <c r="M493" s="12"/>
      <c r="N493" s="12"/>
      <c r="O493" s="12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12"/>
      <c r="J494" s="4"/>
      <c r="K494" s="12"/>
      <c r="L494" s="12"/>
      <c r="M494" s="12"/>
      <c r="N494" s="12"/>
      <c r="O494" s="12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12"/>
      <c r="J495" s="4"/>
      <c r="K495" s="12"/>
      <c r="L495" s="12"/>
      <c r="M495" s="12"/>
      <c r="N495" s="12"/>
      <c r="O495" s="12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12"/>
      <c r="J496" s="4"/>
      <c r="K496" s="12"/>
      <c r="L496" s="12"/>
      <c r="M496" s="12"/>
      <c r="N496" s="12"/>
      <c r="O496" s="12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12"/>
      <c r="J497" s="4"/>
      <c r="K497" s="12"/>
      <c r="L497" s="12"/>
      <c r="M497" s="12"/>
      <c r="N497" s="12"/>
      <c r="O497" s="12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12"/>
      <c r="J498" s="4"/>
      <c r="K498" s="12"/>
      <c r="L498" s="12"/>
      <c r="M498" s="12"/>
      <c r="N498" s="12"/>
      <c r="O498" s="12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12"/>
      <c r="J499" s="4"/>
      <c r="K499" s="12"/>
      <c r="L499" s="12"/>
      <c r="M499" s="12"/>
      <c r="N499" s="12"/>
      <c r="O499" s="12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12"/>
      <c r="J500" s="4"/>
      <c r="K500" s="12"/>
      <c r="L500" s="12"/>
      <c r="M500" s="12"/>
      <c r="N500" s="12"/>
      <c r="O500" s="12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12"/>
      <c r="J501" s="4"/>
      <c r="K501" s="12"/>
      <c r="L501" s="12"/>
      <c r="M501" s="12"/>
      <c r="N501" s="12"/>
      <c r="O501" s="12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12"/>
      <c r="J502" s="4"/>
      <c r="K502" s="12"/>
      <c r="L502" s="12"/>
      <c r="M502" s="12"/>
      <c r="N502" s="12"/>
      <c r="O502" s="12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12"/>
      <c r="J503" s="4"/>
      <c r="K503" s="12"/>
      <c r="L503" s="12"/>
      <c r="M503" s="12"/>
      <c r="N503" s="12"/>
      <c r="O503" s="12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12"/>
      <c r="J504" s="4"/>
      <c r="K504" s="12"/>
      <c r="L504" s="12"/>
      <c r="M504" s="12"/>
      <c r="N504" s="12"/>
      <c r="O504" s="12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12"/>
      <c r="J505" s="4"/>
      <c r="K505" s="12"/>
      <c r="L505" s="12"/>
      <c r="M505" s="12"/>
      <c r="N505" s="12"/>
      <c r="O505" s="12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12"/>
      <c r="J506" s="4"/>
      <c r="K506" s="12"/>
      <c r="L506" s="12"/>
      <c r="M506" s="12"/>
      <c r="N506" s="12"/>
      <c r="O506" s="12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12"/>
      <c r="J507" s="4"/>
      <c r="K507" s="12"/>
      <c r="L507" s="12"/>
      <c r="M507" s="12"/>
      <c r="N507" s="12"/>
      <c r="O507" s="12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12"/>
      <c r="J508" s="4"/>
      <c r="K508" s="12"/>
      <c r="L508" s="12"/>
      <c r="M508" s="12"/>
      <c r="N508" s="12"/>
      <c r="O508" s="12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12"/>
      <c r="J509" s="4"/>
      <c r="K509" s="12"/>
      <c r="L509" s="12"/>
      <c r="M509" s="12"/>
      <c r="N509" s="12"/>
      <c r="O509" s="12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12"/>
      <c r="J510" s="4"/>
      <c r="K510" s="12"/>
      <c r="L510" s="12"/>
      <c r="M510" s="12"/>
      <c r="N510" s="12"/>
      <c r="O510" s="12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12"/>
      <c r="J511" s="4"/>
      <c r="K511" s="12"/>
      <c r="L511" s="12"/>
      <c r="M511" s="12"/>
      <c r="N511" s="12"/>
      <c r="O511" s="12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12"/>
      <c r="J512" s="4"/>
      <c r="K512" s="12"/>
      <c r="L512" s="12"/>
      <c r="M512" s="12"/>
      <c r="N512" s="12"/>
      <c r="O512" s="12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12"/>
      <c r="J513" s="4"/>
      <c r="K513" s="12"/>
      <c r="L513" s="12"/>
      <c r="M513" s="12"/>
      <c r="N513" s="12"/>
      <c r="O513" s="12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12"/>
      <c r="J514" s="4"/>
      <c r="K514" s="12"/>
      <c r="L514" s="12"/>
      <c r="M514" s="12"/>
      <c r="N514" s="12"/>
      <c r="O514" s="12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12"/>
      <c r="J515" s="4"/>
      <c r="K515" s="12"/>
      <c r="L515" s="12"/>
      <c r="M515" s="12"/>
      <c r="N515" s="12"/>
      <c r="O515" s="12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12"/>
      <c r="J516" s="4"/>
      <c r="K516" s="12"/>
      <c r="L516" s="12"/>
      <c r="M516" s="12"/>
      <c r="N516" s="12"/>
      <c r="O516" s="12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12"/>
      <c r="J517" s="4"/>
      <c r="K517" s="12"/>
      <c r="L517" s="12"/>
      <c r="M517" s="12"/>
      <c r="N517" s="12"/>
      <c r="O517" s="12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12"/>
      <c r="J518" s="4"/>
      <c r="K518" s="12"/>
      <c r="L518" s="12"/>
      <c r="M518" s="12"/>
      <c r="N518" s="12"/>
      <c r="O518" s="12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12"/>
      <c r="J519" s="4"/>
      <c r="K519" s="12"/>
      <c r="L519" s="12"/>
      <c r="M519" s="12"/>
      <c r="N519" s="12"/>
      <c r="O519" s="12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12"/>
      <c r="J520" s="4"/>
      <c r="K520" s="12"/>
      <c r="L520" s="12"/>
      <c r="M520" s="12"/>
      <c r="N520" s="12"/>
      <c r="O520" s="12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12"/>
      <c r="J521" s="4"/>
      <c r="K521" s="12"/>
      <c r="L521" s="12"/>
      <c r="M521" s="12"/>
      <c r="N521" s="12"/>
      <c r="O521" s="12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12"/>
      <c r="J522" s="4"/>
      <c r="K522" s="12"/>
      <c r="L522" s="12"/>
      <c r="M522" s="12"/>
      <c r="N522" s="12"/>
      <c r="O522" s="12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12"/>
      <c r="J523" s="4"/>
      <c r="K523" s="12"/>
      <c r="L523" s="12"/>
      <c r="M523" s="12"/>
      <c r="N523" s="12"/>
      <c r="O523" s="12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12"/>
      <c r="J524" s="4"/>
      <c r="K524" s="12"/>
      <c r="L524" s="12"/>
      <c r="M524" s="12"/>
      <c r="N524" s="12"/>
      <c r="O524" s="12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12"/>
      <c r="J525" s="4"/>
      <c r="K525" s="12"/>
      <c r="L525" s="12"/>
      <c r="M525" s="12"/>
      <c r="N525" s="12"/>
      <c r="O525" s="12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12"/>
      <c r="J526" s="4"/>
      <c r="K526" s="12"/>
      <c r="L526" s="12"/>
      <c r="M526" s="12"/>
      <c r="N526" s="12"/>
      <c r="O526" s="12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12"/>
      <c r="J527" s="4"/>
      <c r="K527" s="12"/>
      <c r="L527" s="12"/>
      <c r="M527" s="12"/>
      <c r="N527" s="12"/>
      <c r="O527" s="12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12"/>
      <c r="J528" s="4"/>
      <c r="K528" s="12"/>
      <c r="L528" s="12"/>
      <c r="M528" s="12"/>
      <c r="N528" s="12"/>
      <c r="O528" s="12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12"/>
      <c r="J529" s="4"/>
      <c r="K529" s="12"/>
      <c r="L529" s="12"/>
      <c r="M529" s="12"/>
      <c r="N529" s="12"/>
      <c r="O529" s="12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12"/>
      <c r="J530" s="4"/>
      <c r="K530" s="12"/>
      <c r="L530" s="12"/>
      <c r="M530" s="12"/>
      <c r="N530" s="12"/>
      <c r="O530" s="12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12"/>
      <c r="J531" s="4"/>
      <c r="K531" s="12"/>
      <c r="L531" s="12"/>
      <c r="M531" s="12"/>
      <c r="N531" s="12"/>
      <c r="O531" s="12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12"/>
      <c r="J532" s="4"/>
      <c r="K532" s="12"/>
      <c r="L532" s="12"/>
      <c r="M532" s="12"/>
      <c r="N532" s="12"/>
      <c r="O532" s="12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12"/>
      <c r="J533" s="4"/>
      <c r="K533" s="12"/>
      <c r="L533" s="12"/>
      <c r="M533" s="12"/>
      <c r="N533" s="12"/>
      <c r="O533" s="12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12"/>
      <c r="J534" s="4"/>
      <c r="K534" s="12"/>
      <c r="L534" s="12"/>
      <c r="M534" s="12"/>
      <c r="N534" s="12"/>
      <c r="O534" s="12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12"/>
      <c r="J535" s="4"/>
      <c r="K535" s="12"/>
      <c r="L535" s="12"/>
      <c r="M535" s="12"/>
      <c r="N535" s="12"/>
      <c r="O535" s="12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12"/>
      <c r="J536" s="4"/>
      <c r="K536" s="12"/>
      <c r="L536" s="12"/>
      <c r="M536" s="12"/>
      <c r="N536" s="12"/>
      <c r="O536" s="12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12"/>
      <c r="J537" s="4"/>
      <c r="K537" s="12"/>
      <c r="L537" s="12"/>
      <c r="M537" s="12"/>
      <c r="N537" s="12"/>
      <c r="O537" s="12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12"/>
      <c r="J538" s="4"/>
      <c r="K538" s="12"/>
      <c r="L538" s="12"/>
      <c r="M538" s="12"/>
      <c r="N538" s="12"/>
      <c r="O538" s="12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12"/>
      <c r="J539" s="4"/>
      <c r="K539" s="12"/>
      <c r="L539" s="12"/>
      <c r="M539" s="12"/>
      <c r="N539" s="12"/>
      <c r="O539" s="12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12"/>
      <c r="J540" s="4"/>
      <c r="K540" s="12"/>
      <c r="L540" s="12"/>
      <c r="M540" s="12"/>
      <c r="N540" s="12"/>
      <c r="O540" s="12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12"/>
      <c r="J541" s="4"/>
      <c r="K541" s="12"/>
      <c r="L541" s="12"/>
      <c r="M541" s="12"/>
      <c r="N541" s="12"/>
      <c r="O541" s="12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12"/>
      <c r="J542" s="4"/>
      <c r="K542" s="12"/>
      <c r="L542" s="12"/>
      <c r="M542" s="12"/>
      <c r="N542" s="12"/>
      <c r="O542" s="12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12"/>
      <c r="J543" s="4"/>
      <c r="K543" s="12"/>
      <c r="L543" s="12"/>
      <c r="M543" s="12"/>
      <c r="N543" s="12"/>
      <c r="O543" s="12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12"/>
      <c r="J544" s="4"/>
      <c r="K544" s="12"/>
      <c r="L544" s="12"/>
      <c r="M544" s="12"/>
      <c r="N544" s="12"/>
      <c r="O544" s="12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12"/>
      <c r="J545" s="4"/>
      <c r="K545" s="12"/>
      <c r="L545" s="12"/>
      <c r="M545" s="12"/>
      <c r="N545" s="12"/>
      <c r="O545" s="12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12"/>
      <c r="J546" s="4"/>
      <c r="K546" s="12"/>
      <c r="L546" s="12"/>
      <c r="M546" s="12"/>
      <c r="N546" s="12"/>
      <c r="O546" s="12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12"/>
      <c r="J547" s="4"/>
      <c r="K547" s="12"/>
      <c r="L547" s="12"/>
      <c r="M547" s="12"/>
      <c r="N547" s="12"/>
      <c r="O547" s="12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12"/>
      <c r="J548" s="4"/>
      <c r="K548" s="12"/>
      <c r="L548" s="12"/>
      <c r="M548" s="12"/>
      <c r="N548" s="12"/>
      <c r="O548" s="12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12"/>
      <c r="J549" s="4"/>
      <c r="K549" s="12"/>
      <c r="L549" s="12"/>
      <c r="M549" s="12"/>
      <c r="N549" s="12"/>
      <c r="O549" s="12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12"/>
      <c r="J550" s="4"/>
      <c r="K550" s="12"/>
      <c r="L550" s="12"/>
      <c r="M550" s="12"/>
      <c r="N550" s="12"/>
      <c r="O550" s="12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12"/>
      <c r="J551" s="4"/>
      <c r="K551" s="12"/>
      <c r="L551" s="12"/>
      <c r="M551" s="12"/>
      <c r="N551" s="12"/>
      <c r="O551" s="12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12"/>
      <c r="J552" s="4"/>
      <c r="K552" s="12"/>
      <c r="L552" s="12"/>
      <c r="M552" s="12"/>
      <c r="N552" s="12"/>
      <c r="O552" s="12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12"/>
      <c r="J553" s="4"/>
      <c r="K553" s="12"/>
      <c r="L553" s="12"/>
      <c r="M553" s="12"/>
      <c r="N553" s="12"/>
      <c r="O553" s="12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12"/>
      <c r="J554" s="4"/>
      <c r="K554" s="12"/>
      <c r="L554" s="12"/>
      <c r="M554" s="12"/>
      <c r="N554" s="12"/>
      <c r="O554" s="12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12"/>
      <c r="J555" s="4"/>
      <c r="K555" s="12"/>
      <c r="L555" s="12"/>
      <c r="M555" s="12"/>
      <c r="N555" s="12"/>
      <c r="O555" s="12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12"/>
      <c r="J556" s="4"/>
      <c r="K556" s="12"/>
      <c r="L556" s="12"/>
      <c r="M556" s="12"/>
      <c r="N556" s="12"/>
      <c r="O556" s="12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12"/>
      <c r="J557" s="4"/>
      <c r="K557" s="12"/>
      <c r="L557" s="12"/>
      <c r="M557" s="12"/>
      <c r="N557" s="12"/>
      <c r="O557" s="12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12"/>
      <c r="J558" s="4"/>
      <c r="K558" s="12"/>
      <c r="L558" s="12"/>
      <c r="M558" s="12"/>
      <c r="N558" s="12"/>
      <c r="O558" s="12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12"/>
      <c r="J559" s="4"/>
      <c r="K559" s="12"/>
      <c r="L559" s="12"/>
      <c r="M559" s="12"/>
      <c r="N559" s="12"/>
      <c r="O559" s="12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12"/>
      <c r="J560" s="4"/>
      <c r="K560" s="12"/>
      <c r="L560" s="12"/>
      <c r="M560" s="12"/>
      <c r="N560" s="12"/>
      <c r="O560" s="12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12"/>
      <c r="J561" s="4"/>
      <c r="K561" s="12"/>
      <c r="L561" s="12"/>
      <c r="M561" s="12"/>
      <c r="N561" s="12"/>
      <c r="O561" s="12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12"/>
      <c r="J562" s="4"/>
      <c r="K562" s="12"/>
      <c r="L562" s="12"/>
      <c r="M562" s="12"/>
      <c r="N562" s="12"/>
      <c r="O562" s="12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12"/>
      <c r="J563" s="4"/>
      <c r="K563" s="12"/>
      <c r="L563" s="12"/>
      <c r="M563" s="12"/>
      <c r="N563" s="12"/>
      <c r="O563" s="12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12"/>
      <c r="J564" s="4"/>
      <c r="K564" s="12"/>
      <c r="L564" s="12"/>
      <c r="M564" s="12"/>
      <c r="N564" s="12"/>
      <c r="O564" s="12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12"/>
      <c r="J565" s="4"/>
      <c r="K565" s="12"/>
      <c r="L565" s="12"/>
      <c r="M565" s="12"/>
      <c r="N565" s="12"/>
      <c r="O565" s="12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12"/>
      <c r="J566" s="4"/>
      <c r="K566" s="12"/>
      <c r="L566" s="12"/>
      <c r="M566" s="12"/>
      <c r="N566" s="12"/>
      <c r="O566" s="12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12"/>
      <c r="J567" s="4"/>
      <c r="K567" s="12"/>
      <c r="L567" s="12"/>
      <c r="M567" s="12"/>
      <c r="N567" s="12"/>
      <c r="O567" s="12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12"/>
      <c r="J568" s="4"/>
      <c r="K568" s="12"/>
      <c r="L568" s="12"/>
      <c r="M568" s="12"/>
      <c r="N568" s="12"/>
      <c r="O568" s="12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12"/>
      <c r="J569" s="4"/>
      <c r="K569" s="12"/>
      <c r="L569" s="12"/>
      <c r="M569" s="12"/>
      <c r="N569" s="12"/>
      <c r="O569" s="12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12"/>
      <c r="J570" s="4"/>
      <c r="K570" s="12"/>
      <c r="L570" s="12"/>
      <c r="M570" s="12"/>
      <c r="N570" s="12"/>
      <c r="O570" s="12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12"/>
      <c r="J571" s="4"/>
      <c r="K571" s="12"/>
      <c r="L571" s="12"/>
      <c r="M571" s="12"/>
      <c r="N571" s="12"/>
      <c r="O571" s="12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12"/>
      <c r="J572" s="4"/>
      <c r="K572" s="12"/>
      <c r="L572" s="12"/>
      <c r="M572" s="12"/>
      <c r="N572" s="12"/>
      <c r="O572" s="12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12"/>
      <c r="J573" s="4"/>
      <c r="K573" s="12"/>
      <c r="L573" s="12"/>
      <c r="M573" s="12"/>
      <c r="N573" s="12"/>
      <c r="O573" s="12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12"/>
      <c r="J574" s="4"/>
      <c r="K574" s="12"/>
      <c r="L574" s="12"/>
      <c r="M574" s="12"/>
      <c r="N574" s="12"/>
      <c r="O574" s="12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12"/>
      <c r="J575" s="4"/>
      <c r="K575" s="12"/>
      <c r="L575" s="12"/>
      <c r="M575" s="12"/>
      <c r="N575" s="12"/>
      <c r="O575" s="12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12"/>
      <c r="J576" s="4"/>
      <c r="K576" s="12"/>
      <c r="L576" s="12"/>
      <c r="M576" s="12"/>
      <c r="N576" s="12"/>
      <c r="O576" s="12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12"/>
      <c r="J577" s="4"/>
      <c r="K577" s="12"/>
      <c r="L577" s="12"/>
      <c r="M577" s="12"/>
      <c r="N577" s="12"/>
      <c r="O577" s="12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12"/>
      <c r="J578" s="4"/>
      <c r="K578" s="12"/>
      <c r="L578" s="12"/>
      <c r="M578" s="12"/>
      <c r="N578" s="12"/>
      <c r="O578" s="12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12"/>
      <c r="J579" s="4"/>
      <c r="K579" s="12"/>
      <c r="L579" s="12"/>
      <c r="M579" s="12"/>
      <c r="N579" s="12"/>
      <c r="O579" s="12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12"/>
      <c r="J580" s="4"/>
      <c r="K580" s="12"/>
      <c r="L580" s="12"/>
      <c r="M580" s="12"/>
      <c r="N580" s="12"/>
      <c r="O580" s="12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12"/>
      <c r="J581" s="4"/>
      <c r="K581" s="12"/>
      <c r="L581" s="12"/>
      <c r="M581" s="12"/>
      <c r="N581" s="12"/>
      <c r="O581" s="12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12"/>
      <c r="J582" s="4"/>
      <c r="K582" s="12"/>
      <c r="L582" s="12"/>
      <c r="M582" s="12"/>
      <c r="N582" s="12"/>
      <c r="O582" s="12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12"/>
      <c r="J583" s="4"/>
      <c r="K583" s="12"/>
      <c r="L583" s="12"/>
      <c r="M583" s="12"/>
      <c r="N583" s="12"/>
      <c r="O583" s="12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12"/>
      <c r="J584" s="4"/>
      <c r="K584" s="12"/>
      <c r="L584" s="12"/>
      <c r="M584" s="12"/>
      <c r="N584" s="12"/>
      <c r="O584" s="12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12"/>
      <c r="J585" s="4"/>
      <c r="K585" s="12"/>
      <c r="L585" s="12"/>
      <c r="M585" s="12"/>
      <c r="N585" s="12"/>
      <c r="O585" s="12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12"/>
      <c r="J586" s="4"/>
      <c r="K586" s="12"/>
      <c r="L586" s="12"/>
      <c r="M586" s="12"/>
      <c r="N586" s="12"/>
      <c r="O586" s="12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12"/>
      <c r="J587" s="4"/>
      <c r="K587" s="12"/>
      <c r="L587" s="12"/>
      <c r="M587" s="12"/>
      <c r="N587" s="12"/>
      <c r="O587" s="12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12"/>
      <c r="J588" s="4"/>
      <c r="K588" s="12"/>
      <c r="L588" s="12"/>
      <c r="M588" s="12"/>
      <c r="N588" s="12"/>
      <c r="O588" s="12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12"/>
      <c r="J589" s="4"/>
      <c r="K589" s="12"/>
      <c r="L589" s="12"/>
      <c r="M589" s="12"/>
      <c r="N589" s="12"/>
      <c r="O589" s="12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12"/>
      <c r="J590" s="4"/>
      <c r="K590" s="12"/>
      <c r="L590" s="12"/>
      <c r="M590" s="12"/>
      <c r="N590" s="12"/>
      <c r="O590" s="12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12"/>
      <c r="J591" s="4"/>
      <c r="K591" s="12"/>
      <c r="L591" s="12"/>
      <c r="M591" s="12"/>
      <c r="N591" s="12"/>
      <c r="O591" s="12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12"/>
      <c r="J592" s="4"/>
      <c r="K592" s="12"/>
      <c r="L592" s="12"/>
      <c r="M592" s="12"/>
      <c r="N592" s="12"/>
      <c r="O592" s="12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12"/>
      <c r="J593" s="4"/>
      <c r="K593" s="12"/>
      <c r="L593" s="12"/>
      <c r="M593" s="12"/>
      <c r="N593" s="12"/>
      <c r="O593" s="12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12"/>
      <c r="J594" s="4"/>
      <c r="K594" s="12"/>
      <c r="L594" s="12"/>
      <c r="M594" s="12"/>
      <c r="N594" s="12"/>
      <c r="O594" s="12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12"/>
      <c r="J595" s="4"/>
      <c r="K595" s="12"/>
      <c r="L595" s="12"/>
      <c r="M595" s="12"/>
      <c r="N595" s="12"/>
      <c r="O595" s="12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12"/>
      <c r="J596" s="4"/>
      <c r="K596" s="12"/>
      <c r="L596" s="12"/>
      <c r="M596" s="12"/>
      <c r="N596" s="12"/>
      <c r="O596" s="12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12"/>
      <c r="J597" s="4"/>
      <c r="K597" s="12"/>
      <c r="L597" s="12"/>
      <c r="M597" s="12"/>
      <c r="N597" s="12"/>
      <c r="O597" s="12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12"/>
      <c r="J598" s="4"/>
      <c r="K598" s="12"/>
      <c r="L598" s="12"/>
      <c r="M598" s="12"/>
      <c r="N598" s="12"/>
      <c r="O598" s="12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12"/>
      <c r="J599" s="4"/>
      <c r="K599" s="12"/>
      <c r="L599" s="12"/>
      <c r="M599" s="12"/>
      <c r="N599" s="12"/>
      <c r="O599" s="12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12"/>
      <c r="J600" s="4"/>
      <c r="K600" s="12"/>
      <c r="L600" s="12"/>
      <c r="M600" s="12"/>
      <c r="N600" s="12"/>
      <c r="O600" s="12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12"/>
      <c r="J601" s="4"/>
      <c r="K601" s="12"/>
      <c r="L601" s="12"/>
      <c r="M601" s="12"/>
      <c r="N601" s="12"/>
      <c r="O601" s="12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12"/>
      <c r="J602" s="4"/>
      <c r="K602" s="12"/>
      <c r="L602" s="12"/>
      <c r="M602" s="12"/>
      <c r="N602" s="12"/>
      <c r="O602" s="12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12"/>
      <c r="J603" s="4"/>
      <c r="K603" s="12"/>
      <c r="L603" s="12"/>
      <c r="M603" s="12"/>
      <c r="N603" s="12"/>
      <c r="O603" s="12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12"/>
      <c r="J604" s="4"/>
      <c r="K604" s="12"/>
      <c r="L604" s="12"/>
      <c r="M604" s="12"/>
      <c r="N604" s="12"/>
      <c r="O604" s="12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12"/>
      <c r="J605" s="4"/>
      <c r="K605" s="12"/>
      <c r="L605" s="12"/>
      <c r="M605" s="12"/>
      <c r="N605" s="12"/>
      <c r="O605" s="12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12"/>
      <c r="J606" s="4"/>
      <c r="K606" s="12"/>
      <c r="L606" s="12"/>
      <c r="M606" s="12"/>
      <c r="N606" s="12"/>
      <c r="O606" s="12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12"/>
      <c r="J607" s="4"/>
      <c r="K607" s="12"/>
      <c r="L607" s="12"/>
      <c r="M607" s="12"/>
      <c r="N607" s="12"/>
      <c r="O607" s="12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12"/>
      <c r="J608" s="4"/>
      <c r="K608" s="12"/>
      <c r="L608" s="12"/>
      <c r="M608" s="12"/>
      <c r="N608" s="12"/>
      <c r="O608" s="12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12"/>
      <c r="J609" s="4"/>
      <c r="K609" s="12"/>
      <c r="L609" s="12"/>
      <c r="M609" s="12"/>
      <c r="N609" s="12"/>
      <c r="O609" s="12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12"/>
      <c r="J610" s="4"/>
      <c r="K610" s="12"/>
      <c r="L610" s="12"/>
      <c r="M610" s="12"/>
      <c r="N610" s="12"/>
      <c r="O610" s="12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12"/>
      <c r="J611" s="4"/>
      <c r="K611" s="12"/>
      <c r="L611" s="12"/>
      <c r="M611" s="12"/>
      <c r="N611" s="12"/>
      <c r="O611" s="12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12"/>
      <c r="J612" s="4"/>
      <c r="K612" s="12"/>
      <c r="L612" s="12"/>
      <c r="M612" s="12"/>
      <c r="N612" s="12"/>
      <c r="O612" s="12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12"/>
      <c r="J613" s="4"/>
      <c r="K613" s="12"/>
      <c r="L613" s="12"/>
      <c r="M613" s="12"/>
      <c r="N613" s="12"/>
      <c r="O613" s="12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12"/>
      <c r="J614" s="4"/>
      <c r="K614" s="12"/>
      <c r="L614" s="12"/>
      <c r="M614" s="12"/>
      <c r="N614" s="12"/>
      <c r="O614" s="12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12"/>
      <c r="J615" s="4"/>
      <c r="K615" s="12"/>
      <c r="L615" s="12"/>
      <c r="M615" s="12"/>
      <c r="N615" s="12"/>
      <c r="O615" s="12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12"/>
      <c r="J616" s="4"/>
      <c r="K616" s="12"/>
      <c r="L616" s="12"/>
      <c r="M616" s="12"/>
      <c r="N616" s="12"/>
      <c r="O616" s="12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12"/>
      <c r="J617" s="4"/>
      <c r="K617" s="12"/>
      <c r="L617" s="12"/>
      <c r="M617" s="12"/>
      <c r="N617" s="12"/>
      <c r="O617" s="12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12"/>
      <c r="J618" s="4"/>
      <c r="K618" s="12"/>
      <c r="L618" s="12"/>
      <c r="M618" s="12"/>
      <c r="N618" s="12"/>
      <c r="O618" s="12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12"/>
      <c r="J619" s="4"/>
      <c r="K619" s="12"/>
      <c r="L619" s="12"/>
      <c r="M619" s="12"/>
      <c r="N619" s="12"/>
      <c r="O619" s="12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12"/>
      <c r="J620" s="4"/>
      <c r="K620" s="12"/>
      <c r="L620" s="12"/>
      <c r="M620" s="12"/>
      <c r="N620" s="12"/>
      <c r="O620" s="12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12"/>
      <c r="J621" s="4"/>
      <c r="K621" s="12"/>
      <c r="L621" s="12"/>
      <c r="M621" s="12"/>
      <c r="N621" s="12"/>
      <c r="O621" s="12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12"/>
      <c r="J622" s="4"/>
      <c r="K622" s="12"/>
      <c r="L622" s="12"/>
      <c r="M622" s="12"/>
      <c r="N622" s="12"/>
      <c r="O622" s="12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12"/>
      <c r="J623" s="4"/>
      <c r="K623" s="12"/>
      <c r="L623" s="12"/>
      <c r="M623" s="12"/>
      <c r="N623" s="12"/>
      <c r="O623" s="12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12"/>
      <c r="J624" s="4"/>
      <c r="K624" s="12"/>
      <c r="L624" s="12"/>
      <c r="M624" s="12"/>
      <c r="N624" s="12"/>
      <c r="O624" s="12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12"/>
      <c r="J625" s="4"/>
      <c r="K625" s="12"/>
      <c r="L625" s="12"/>
      <c r="M625" s="12"/>
      <c r="N625" s="12"/>
      <c r="O625" s="12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12"/>
      <c r="J626" s="4"/>
      <c r="K626" s="12"/>
      <c r="L626" s="12"/>
      <c r="M626" s="12"/>
      <c r="N626" s="12"/>
      <c r="O626" s="12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12"/>
      <c r="J627" s="4"/>
      <c r="K627" s="12"/>
      <c r="L627" s="12"/>
      <c r="M627" s="12"/>
      <c r="N627" s="12"/>
      <c r="O627" s="12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12"/>
      <c r="J628" s="4"/>
      <c r="K628" s="12"/>
      <c r="L628" s="12"/>
      <c r="M628" s="12"/>
      <c r="N628" s="12"/>
      <c r="O628" s="12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12"/>
      <c r="J629" s="4"/>
      <c r="K629" s="12"/>
      <c r="L629" s="12"/>
      <c r="M629" s="12"/>
      <c r="N629" s="12"/>
      <c r="O629" s="12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12"/>
      <c r="J630" s="4"/>
      <c r="K630" s="12"/>
      <c r="L630" s="12"/>
      <c r="M630" s="12"/>
      <c r="N630" s="12"/>
      <c r="O630" s="12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12"/>
      <c r="J631" s="4"/>
      <c r="K631" s="12"/>
      <c r="L631" s="12"/>
      <c r="M631" s="12"/>
      <c r="N631" s="12"/>
      <c r="O631" s="12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12"/>
      <c r="J632" s="4"/>
      <c r="K632" s="12"/>
      <c r="L632" s="12"/>
      <c r="M632" s="12"/>
      <c r="N632" s="12"/>
      <c r="O632" s="12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12"/>
      <c r="J633" s="4"/>
      <c r="K633" s="12"/>
      <c r="L633" s="12"/>
      <c r="M633" s="12"/>
      <c r="N633" s="12"/>
      <c r="O633" s="12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12"/>
      <c r="J634" s="4"/>
      <c r="K634" s="12"/>
      <c r="L634" s="12"/>
      <c r="M634" s="12"/>
      <c r="N634" s="12"/>
      <c r="O634" s="12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12"/>
      <c r="J635" s="4"/>
      <c r="K635" s="12"/>
      <c r="L635" s="12"/>
      <c r="M635" s="12"/>
      <c r="N635" s="12"/>
      <c r="O635" s="12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12"/>
      <c r="J636" s="4"/>
      <c r="K636" s="12"/>
      <c r="L636" s="12"/>
      <c r="M636" s="12"/>
      <c r="N636" s="12"/>
      <c r="O636" s="12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12"/>
      <c r="J637" s="4"/>
      <c r="K637" s="12"/>
      <c r="L637" s="12"/>
      <c r="M637" s="12"/>
      <c r="N637" s="12"/>
      <c r="O637" s="12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12"/>
      <c r="J638" s="4"/>
      <c r="K638" s="12"/>
      <c r="L638" s="12"/>
      <c r="M638" s="12"/>
      <c r="N638" s="12"/>
      <c r="O638" s="12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12"/>
      <c r="J639" s="4"/>
      <c r="K639" s="12"/>
      <c r="L639" s="12"/>
      <c r="M639" s="12"/>
      <c r="N639" s="12"/>
      <c r="O639" s="12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12"/>
      <c r="J640" s="4"/>
      <c r="K640" s="12"/>
      <c r="L640" s="12"/>
      <c r="M640" s="12"/>
      <c r="N640" s="12"/>
      <c r="O640" s="12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12"/>
      <c r="J641" s="4"/>
      <c r="K641" s="12"/>
      <c r="L641" s="12"/>
      <c r="M641" s="12"/>
      <c r="N641" s="12"/>
      <c r="O641" s="12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12"/>
      <c r="J642" s="4"/>
      <c r="K642" s="12"/>
      <c r="L642" s="12"/>
      <c r="M642" s="12"/>
      <c r="N642" s="12"/>
      <c r="O642" s="12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12"/>
      <c r="J643" s="4"/>
      <c r="K643" s="12"/>
      <c r="L643" s="12"/>
      <c r="M643" s="12"/>
      <c r="N643" s="12"/>
      <c r="O643" s="12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12"/>
      <c r="J644" s="4"/>
      <c r="K644" s="12"/>
      <c r="L644" s="12"/>
      <c r="M644" s="12"/>
      <c r="N644" s="12"/>
      <c r="O644" s="12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12"/>
      <c r="J645" s="4"/>
      <c r="K645" s="12"/>
      <c r="L645" s="12"/>
      <c r="M645" s="12"/>
      <c r="N645" s="12"/>
      <c r="O645" s="12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12"/>
      <c r="J646" s="4"/>
      <c r="K646" s="12"/>
      <c r="L646" s="12"/>
      <c r="M646" s="12"/>
      <c r="N646" s="12"/>
      <c r="O646" s="12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12"/>
      <c r="J647" s="4"/>
      <c r="K647" s="12"/>
      <c r="L647" s="12"/>
      <c r="M647" s="12"/>
      <c r="N647" s="12"/>
      <c r="O647" s="12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12"/>
      <c r="J648" s="4"/>
      <c r="K648" s="12"/>
      <c r="L648" s="12"/>
      <c r="M648" s="12"/>
      <c r="N648" s="12"/>
      <c r="O648" s="12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12"/>
      <c r="J649" s="4"/>
      <c r="K649" s="12"/>
      <c r="L649" s="12"/>
      <c r="M649" s="12"/>
      <c r="N649" s="12"/>
      <c r="O649" s="12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12"/>
      <c r="J650" s="4"/>
      <c r="K650" s="12"/>
      <c r="L650" s="12"/>
      <c r="M650" s="12"/>
      <c r="N650" s="12"/>
      <c r="O650" s="12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12"/>
      <c r="J651" s="4"/>
      <c r="K651" s="12"/>
      <c r="L651" s="12"/>
      <c r="M651" s="12"/>
      <c r="N651" s="12"/>
      <c r="O651" s="12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12"/>
      <c r="J652" s="4"/>
      <c r="K652" s="12"/>
      <c r="L652" s="12"/>
      <c r="M652" s="12"/>
      <c r="N652" s="12"/>
      <c r="O652" s="12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12"/>
      <c r="J653" s="4"/>
      <c r="K653" s="12"/>
      <c r="L653" s="12"/>
      <c r="M653" s="12"/>
      <c r="N653" s="12"/>
      <c r="O653" s="12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12"/>
      <c r="J654" s="4"/>
      <c r="K654" s="12"/>
      <c r="L654" s="12"/>
      <c r="M654" s="12"/>
      <c r="N654" s="12"/>
      <c r="O654" s="12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12"/>
      <c r="J655" s="4"/>
      <c r="K655" s="12"/>
      <c r="L655" s="12"/>
      <c r="M655" s="12"/>
      <c r="N655" s="12"/>
      <c r="O655" s="12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12"/>
      <c r="J656" s="4"/>
      <c r="K656" s="12"/>
      <c r="L656" s="12"/>
      <c r="M656" s="12"/>
      <c r="N656" s="12"/>
      <c r="O656" s="12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12"/>
      <c r="J657" s="4"/>
      <c r="K657" s="12"/>
      <c r="L657" s="12"/>
      <c r="M657" s="12"/>
      <c r="N657" s="12"/>
      <c r="O657" s="12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12"/>
      <c r="J658" s="4"/>
      <c r="K658" s="12"/>
      <c r="L658" s="12"/>
      <c r="M658" s="12"/>
      <c r="N658" s="12"/>
      <c r="O658" s="12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12"/>
      <c r="J659" s="4"/>
      <c r="K659" s="12"/>
      <c r="L659" s="12"/>
      <c r="M659" s="12"/>
      <c r="N659" s="12"/>
      <c r="O659" s="12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12"/>
      <c r="J660" s="4"/>
      <c r="K660" s="12"/>
      <c r="L660" s="12"/>
      <c r="M660" s="12"/>
      <c r="N660" s="12"/>
      <c r="O660" s="12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12"/>
      <c r="J661" s="4"/>
      <c r="K661" s="12"/>
      <c r="L661" s="12"/>
      <c r="M661" s="12"/>
      <c r="N661" s="12"/>
      <c r="O661" s="12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12"/>
      <c r="J662" s="4"/>
      <c r="K662" s="12"/>
      <c r="L662" s="12"/>
      <c r="M662" s="12"/>
      <c r="N662" s="12"/>
      <c r="O662" s="12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12"/>
      <c r="J663" s="4"/>
      <c r="K663" s="12"/>
      <c r="L663" s="12"/>
      <c r="M663" s="12"/>
      <c r="N663" s="12"/>
      <c r="O663" s="12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12"/>
      <c r="J664" s="4"/>
      <c r="K664" s="12"/>
      <c r="L664" s="12"/>
      <c r="M664" s="12"/>
      <c r="N664" s="12"/>
      <c r="O664" s="12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12"/>
      <c r="J665" s="4"/>
      <c r="K665" s="12"/>
      <c r="L665" s="12"/>
      <c r="M665" s="12"/>
      <c r="N665" s="12"/>
      <c r="O665" s="12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12"/>
      <c r="J666" s="4"/>
      <c r="K666" s="12"/>
      <c r="L666" s="12"/>
      <c r="M666" s="12"/>
      <c r="N666" s="12"/>
      <c r="O666" s="12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12"/>
      <c r="J667" s="4"/>
      <c r="K667" s="12"/>
      <c r="L667" s="12"/>
      <c r="M667" s="12"/>
      <c r="N667" s="12"/>
      <c r="O667" s="12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12"/>
      <c r="J668" s="4"/>
      <c r="K668" s="12"/>
      <c r="L668" s="12"/>
      <c r="M668" s="12"/>
      <c r="N668" s="12"/>
      <c r="O668" s="12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12"/>
      <c r="J669" s="4"/>
      <c r="K669" s="12"/>
      <c r="L669" s="12"/>
      <c r="M669" s="12"/>
      <c r="N669" s="12"/>
      <c r="O669" s="12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12"/>
      <c r="J670" s="4"/>
      <c r="K670" s="12"/>
      <c r="L670" s="12"/>
      <c r="M670" s="12"/>
      <c r="N670" s="12"/>
      <c r="O670" s="12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12"/>
      <c r="J671" s="4"/>
      <c r="K671" s="12"/>
      <c r="L671" s="12"/>
      <c r="M671" s="12"/>
      <c r="N671" s="12"/>
      <c r="O671" s="12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12"/>
      <c r="J672" s="4"/>
      <c r="K672" s="12"/>
      <c r="L672" s="12"/>
      <c r="M672" s="12"/>
      <c r="N672" s="12"/>
      <c r="O672" s="12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12"/>
      <c r="J673" s="4"/>
      <c r="K673" s="12"/>
      <c r="L673" s="12"/>
      <c r="M673" s="12"/>
      <c r="N673" s="12"/>
      <c r="O673" s="12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12"/>
      <c r="J674" s="4"/>
      <c r="K674" s="12"/>
      <c r="L674" s="12"/>
      <c r="M674" s="12"/>
      <c r="N674" s="12"/>
      <c r="O674" s="12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12"/>
      <c r="J675" s="4"/>
      <c r="K675" s="12"/>
      <c r="L675" s="12"/>
      <c r="M675" s="12"/>
      <c r="N675" s="12"/>
      <c r="O675" s="12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12"/>
      <c r="J676" s="4"/>
      <c r="K676" s="12"/>
      <c r="L676" s="12"/>
      <c r="M676" s="12"/>
      <c r="N676" s="12"/>
      <c r="O676" s="12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12"/>
      <c r="J677" s="4"/>
      <c r="K677" s="12"/>
      <c r="L677" s="12"/>
      <c r="M677" s="12"/>
      <c r="N677" s="12"/>
      <c r="O677" s="12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12"/>
      <c r="J678" s="4"/>
      <c r="K678" s="12"/>
      <c r="L678" s="12"/>
      <c r="M678" s="12"/>
      <c r="N678" s="12"/>
      <c r="O678" s="12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12"/>
      <c r="J679" s="4"/>
      <c r="K679" s="12"/>
      <c r="L679" s="12"/>
      <c r="M679" s="12"/>
      <c r="N679" s="12"/>
      <c r="O679" s="12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12"/>
      <c r="J680" s="4"/>
      <c r="K680" s="12"/>
      <c r="L680" s="12"/>
      <c r="M680" s="12"/>
      <c r="N680" s="12"/>
      <c r="O680" s="12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12"/>
      <c r="J681" s="4"/>
      <c r="K681" s="12"/>
      <c r="L681" s="12"/>
      <c r="M681" s="12"/>
      <c r="N681" s="12"/>
      <c r="O681" s="12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12"/>
      <c r="J682" s="4"/>
      <c r="K682" s="12"/>
      <c r="L682" s="12"/>
      <c r="M682" s="12"/>
      <c r="N682" s="12"/>
      <c r="O682" s="12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12"/>
      <c r="J683" s="4"/>
      <c r="K683" s="12"/>
      <c r="L683" s="12"/>
      <c r="M683" s="12"/>
      <c r="N683" s="12"/>
      <c r="O683" s="12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12"/>
      <c r="J684" s="4"/>
      <c r="K684" s="12"/>
      <c r="L684" s="12"/>
      <c r="M684" s="12"/>
      <c r="N684" s="12"/>
      <c r="O684" s="12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12"/>
      <c r="J685" s="4"/>
      <c r="K685" s="12"/>
      <c r="L685" s="12"/>
      <c r="M685" s="12"/>
      <c r="N685" s="12"/>
      <c r="O685" s="12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12"/>
      <c r="J686" s="4"/>
      <c r="K686" s="12"/>
      <c r="L686" s="12"/>
      <c r="M686" s="12"/>
      <c r="N686" s="12"/>
      <c r="O686" s="12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12"/>
      <c r="J687" s="4"/>
      <c r="K687" s="12"/>
      <c r="L687" s="12"/>
      <c r="M687" s="12"/>
      <c r="N687" s="12"/>
      <c r="O687" s="12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12"/>
      <c r="J688" s="4"/>
      <c r="K688" s="12"/>
      <c r="L688" s="12"/>
      <c r="M688" s="12"/>
      <c r="N688" s="12"/>
      <c r="O688" s="12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12"/>
      <c r="J689" s="4"/>
      <c r="K689" s="12"/>
      <c r="L689" s="12"/>
      <c r="M689" s="12"/>
      <c r="N689" s="12"/>
      <c r="O689" s="12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12"/>
      <c r="J690" s="4"/>
      <c r="K690" s="12"/>
      <c r="L690" s="12"/>
      <c r="M690" s="12"/>
      <c r="N690" s="12"/>
      <c r="O690" s="12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12"/>
      <c r="J691" s="4"/>
      <c r="K691" s="12"/>
      <c r="L691" s="12"/>
      <c r="M691" s="12"/>
      <c r="N691" s="12"/>
      <c r="O691" s="12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12"/>
      <c r="J692" s="4"/>
      <c r="K692" s="12"/>
      <c r="L692" s="12"/>
      <c r="M692" s="12"/>
      <c r="N692" s="12"/>
      <c r="O692" s="12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12"/>
      <c r="J693" s="4"/>
      <c r="K693" s="12"/>
      <c r="L693" s="12"/>
      <c r="M693" s="12"/>
      <c r="N693" s="12"/>
      <c r="O693" s="12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12"/>
      <c r="J694" s="4"/>
      <c r="K694" s="12"/>
      <c r="L694" s="12"/>
      <c r="M694" s="12"/>
      <c r="N694" s="12"/>
      <c r="O694" s="12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12"/>
      <c r="J695" s="4"/>
      <c r="K695" s="12"/>
      <c r="L695" s="12"/>
      <c r="M695" s="12"/>
      <c r="N695" s="12"/>
      <c r="O695" s="12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12"/>
      <c r="J696" s="4"/>
      <c r="K696" s="12"/>
      <c r="L696" s="12"/>
      <c r="M696" s="12"/>
      <c r="N696" s="12"/>
      <c r="O696" s="12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12"/>
      <c r="J697" s="4"/>
      <c r="K697" s="12"/>
      <c r="L697" s="12"/>
      <c r="M697" s="12"/>
      <c r="N697" s="12"/>
      <c r="O697" s="12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12"/>
      <c r="J698" s="4"/>
      <c r="K698" s="12"/>
      <c r="L698" s="12"/>
      <c r="M698" s="12"/>
      <c r="N698" s="12"/>
      <c r="O698" s="12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12"/>
      <c r="J699" s="4"/>
      <c r="K699" s="12"/>
      <c r="L699" s="12"/>
      <c r="M699" s="12"/>
      <c r="N699" s="12"/>
      <c r="O699" s="12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12"/>
      <c r="J700" s="4"/>
      <c r="K700" s="12"/>
      <c r="L700" s="12"/>
      <c r="M700" s="12"/>
      <c r="N700" s="12"/>
      <c r="O700" s="12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12"/>
      <c r="J701" s="4"/>
      <c r="K701" s="12"/>
      <c r="L701" s="12"/>
      <c r="M701" s="12"/>
      <c r="N701" s="12"/>
      <c r="O701" s="12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12"/>
      <c r="J702" s="4"/>
      <c r="K702" s="12"/>
      <c r="L702" s="12"/>
      <c r="M702" s="12"/>
      <c r="N702" s="12"/>
      <c r="O702" s="12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12"/>
      <c r="J703" s="4"/>
      <c r="K703" s="12"/>
      <c r="L703" s="12"/>
      <c r="M703" s="12"/>
      <c r="N703" s="12"/>
      <c r="O703" s="12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12"/>
      <c r="J704" s="4"/>
      <c r="K704" s="12"/>
      <c r="L704" s="12"/>
      <c r="M704" s="12"/>
      <c r="N704" s="12"/>
      <c r="O704" s="12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12"/>
      <c r="J705" s="4"/>
      <c r="K705" s="12"/>
      <c r="L705" s="12"/>
      <c r="M705" s="12"/>
      <c r="N705" s="12"/>
      <c r="O705" s="12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12"/>
      <c r="J706" s="4"/>
      <c r="K706" s="12"/>
      <c r="L706" s="12"/>
      <c r="M706" s="12"/>
      <c r="N706" s="12"/>
      <c r="O706" s="12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12"/>
      <c r="J707" s="4"/>
      <c r="K707" s="12"/>
      <c r="L707" s="12"/>
      <c r="M707" s="12"/>
      <c r="N707" s="12"/>
      <c r="O707" s="12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12"/>
      <c r="J708" s="4"/>
      <c r="K708" s="12"/>
      <c r="L708" s="12"/>
      <c r="M708" s="12"/>
      <c r="N708" s="12"/>
      <c r="O708" s="12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12"/>
      <c r="J709" s="4"/>
      <c r="K709" s="12"/>
      <c r="L709" s="12"/>
      <c r="M709" s="12"/>
      <c r="N709" s="12"/>
      <c r="O709" s="12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12"/>
      <c r="J710" s="4"/>
      <c r="K710" s="12"/>
      <c r="L710" s="12"/>
      <c r="M710" s="12"/>
      <c r="N710" s="12"/>
      <c r="O710" s="12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12"/>
      <c r="J711" s="4"/>
      <c r="K711" s="12"/>
      <c r="L711" s="12"/>
      <c r="M711" s="12"/>
      <c r="N711" s="12"/>
      <c r="O711" s="12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12"/>
      <c r="J712" s="4"/>
      <c r="K712" s="12"/>
      <c r="L712" s="12"/>
      <c r="M712" s="12"/>
      <c r="N712" s="12"/>
      <c r="O712" s="12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12"/>
      <c r="J713" s="4"/>
      <c r="K713" s="12"/>
      <c r="L713" s="12"/>
      <c r="M713" s="12"/>
      <c r="N713" s="12"/>
      <c r="O713" s="12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12"/>
      <c r="J714" s="4"/>
      <c r="K714" s="12"/>
      <c r="L714" s="12"/>
      <c r="M714" s="12"/>
      <c r="N714" s="12"/>
      <c r="O714" s="12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12"/>
      <c r="J715" s="4"/>
      <c r="K715" s="12"/>
      <c r="L715" s="12"/>
      <c r="M715" s="12"/>
      <c r="N715" s="12"/>
      <c r="O715" s="12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12"/>
      <c r="J716" s="4"/>
      <c r="K716" s="12"/>
      <c r="L716" s="12"/>
      <c r="M716" s="12"/>
      <c r="N716" s="12"/>
      <c r="O716" s="12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12"/>
      <c r="J717" s="4"/>
      <c r="K717" s="12"/>
      <c r="L717" s="12"/>
      <c r="M717" s="12"/>
      <c r="N717" s="12"/>
      <c r="O717" s="12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12"/>
      <c r="J718" s="4"/>
      <c r="K718" s="12"/>
      <c r="L718" s="12"/>
      <c r="M718" s="12"/>
      <c r="N718" s="12"/>
      <c r="O718" s="12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12"/>
      <c r="J719" s="4"/>
      <c r="K719" s="12"/>
      <c r="L719" s="12"/>
      <c r="M719" s="12"/>
      <c r="N719" s="12"/>
      <c r="O719" s="12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12"/>
      <c r="J720" s="4"/>
      <c r="K720" s="12"/>
      <c r="L720" s="12"/>
      <c r="M720" s="12"/>
      <c r="N720" s="12"/>
      <c r="O720" s="12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12"/>
      <c r="J721" s="4"/>
      <c r="K721" s="12"/>
      <c r="L721" s="12"/>
      <c r="M721" s="12"/>
      <c r="N721" s="12"/>
      <c r="O721" s="12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12"/>
      <c r="J722" s="4"/>
      <c r="K722" s="12"/>
      <c r="L722" s="12"/>
      <c r="M722" s="12"/>
      <c r="N722" s="12"/>
      <c r="O722" s="12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12"/>
      <c r="J723" s="4"/>
      <c r="K723" s="12"/>
      <c r="L723" s="12"/>
      <c r="M723" s="12"/>
      <c r="N723" s="12"/>
      <c r="O723" s="12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12"/>
      <c r="J724" s="4"/>
      <c r="K724" s="12"/>
      <c r="L724" s="12"/>
      <c r="M724" s="12"/>
      <c r="N724" s="12"/>
      <c r="O724" s="12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12"/>
      <c r="J725" s="4"/>
      <c r="K725" s="12"/>
      <c r="L725" s="12"/>
      <c r="M725" s="12"/>
      <c r="N725" s="12"/>
      <c r="O725" s="12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12"/>
      <c r="J726" s="4"/>
      <c r="K726" s="12"/>
      <c r="L726" s="12"/>
      <c r="M726" s="12"/>
      <c r="N726" s="12"/>
      <c r="O726" s="12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12"/>
      <c r="J727" s="4"/>
      <c r="K727" s="12"/>
      <c r="L727" s="12"/>
      <c r="M727" s="12"/>
      <c r="N727" s="12"/>
      <c r="O727" s="12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12"/>
      <c r="J728" s="4"/>
      <c r="K728" s="12"/>
      <c r="L728" s="12"/>
      <c r="M728" s="12"/>
      <c r="N728" s="12"/>
      <c r="O728" s="12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12"/>
      <c r="J729" s="4"/>
      <c r="K729" s="12"/>
      <c r="L729" s="12"/>
      <c r="M729" s="12"/>
      <c r="N729" s="12"/>
      <c r="O729" s="12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12"/>
      <c r="J730" s="4"/>
      <c r="K730" s="12"/>
      <c r="L730" s="12"/>
      <c r="M730" s="12"/>
      <c r="N730" s="12"/>
      <c r="O730" s="12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12"/>
      <c r="J731" s="4"/>
      <c r="K731" s="12"/>
      <c r="L731" s="12"/>
      <c r="M731" s="12"/>
      <c r="N731" s="12"/>
      <c r="O731" s="12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12"/>
      <c r="J732" s="4"/>
      <c r="K732" s="12"/>
      <c r="L732" s="12"/>
      <c r="M732" s="12"/>
      <c r="N732" s="12"/>
      <c r="O732" s="12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12"/>
      <c r="J733" s="4"/>
      <c r="K733" s="12"/>
      <c r="L733" s="12"/>
      <c r="M733" s="12"/>
      <c r="N733" s="12"/>
      <c r="O733" s="12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12"/>
      <c r="J734" s="4"/>
      <c r="K734" s="12"/>
      <c r="L734" s="12"/>
      <c r="M734" s="12"/>
      <c r="N734" s="12"/>
      <c r="O734" s="12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12"/>
      <c r="J735" s="4"/>
      <c r="K735" s="12"/>
      <c r="L735" s="12"/>
      <c r="M735" s="12"/>
      <c r="N735" s="12"/>
      <c r="O735" s="12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12"/>
      <c r="J736" s="4"/>
      <c r="K736" s="12"/>
      <c r="L736" s="12"/>
      <c r="M736" s="12"/>
      <c r="N736" s="12"/>
      <c r="O736" s="12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12"/>
      <c r="J737" s="4"/>
      <c r="K737" s="12"/>
      <c r="L737" s="12"/>
      <c r="M737" s="12"/>
      <c r="N737" s="12"/>
      <c r="O737" s="12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12"/>
      <c r="J738" s="4"/>
      <c r="K738" s="12"/>
      <c r="L738" s="12"/>
      <c r="M738" s="12"/>
      <c r="N738" s="12"/>
      <c r="O738" s="12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12"/>
      <c r="J739" s="4"/>
      <c r="K739" s="12"/>
      <c r="L739" s="12"/>
      <c r="M739" s="12"/>
      <c r="N739" s="12"/>
      <c r="O739" s="12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12"/>
      <c r="J740" s="4"/>
      <c r="K740" s="12"/>
      <c r="L740" s="12"/>
      <c r="M740" s="12"/>
      <c r="N740" s="12"/>
      <c r="O740" s="12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12"/>
      <c r="J741" s="4"/>
      <c r="K741" s="12"/>
      <c r="L741" s="12"/>
      <c r="M741" s="12"/>
      <c r="N741" s="12"/>
      <c r="O741" s="12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12"/>
      <c r="J742" s="4"/>
      <c r="K742" s="12"/>
      <c r="L742" s="12"/>
      <c r="M742" s="12"/>
      <c r="N742" s="12"/>
      <c r="O742" s="12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12"/>
      <c r="J743" s="4"/>
      <c r="K743" s="12"/>
      <c r="L743" s="12"/>
      <c r="M743" s="12"/>
      <c r="N743" s="12"/>
      <c r="O743" s="12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12"/>
      <c r="J744" s="4"/>
      <c r="K744" s="12"/>
      <c r="L744" s="12"/>
      <c r="M744" s="12"/>
      <c r="N744" s="12"/>
      <c r="O744" s="12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12"/>
      <c r="J745" s="4"/>
      <c r="K745" s="12"/>
      <c r="L745" s="12"/>
      <c r="M745" s="12"/>
      <c r="N745" s="12"/>
      <c r="O745" s="12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12"/>
      <c r="J746" s="4"/>
      <c r="K746" s="12"/>
      <c r="L746" s="12"/>
      <c r="M746" s="12"/>
      <c r="N746" s="12"/>
      <c r="O746" s="12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12"/>
      <c r="J747" s="4"/>
      <c r="K747" s="12"/>
      <c r="L747" s="12"/>
      <c r="M747" s="12"/>
      <c r="N747" s="12"/>
      <c r="O747" s="12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12"/>
      <c r="J748" s="4"/>
      <c r="K748" s="12"/>
      <c r="L748" s="12"/>
      <c r="M748" s="12"/>
      <c r="N748" s="12"/>
      <c r="O748" s="12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12"/>
      <c r="J749" s="4"/>
      <c r="K749" s="12"/>
      <c r="L749" s="12"/>
      <c r="M749" s="12"/>
      <c r="N749" s="12"/>
      <c r="O749" s="12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12"/>
      <c r="J750" s="4"/>
      <c r="K750" s="12"/>
      <c r="L750" s="12"/>
      <c r="M750" s="12"/>
      <c r="N750" s="12"/>
      <c r="O750" s="12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12"/>
      <c r="J751" s="4"/>
      <c r="K751" s="12"/>
      <c r="L751" s="12"/>
      <c r="M751" s="12"/>
      <c r="N751" s="12"/>
      <c r="O751" s="12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12"/>
      <c r="J752" s="4"/>
      <c r="K752" s="12"/>
      <c r="L752" s="12"/>
      <c r="M752" s="12"/>
      <c r="N752" s="12"/>
      <c r="O752" s="12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12"/>
      <c r="J753" s="4"/>
      <c r="K753" s="12"/>
      <c r="L753" s="12"/>
      <c r="M753" s="12"/>
      <c r="N753" s="12"/>
      <c r="O753" s="12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12"/>
      <c r="J754" s="4"/>
      <c r="K754" s="12"/>
      <c r="L754" s="12"/>
      <c r="M754" s="12"/>
      <c r="N754" s="12"/>
      <c r="O754" s="12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12"/>
      <c r="J755" s="4"/>
      <c r="K755" s="12"/>
      <c r="L755" s="12"/>
      <c r="M755" s="12"/>
      <c r="N755" s="12"/>
      <c r="O755" s="12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12"/>
      <c r="J756" s="4"/>
      <c r="K756" s="12"/>
      <c r="L756" s="12"/>
      <c r="M756" s="12"/>
      <c r="N756" s="12"/>
      <c r="O756" s="12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12"/>
      <c r="J757" s="4"/>
      <c r="K757" s="12"/>
      <c r="L757" s="12"/>
      <c r="M757" s="12"/>
      <c r="N757" s="12"/>
      <c r="O757" s="12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12"/>
      <c r="J758" s="4"/>
      <c r="K758" s="12"/>
      <c r="L758" s="12"/>
      <c r="M758" s="12"/>
      <c r="N758" s="12"/>
      <c r="O758" s="12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12"/>
      <c r="J759" s="4"/>
      <c r="K759" s="12"/>
      <c r="L759" s="12"/>
      <c r="M759" s="12"/>
      <c r="N759" s="12"/>
      <c r="O759" s="12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12"/>
      <c r="J760" s="4"/>
      <c r="K760" s="12"/>
      <c r="L760" s="12"/>
      <c r="M760" s="12"/>
      <c r="N760" s="12"/>
      <c r="O760" s="12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12"/>
      <c r="J761" s="4"/>
      <c r="K761" s="12"/>
      <c r="L761" s="12"/>
      <c r="M761" s="12"/>
      <c r="N761" s="12"/>
      <c r="O761" s="12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12"/>
      <c r="J762" s="4"/>
      <c r="K762" s="12"/>
      <c r="L762" s="12"/>
      <c r="M762" s="12"/>
      <c r="N762" s="12"/>
      <c r="O762" s="12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12"/>
      <c r="J763" s="4"/>
      <c r="K763" s="12"/>
      <c r="L763" s="12"/>
      <c r="M763" s="12"/>
      <c r="N763" s="12"/>
      <c r="O763" s="12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12"/>
      <c r="J764" s="4"/>
      <c r="K764" s="12"/>
      <c r="L764" s="12"/>
      <c r="M764" s="12"/>
      <c r="N764" s="12"/>
      <c r="O764" s="12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12"/>
      <c r="J765" s="4"/>
      <c r="K765" s="12"/>
      <c r="L765" s="12"/>
      <c r="M765" s="12"/>
      <c r="N765" s="12"/>
      <c r="O765" s="12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12"/>
      <c r="J766" s="4"/>
      <c r="K766" s="12"/>
      <c r="L766" s="12"/>
      <c r="M766" s="12"/>
      <c r="N766" s="12"/>
      <c r="O766" s="12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12"/>
      <c r="J767" s="4"/>
      <c r="K767" s="12"/>
      <c r="L767" s="12"/>
      <c r="M767" s="12"/>
      <c r="N767" s="12"/>
      <c r="O767" s="12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12"/>
      <c r="J768" s="4"/>
      <c r="K768" s="12"/>
      <c r="L768" s="12"/>
      <c r="M768" s="12"/>
      <c r="N768" s="12"/>
      <c r="O768" s="12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12"/>
      <c r="J769" s="4"/>
      <c r="K769" s="12"/>
      <c r="L769" s="12"/>
      <c r="M769" s="12"/>
      <c r="N769" s="12"/>
      <c r="O769" s="12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12"/>
      <c r="J770" s="4"/>
      <c r="K770" s="12"/>
      <c r="L770" s="12"/>
      <c r="M770" s="12"/>
      <c r="N770" s="12"/>
      <c r="O770" s="12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12"/>
      <c r="J771" s="4"/>
      <c r="K771" s="12"/>
      <c r="L771" s="12"/>
      <c r="M771" s="12"/>
      <c r="N771" s="12"/>
      <c r="O771" s="12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12"/>
      <c r="J772" s="4"/>
      <c r="K772" s="12"/>
      <c r="L772" s="12"/>
      <c r="M772" s="12"/>
      <c r="N772" s="12"/>
      <c r="O772" s="12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12"/>
      <c r="J773" s="4"/>
      <c r="K773" s="12"/>
      <c r="L773" s="12"/>
      <c r="M773" s="12"/>
      <c r="N773" s="12"/>
      <c r="O773" s="12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12"/>
      <c r="J774" s="4"/>
      <c r="K774" s="12"/>
      <c r="L774" s="12"/>
      <c r="M774" s="12"/>
      <c r="N774" s="12"/>
      <c r="O774" s="12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12"/>
      <c r="J775" s="4"/>
      <c r="K775" s="12"/>
      <c r="L775" s="12"/>
      <c r="M775" s="12"/>
      <c r="N775" s="12"/>
      <c r="O775" s="12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12"/>
      <c r="J776" s="4"/>
      <c r="K776" s="12"/>
      <c r="L776" s="12"/>
      <c r="M776" s="12"/>
      <c r="N776" s="12"/>
      <c r="O776" s="12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12"/>
      <c r="J777" s="4"/>
      <c r="K777" s="12"/>
      <c r="L777" s="12"/>
      <c r="M777" s="12"/>
      <c r="N777" s="12"/>
      <c r="O777" s="12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12"/>
      <c r="J778" s="4"/>
      <c r="K778" s="12"/>
      <c r="L778" s="12"/>
      <c r="M778" s="12"/>
      <c r="N778" s="12"/>
      <c r="O778" s="12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12"/>
      <c r="J779" s="4"/>
      <c r="K779" s="12"/>
      <c r="L779" s="12"/>
      <c r="M779" s="12"/>
      <c r="N779" s="12"/>
      <c r="O779" s="12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12"/>
      <c r="J780" s="4"/>
      <c r="K780" s="12"/>
      <c r="L780" s="12"/>
      <c r="M780" s="12"/>
      <c r="N780" s="12"/>
      <c r="O780" s="12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12"/>
      <c r="J781" s="4"/>
      <c r="K781" s="12"/>
      <c r="L781" s="12"/>
      <c r="M781" s="12"/>
      <c r="N781" s="12"/>
      <c r="O781" s="12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12"/>
      <c r="J782" s="4"/>
      <c r="K782" s="12"/>
      <c r="L782" s="12"/>
      <c r="M782" s="12"/>
      <c r="N782" s="12"/>
      <c r="O782" s="12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12"/>
      <c r="J783" s="4"/>
      <c r="K783" s="12"/>
      <c r="L783" s="12"/>
      <c r="M783" s="12"/>
      <c r="N783" s="12"/>
      <c r="O783" s="12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12"/>
      <c r="J784" s="4"/>
      <c r="K784" s="12"/>
      <c r="L784" s="12"/>
      <c r="M784" s="12"/>
      <c r="N784" s="12"/>
      <c r="O784" s="12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12"/>
      <c r="J785" s="4"/>
      <c r="K785" s="12"/>
      <c r="L785" s="12"/>
      <c r="M785" s="12"/>
      <c r="N785" s="12"/>
      <c r="O785" s="12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12"/>
      <c r="J786" s="4"/>
      <c r="K786" s="12"/>
      <c r="L786" s="12"/>
      <c r="M786" s="12"/>
      <c r="N786" s="12"/>
      <c r="O786" s="12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12"/>
      <c r="J787" s="4"/>
      <c r="K787" s="12"/>
      <c r="L787" s="12"/>
      <c r="M787" s="12"/>
      <c r="N787" s="12"/>
      <c r="O787" s="12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12"/>
      <c r="J788" s="4"/>
      <c r="K788" s="12"/>
      <c r="L788" s="12"/>
      <c r="M788" s="12"/>
      <c r="N788" s="12"/>
      <c r="O788" s="12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12"/>
      <c r="J789" s="4"/>
      <c r="K789" s="12"/>
      <c r="L789" s="12"/>
      <c r="M789" s="12"/>
      <c r="N789" s="12"/>
      <c r="O789" s="12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12"/>
      <c r="J790" s="4"/>
      <c r="K790" s="12"/>
      <c r="L790" s="12"/>
      <c r="M790" s="12"/>
      <c r="N790" s="12"/>
      <c r="O790" s="12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12"/>
      <c r="J791" s="4"/>
      <c r="K791" s="12"/>
      <c r="L791" s="12"/>
      <c r="M791" s="12"/>
      <c r="N791" s="12"/>
      <c r="O791" s="12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12"/>
      <c r="J792" s="4"/>
      <c r="K792" s="12"/>
      <c r="L792" s="12"/>
      <c r="M792" s="12"/>
      <c r="N792" s="12"/>
      <c r="O792" s="12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12"/>
      <c r="J793" s="4"/>
      <c r="K793" s="12"/>
      <c r="L793" s="12"/>
      <c r="M793" s="12"/>
      <c r="N793" s="12"/>
      <c r="O793" s="12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12"/>
      <c r="J794" s="4"/>
      <c r="K794" s="12"/>
      <c r="L794" s="12"/>
      <c r="M794" s="12"/>
      <c r="N794" s="12"/>
      <c r="O794" s="12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12"/>
      <c r="J795" s="4"/>
      <c r="K795" s="12"/>
      <c r="L795" s="12"/>
      <c r="M795" s="12"/>
      <c r="N795" s="12"/>
      <c r="O795" s="12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12"/>
      <c r="J796" s="4"/>
      <c r="K796" s="12"/>
      <c r="L796" s="12"/>
      <c r="M796" s="12"/>
      <c r="N796" s="12"/>
      <c r="O796" s="12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12"/>
      <c r="J797" s="4"/>
      <c r="K797" s="12"/>
      <c r="L797" s="12"/>
      <c r="M797" s="12"/>
      <c r="N797" s="12"/>
      <c r="O797" s="12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12"/>
      <c r="J798" s="4"/>
      <c r="K798" s="12"/>
      <c r="L798" s="12"/>
      <c r="M798" s="12"/>
      <c r="N798" s="12"/>
      <c r="O798" s="12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12"/>
      <c r="J799" s="4"/>
      <c r="K799" s="12"/>
      <c r="L799" s="12"/>
      <c r="M799" s="12"/>
      <c r="N799" s="12"/>
      <c r="O799" s="12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12"/>
      <c r="J800" s="4"/>
      <c r="K800" s="12"/>
      <c r="L800" s="12"/>
      <c r="M800" s="12"/>
      <c r="N800" s="12"/>
      <c r="O800" s="12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12"/>
      <c r="J801" s="4"/>
      <c r="K801" s="12"/>
      <c r="L801" s="12"/>
      <c r="M801" s="12"/>
      <c r="N801" s="12"/>
      <c r="O801" s="12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12"/>
      <c r="J802" s="4"/>
      <c r="K802" s="12"/>
      <c r="L802" s="12"/>
      <c r="M802" s="12"/>
      <c r="N802" s="12"/>
      <c r="O802" s="12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12"/>
      <c r="J803" s="4"/>
      <c r="K803" s="12"/>
      <c r="L803" s="12"/>
      <c r="M803" s="12"/>
      <c r="N803" s="12"/>
      <c r="O803" s="12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12"/>
      <c r="J804" s="4"/>
      <c r="K804" s="12"/>
      <c r="L804" s="12"/>
      <c r="M804" s="12"/>
      <c r="N804" s="12"/>
      <c r="O804" s="12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12"/>
      <c r="J805" s="4"/>
      <c r="K805" s="12"/>
      <c r="L805" s="12"/>
      <c r="M805" s="12"/>
      <c r="N805" s="12"/>
      <c r="O805" s="12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12"/>
      <c r="J806" s="4"/>
      <c r="K806" s="12"/>
      <c r="L806" s="12"/>
      <c r="M806" s="12"/>
      <c r="N806" s="12"/>
      <c r="O806" s="12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12"/>
      <c r="J807" s="4"/>
      <c r="K807" s="12"/>
      <c r="L807" s="12"/>
      <c r="M807" s="12"/>
      <c r="N807" s="12"/>
      <c r="O807" s="12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12"/>
      <c r="J808" s="4"/>
      <c r="K808" s="12"/>
      <c r="L808" s="12"/>
      <c r="M808" s="12"/>
      <c r="N808" s="12"/>
      <c r="O808" s="12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12"/>
      <c r="J809" s="4"/>
      <c r="K809" s="12"/>
      <c r="L809" s="12"/>
      <c r="M809" s="12"/>
      <c r="N809" s="12"/>
      <c r="O809" s="12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12"/>
      <c r="J810" s="4"/>
      <c r="K810" s="12"/>
      <c r="L810" s="12"/>
      <c r="M810" s="12"/>
      <c r="N810" s="12"/>
      <c r="O810" s="12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12"/>
      <c r="J811" s="4"/>
      <c r="K811" s="12"/>
      <c r="L811" s="12"/>
      <c r="M811" s="12"/>
      <c r="N811" s="12"/>
      <c r="O811" s="12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12"/>
      <c r="J812" s="4"/>
      <c r="K812" s="12"/>
      <c r="L812" s="12"/>
      <c r="M812" s="12"/>
      <c r="N812" s="12"/>
      <c r="O812" s="12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12"/>
      <c r="J813" s="4"/>
      <c r="K813" s="12"/>
      <c r="L813" s="12"/>
      <c r="M813" s="12"/>
      <c r="N813" s="12"/>
      <c r="O813" s="12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12"/>
      <c r="J814" s="4"/>
      <c r="K814" s="12"/>
      <c r="L814" s="12"/>
      <c r="M814" s="12"/>
      <c r="N814" s="12"/>
      <c r="O814" s="12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12"/>
      <c r="J815" s="4"/>
      <c r="K815" s="12"/>
      <c r="L815" s="12"/>
      <c r="M815" s="12"/>
      <c r="N815" s="12"/>
      <c r="O815" s="12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12"/>
      <c r="J816" s="4"/>
      <c r="K816" s="12"/>
      <c r="L816" s="12"/>
      <c r="M816" s="12"/>
      <c r="N816" s="12"/>
      <c r="O816" s="12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12"/>
      <c r="J817" s="4"/>
      <c r="K817" s="12"/>
      <c r="L817" s="12"/>
      <c r="M817" s="12"/>
      <c r="N817" s="12"/>
      <c r="O817" s="12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12"/>
      <c r="J818" s="4"/>
      <c r="K818" s="12"/>
      <c r="L818" s="12"/>
      <c r="M818" s="12"/>
      <c r="N818" s="12"/>
      <c r="O818" s="12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12"/>
      <c r="J819" s="4"/>
      <c r="K819" s="12"/>
      <c r="L819" s="12"/>
      <c r="M819" s="12"/>
      <c r="N819" s="12"/>
      <c r="O819" s="12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12"/>
      <c r="J820" s="4"/>
      <c r="K820" s="12"/>
      <c r="L820" s="12"/>
      <c r="M820" s="12"/>
      <c r="N820" s="12"/>
      <c r="O820" s="12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12"/>
      <c r="J821" s="4"/>
      <c r="K821" s="12"/>
      <c r="L821" s="12"/>
      <c r="M821" s="12"/>
      <c r="N821" s="12"/>
      <c r="O821" s="12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12"/>
      <c r="J822" s="4"/>
      <c r="K822" s="12"/>
      <c r="L822" s="12"/>
      <c r="M822" s="12"/>
      <c r="N822" s="12"/>
      <c r="O822" s="12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12"/>
      <c r="J823" s="4"/>
      <c r="K823" s="12"/>
      <c r="L823" s="12"/>
      <c r="M823" s="12"/>
      <c r="N823" s="12"/>
      <c r="O823" s="12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12"/>
      <c r="J824" s="4"/>
      <c r="K824" s="12"/>
      <c r="L824" s="12"/>
      <c r="M824" s="12"/>
      <c r="N824" s="12"/>
      <c r="O824" s="12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12"/>
      <c r="J825" s="4"/>
      <c r="K825" s="12"/>
      <c r="L825" s="12"/>
      <c r="M825" s="12"/>
      <c r="N825" s="12"/>
      <c r="O825" s="12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12"/>
      <c r="J826" s="4"/>
      <c r="K826" s="12"/>
      <c r="L826" s="12"/>
      <c r="M826" s="12"/>
      <c r="N826" s="12"/>
      <c r="O826" s="12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12"/>
      <c r="J827" s="4"/>
      <c r="K827" s="12"/>
      <c r="L827" s="12"/>
      <c r="M827" s="12"/>
      <c r="N827" s="12"/>
      <c r="O827" s="12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12"/>
      <c r="J828" s="4"/>
      <c r="K828" s="12"/>
      <c r="L828" s="12"/>
      <c r="M828" s="12"/>
      <c r="N828" s="12"/>
      <c r="O828" s="12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12"/>
      <c r="J829" s="4"/>
      <c r="K829" s="12"/>
      <c r="L829" s="12"/>
      <c r="M829" s="12"/>
      <c r="N829" s="12"/>
      <c r="O829" s="12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12"/>
      <c r="J830" s="4"/>
      <c r="K830" s="12"/>
      <c r="L830" s="12"/>
      <c r="M830" s="12"/>
      <c r="N830" s="12"/>
      <c r="O830" s="12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12"/>
      <c r="J831" s="4"/>
      <c r="K831" s="12"/>
      <c r="L831" s="12"/>
      <c r="M831" s="12"/>
      <c r="N831" s="12"/>
      <c r="O831" s="12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12"/>
      <c r="J832" s="4"/>
      <c r="K832" s="12"/>
      <c r="L832" s="12"/>
      <c r="M832" s="12"/>
      <c r="N832" s="12"/>
      <c r="O832" s="12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12"/>
      <c r="J833" s="4"/>
      <c r="K833" s="12"/>
      <c r="L833" s="12"/>
      <c r="M833" s="12"/>
      <c r="N833" s="12"/>
      <c r="O833" s="12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12"/>
      <c r="J834" s="4"/>
      <c r="K834" s="12"/>
      <c r="L834" s="12"/>
      <c r="M834" s="12"/>
      <c r="N834" s="12"/>
      <c r="O834" s="12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12"/>
      <c r="J835" s="4"/>
      <c r="K835" s="12"/>
      <c r="L835" s="12"/>
      <c r="M835" s="12"/>
      <c r="N835" s="12"/>
      <c r="O835" s="12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12"/>
      <c r="J836" s="4"/>
      <c r="K836" s="12"/>
      <c r="L836" s="12"/>
      <c r="M836" s="12"/>
      <c r="N836" s="12"/>
      <c r="O836" s="12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12"/>
      <c r="J837" s="4"/>
      <c r="K837" s="12"/>
      <c r="L837" s="12"/>
      <c r="M837" s="12"/>
      <c r="N837" s="12"/>
      <c r="O837" s="12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12"/>
      <c r="J838" s="4"/>
      <c r="K838" s="12"/>
      <c r="L838" s="12"/>
      <c r="M838" s="12"/>
      <c r="N838" s="12"/>
      <c r="O838" s="12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12"/>
      <c r="J839" s="4"/>
      <c r="K839" s="12"/>
      <c r="L839" s="12"/>
      <c r="M839" s="12"/>
      <c r="N839" s="12"/>
      <c r="O839" s="12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12"/>
      <c r="J840" s="4"/>
      <c r="K840" s="12"/>
      <c r="L840" s="12"/>
      <c r="M840" s="12"/>
      <c r="N840" s="12"/>
      <c r="O840" s="12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12"/>
      <c r="J841" s="4"/>
      <c r="K841" s="12"/>
      <c r="L841" s="12"/>
      <c r="M841" s="12"/>
      <c r="N841" s="12"/>
      <c r="O841" s="12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12"/>
      <c r="J842" s="4"/>
      <c r="K842" s="12"/>
      <c r="L842" s="12"/>
      <c r="M842" s="12"/>
      <c r="N842" s="12"/>
      <c r="O842" s="12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12"/>
      <c r="J843" s="4"/>
      <c r="K843" s="12"/>
      <c r="L843" s="12"/>
      <c r="M843" s="12"/>
      <c r="N843" s="12"/>
      <c r="O843" s="12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12"/>
      <c r="J844" s="4"/>
      <c r="K844" s="12"/>
      <c r="L844" s="12"/>
      <c r="M844" s="12"/>
      <c r="N844" s="12"/>
      <c r="O844" s="12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12"/>
      <c r="J845" s="4"/>
      <c r="K845" s="12"/>
      <c r="L845" s="12"/>
      <c r="M845" s="12"/>
      <c r="N845" s="12"/>
      <c r="O845" s="12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12"/>
      <c r="J846" s="4"/>
      <c r="K846" s="12"/>
      <c r="L846" s="12"/>
      <c r="M846" s="12"/>
      <c r="N846" s="12"/>
      <c r="O846" s="12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12"/>
      <c r="J847" s="4"/>
      <c r="K847" s="12"/>
      <c r="L847" s="12"/>
      <c r="M847" s="12"/>
      <c r="N847" s="12"/>
      <c r="O847" s="12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12"/>
      <c r="J848" s="4"/>
      <c r="K848" s="12"/>
      <c r="L848" s="12"/>
      <c r="M848" s="12"/>
      <c r="N848" s="12"/>
      <c r="O848" s="12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12"/>
      <c r="J849" s="4"/>
      <c r="K849" s="12"/>
      <c r="L849" s="12"/>
      <c r="M849" s="12"/>
      <c r="N849" s="12"/>
      <c r="O849" s="12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12"/>
      <c r="J850" s="4"/>
      <c r="K850" s="12"/>
      <c r="L850" s="12"/>
      <c r="M850" s="12"/>
      <c r="N850" s="12"/>
      <c r="O850" s="12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12"/>
      <c r="J851" s="4"/>
      <c r="K851" s="12"/>
      <c r="L851" s="12"/>
      <c r="M851" s="12"/>
      <c r="N851" s="12"/>
      <c r="O851" s="12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12"/>
      <c r="J852" s="4"/>
      <c r="K852" s="12"/>
      <c r="L852" s="12"/>
      <c r="M852" s="12"/>
      <c r="N852" s="12"/>
      <c r="O852" s="12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12"/>
      <c r="J853" s="4"/>
      <c r="K853" s="12"/>
      <c r="L853" s="12"/>
      <c r="M853" s="12"/>
      <c r="N853" s="12"/>
      <c r="O853" s="12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12"/>
      <c r="J854" s="4"/>
      <c r="K854" s="12"/>
      <c r="L854" s="12"/>
      <c r="M854" s="12"/>
      <c r="N854" s="12"/>
      <c r="O854" s="12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12"/>
      <c r="J855" s="4"/>
      <c r="K855" s="12"/>
      <c r="L855" s="12"/>
      <c r="M855" s="12"/>
      <c r="N855" s="12"/>
      <c r="O855" s="12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12"/>
      <c r="J856" s="4"/>
      <c r="K856" s="12"/>
      <c r="L856" s="12"/>
      <c r="M856" s="12"/>
      <c r="N856" s="12"/>
      <c r="O856" s="12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12"/>
      <c r="J857" s="4"/>
      <c r="K857" s="12"/>
      <c r="L857" s="12"/>
      <c r="M857" s="12"/>
      <c r="N857" s="12"/>
      <c r="O857" s="12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12"/>
      <c r="J858" s="4"/>
      <c r="K858" s="12"/>
      <c r="L858" s="12"/>
      <c r="M858" s="12"/>
      <c r="N858" s="12"/>
      <c r="O858" s="12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12"/>
      <c r="J859" s="4"/>
      <c r="K859" s="12"/>
      <c r="L859" s="12"/>
      <c r="M859" s="12"/>
      <c r="N859" s="12"/>
      <c r="O859" s="12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12"/>
      <c r="J860" s="4"/>
      <c r="K860" s="12"/>
      <c r="L860" s="12"/>
      <c r="M860" s="12"/>
      <c r="N860" s="12"/>
      <c r="O860" s="12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12"/>
      <c r="J861" s="4"/>
      <c r="K861" s="12"/>
      <c r="L861" s="12"/>
      <c r="M861" s="12"/>
      <c r="N861" s="12"/>
      <c r="O861" s="12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12"/>
      <c r="J862" s="4"/>
      <c r="K862" s="12"/>
      <c r="L862" s="12"/>
      <c r="M862" s="12"/>
      <c r="N862" s="12"/>
      <c r="O862" s="12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12"/>
      <c r="J863" s="4"/>
      <c r="K863" s="12"/>
      <c r="L863" s="12"/>
      <c r="M863" s="12"/>
      <c r="N863" s="12"/>
      <c r="O863" s="12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12"/>
      <c r="J864" s="4"/>
      <c r="K864" s="12"/>
      <c r="L864" s="12"/>
      <c r="M864" s="12"/>
      <c r="N864" s="12"/>
      <c r="O864" s="12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12"/>
      <c r="J865" s="4"/>
      <c r="K865" s="12"/>
      <c r="L865" s="12"/>
      <c r="M865" s="12"/>
      <c r="N865" s="12"/>
      <c r="O865" s="12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12"/>
      <c r="J866" s="4"/>
      <c r="K866" s="12"/>
      <c r="L866" s="12"/>
      <c r="M866" s="12"/>
      <c r="N866" s="12"/>
      <c r="O866" s="12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12"/>
      <c r="J867" s="4"/>
      <c r="K867" s="12"/>
      <c r="L867" s="12"/>
      <c r="M867" s="12"/>
      <c r="N867" s="12"/>
      <c r="O867" s="12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12"/>
      <c r="J868" s="4"/>
      <c r="K868" s="12"/>
      <c r="L868" s="12"/>
      <c r="M868" s="12"/>
      <c r="N868" s="12"/>
      <c r="O868" s="12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12"/>
      <c r="J869" s="4"/>
      <c r="K869" s="12"/>
      <c r="L869" s="12"/>
      <c r="M869" s="12"/>
      <c r="N869" s="12"/>
      <c r="O869" s="12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12"/>
      <c r="J870" s="4"/>
      <c r="K870" s="12"/>
      <c r="L870" s="12"/>
      <c r="M870" s="12"/>
      <c r="N870" s="12"/>
      <c r="O870" s="12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12"/>
      <c r="J871" s="4"/>
      <c r="K871" s="12"/>
      <c r="L871" s="12"/>
      <c r="M871" s="12"/>
      <c r="N871" s="12"/>
      <c r="O871" s="12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12"/>
      <c r="J872" s="4"/>
      <c r="K872" s="12"/>
      <c r="L872" s="12"/>
      <c r="M872" s="12"/>
      <c r="N872" s="12"/>
      <c r="O872" s="12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12"/>
      <c r="J873" s="4"/>
      <c r="K873" s="12"/>
      <c r="L873" s="12"/>
      <c r="M873" s="12"/>
      <c r="N873" s="12"/>
      <c r="O873" s="12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12"/>
      <c r="J874" s="4"/>
      <c r="K874" s="12"/>
      <c r="L874" s="12"/>
      <c r="M874" s="12"/>
      <c r="N874" s="12"/>
      <c r="O874" s="12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12"/>
      <c r="J875" s="4"/>
      <c r="K875" s="12"/>
      <c r="L875" s="12"/>
      <c r="M875" s="12"/>
      <c r="N875" s="12"/>
      <c r="O875" s="12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12"/>
      <c r="J876" s="4"/>
      <c r="K876" s="12"/>
      <c r="L876" s="12"/>
      <c r="M876" s="12"/>
      <c r="N876" s="12"/>
      <c r="O876" s="12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12"/>
      <c r="J877" s="4"/>
      <c r="K877" s="12"/>
      <c r="L877" s="12"/>
      <c r="M877" s="12"/>
      <c r="N877" s="12"/>
      <c r="O877" s="12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12"/>
      <c r="J878" s="4"/>
      <c r="K878" s="12"/>
      <c r="L878" s="12"/>
      <c r="M878" s="12"/>
      <c r="N878" s="12"/>
      <c r="O878" s="12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12"/>
      <c r="J879" s="4"/>
      <c r="K879" s="12"/>
      <c r="L879" s="12"/>
      <c r="M879" s="12"/>
      <c r="N879" s="12"/>
      <c r="O879" s="12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12"/>
      <c r="J880" s="4"/>
      <c r="K880" s="12"/>
      <c r="L880" s="12"/>
      <c r="M880" s="12"/>
      <c r="N880" s="12"/>
      <c r="O880" s="12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12"/>
      <c r="J881" s="4"/>
      <c r="K881" s="12"/>
      <c r="L881" s="12"/>
      <c r="M881" s="12"/>
      <c r="N881" s="12"/>
      <c r="O881" s="12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12"/>
      <c r="J882" s="4"/>
      <c r="K882" s="12"/>
      <c r="L882" s="12"/>
      <c r="M882" s="12"/>
      <c r="N882" s="12"/>
      <c r="O882" s="12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12"/>
      <c r="J883" s="4"/>
      <c r="K883" s="12"/>
      <c r="L883" s="12"/>
      <c r="M883" s="12"/>
      <c r="N883" s="12"/>
      <c r="O883" s="12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12"/>
      <c r="J884" s="4"/>
      <c r="K884" s="12"/>
      <c r="L884" s="12"/>
      <c r="M884" s="12"/>
      <c r="N884" s="12"/>
      <c r="O884" s="12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12"/>
      <c r="J885" s="4"/>
      <c r="K885" s="12"/>
      <c r="L885" s="12"/>
      <c r="M885" s="12"/>
      <c r="N885" s="12"/>
      <c r="O885" s="12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12"/>
      <c r="J886" s="4"/>
      <c r="K886" s="12"/>
      <c r="L886" s="12"/>
      <c r="M886" s="12"/>
      <c r="N886" s="12"/>
      <c r="O886" s="12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12"/>
      <c r="J887" s="4"/>
      <c r="K887" s="12"/>
      <c r="L887" s="12"/>
      <c r="M887" s="12"/>
      <c r="N887" s="12"/>
      <c r="O887" s="12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12"/>
      <c r="J888" s="4"/>
      <c r="K888" s="12"/>
      <c r="L888" s="12"/>
      <c r="M888" s="12"/>
      <c r="N888" s="12"/>
      <c r="O888" s="12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12"/>
      <c r="J889" s="4"/>
      <c r="K889" s="12"/>
      <c r="L889" s="12"/>
      <c r="M889" s="12"/>
      <c r="N889" s="12"/>
      <c r="O889" s="12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12"/>
      <c r="J890" s="4"/>
      <c r="K890" s="12"/>
      <c r="L890" s="12"/>
      <c r="M890" s="12"/>
      <c r="N890" s="12"/>
      <c r="O890" s="12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12"/>
      <c r="J891" s="4"/>
      <c r="K891" s="12"/>
      <c r="L891" s="12"/>
      <c r="M891" s="12"/>
      <c r="N891" s="12"/>
      <c r="O891" s="12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12"/>
      <c r="J892" s="4"/>
      <c r="K892" s="12"/>
      <c r="L892" s="12"/>
      <c r="M892" s="12"/>
      <c r="N892" s="12"/>
      <c r="O892" s="12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12"/>
      <c r="J893" s="4"/>
      <c r="K893" s="12"/>
      <c r="L893" s="12"/>
      <c r="M893" s="12"/>
      <c r="N893" s="12"/>
      <c r="O893" s="12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12"/>
      <c r="J894" s="4"/>
      <c r="K894" s="12"/>
      <c r="L894" s="12"/>
      <c r="M894" s="12"/>
      <c r="N894" s="12"/>
      <c r="O894" s="12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12"/>
      <c r="J895" s="4"/>
      <c r="K895" s="12"/>
      <c r="L895" s="12"/>
      <c r="M895" s="12"/>
      <c r="N895" s="12"/>
      <c r="O895" s="12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12"/>
      <c r="J896" s="4"/>
      <c r="K896" s="12"/>
      <c r="L896" s="12"/>
      <c r="M896" s="12"/>
      <c r="N896" s="12"/>
      <c r="O896" s="12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12"/>
      <c r="J897" s="4"/>
      <c r="K897" s="12"/>
      <c r="L897" s="12"/>
      <c r="M897" s="12"/>
      <c r="N897" s="12"/>
      <c r="O897" s="12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12"/>
      <c r="J898" s="4"/>
      <c r="K898" s="12"/>
      <c r="L898" s="12"/>
      <c r="M898" s="12"/>
      <c r="N898" s="12"/>
      <c r="O898" s="12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12"/>
      <c r="J899" s="4"/>
      <c r="K899" s="12"/>
      <c r="L899" s="12"/>
      <c r="M899" s="12"/>
      <c r="N899" s="12"/>
      <c r="O899" s="12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12"/>
      <c r="J900" s="4"/>
      <c r="K900" s="12"/>
      <c r="L900" s="12"/>
      <c r="M900" s="12"/>
      <c r="N900" s="12"/>
      <c r="O900" s="12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12"/>
      <c r="J901" s="4"/>
      <c r="K901" s="12"/>
      <c r="L901" s="12"/>
      <c r="M901" s="12"/>
      <c r="N901" s="12"/>
      <c r="O901" s="12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12"/>
      <c r="J902" s="4"/>
      <c r="K902" s="12"/>
      <c r="L902" s="12"/>
      <c r="M902" s="12"/>
      <c r="N902" s="12"/>
      <c r="O902" s="12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12"/>
      <c r="J903" s="4"/>
      <c r="K903" s="12"/>
      <c r="L903" s="12"/>
      <c r="M903" s="12"/>
      <c r="N903" s="12"/>
      <c r="O903" s="12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12"/>
      <c r="J904" s="4"/>
      <c r="K904" s="12"/>
      <c r="L904" s="12"/>
      <c r="M904" s="12"/>
      <c r="N904" s="12"/>
      <c r="O904" s="12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12"/>
      <c r="J905" s="4"/>
      <c r="K905" s="12"/>
      <c r="L905" s="12"/>
      <c r="M905" s="12"/>
      <c r="N905" s="12"/>
      <c r="O905" s="12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12"/>
      <c r="J906" s="4"/>
      <c r="K906" s="12"/>
      <c r="L906" s="12"/>
      <c r="M906" s="12"/>
      <c r="N906" s="12"/>
      <c r="O906" s="12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12"/>
      <c r="J907" s="4"/>
      <c r="K907" s="12"/>
      <c r="L907" s="12"/>
      <c r="M907" s="12"/>
      <c r="N907" s="12"/>
      <c r="O907" s="12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12"/>
      <c r="J908" s="4"/>
      <c r="K908" s="12"/>
      <c r="L908" s="12"/>
      <c r="M908" s="12"/>
      <c r="N908" s="12"/>
      <c r="O908" s="12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12"/>
      <c r="J909" s="4"/>
      <c r="K909" s="12"/>
      <c r="L909" s="12"/>
      <c r="M909" s="12"/>
      <c r="N909" s="12"/>
      <c r="O909" s="12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12"/>
      <c r="J910" s="4"/>
      <c r="K910" s="12"/>
      <c r="L910" s="12"/>
      <c r="M910" s="12"/>
      <c r="N910" s="12"/>
      <c r="O910" s="12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12"/>
      <c r="J911" s="4"/>
      <c r="K911" s="12"/>
      <c r="L911" s="12"/>
      <c r="M911" s="12"/>
      <c r="N911" s="12"/>
      <c r="O911" s="12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12"/>
      <c r="J912" s="4"/>
      <c r="K912" s="12"/>
      <c r="L912" s="12"/>
      <c r="M912" s="12"/>
      <c r="N912" s="12"/>
      <c r="O912" s="12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12"/>
      <c r="J913" s="4"/>
      <c r="K913" s="12"/>
      <c r="L913" s="12"/>
      <c r="M913" s="12"/>
      <c r="N913" s="12"/>
      <c r="O913" s="12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12"/>
      <c r="J914" s="4"/>
      <c r="K914" s="12"/>
      <c r="L914" s="12"/>
      <c r="M914" s="12"/>
      <c r="N914" s="12"/>
      <c r="O914" s="12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12"/>
      <c r="J915" s="4"/>
      <c r="K915" s="12"/>
      <c r="L915" s="12"/>
      <c r="M915" s="12"/>
      <c r="N915" s="12"/>
      <c r="O915" s="12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12"/>
      <c r="J916" s="4"/>
      <c r="K916" s="12"/>
      <c r="L916" s="12"/>
      <c r="M916" s="12"/>
      <c r="N916" s="12"/>
      <c r="O916" s="12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12"/>
      <c r="J917" s="4"/>
      <c r="K917" s="12"/>
      <c r="L917" s="12"/>
      <c r="M917" s="12"/>
      <c r="N917" s="12"/>
      <c r="O917" s="12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12"/>
      <c r="J918" s="4"/>
      <c r="K918" s="12"/>
      <c r="L918" s="12"/>
      <c r="M918" s="12"/>
      <c r="N918" s="12"/>
      <c r="O918" s="12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12"/>
      <c r="J919" s="4"/>
      <c r="K919" s="12"/>
      <c r="L919" s="12"/>
      <c r="M919" s="12"/>
      <c r="N919" s="12"/>
      <c r="O919" s="12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12"/>
      <c r="J920" s="4"/>
      <c r="K920" s="12"/>
      <c r="L920" s="12"/>
      <c r="M920" s="12"/>
      <c r="N920" s="12"/>
      <c r="O920" s="12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12"/>
      <c r="J921" s="4"/>
      <c r="K921" s="12"/>
      <c r="L921" s="12"/>
      <c r="M921" s="12"/>
      <c r="N921" s="12"/>
      <c r="O921" s="12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12"/>
      <c r="J922" s="4"/>
      <c r="K922" s="12"/>
      <c r="L922" s="12"/>
      <c r="M922" s="12"/>
      <c r="N922" s="12"/>
      <c r="O922" s="12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12"/>
      <c r="J923" s="4"/>
      <c r="K923" s="12"/>
      <c r="L923" s="12"/>
      <c r="M923" s="12"/>
      <c r="N923" s="12"/>
      <c r="O923" s="12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12"/>
      <c r="J924" s="4"/>
      <c r="K924" s="12"/>
      <c r="L924" s="12"/>
      <c r="M924" s="12"/>
      <c r="N924" s="12"/>
      <c r="O924" s="12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12"/>
      <c r="J925" s="4"/>
      <c r="K925" s="12"/>
      <c r="L925" s="12"/>
      <c r="M925" s="12"/>
      <c r="N925" s="12"/>
      <c r="O925" s="12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12"/>
      <c r="J926" s="4"/>
      <c r="K926" s="12"/>
      <c r="L926" s="12"/>
      <c r="M926" s="12"/>
      <c r="N926" s="12"/>
      <c r="O926" s="12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12"/>
      <c r="J927" s="4"/>
      <c r="K927" s="12"/>
      <c r="L927" s="12"/>
      <c r="M927" s="12"/>
      <c r="N927" s="12"/>
      <c r="O927" s="12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12"/>
      <c r="J928" s="4"/>
      <c r="K928" s="12"/>
      <c r="L928" s="12"/>
      <c r="M928" s="12"/>
      <c r="N928" s="12"/>
      <c r="O928" s="12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12"/>
      <c r="J929" s="4"/>
      <c r="K929" s="12"/>
      <c r="L929" s="12"/>
      <c r="M929" s="12"/>
      <c r="N929" s="12"/>
      <c r="O929" s="12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12"/>
      <c r="J930" s="4"/>
      <c r="K930" s="12"/>
      <c r="L930" s="12"/>
      <c r="M930" s="12"/>
      <c r="N930" s="12"/>
      <c r="O930" s="12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12"/>
      <c r="J931" s="4"/>
      <c r="K931" s="12"/>
      <c r="L931" s="12"/>
      <c r="M931" s="12"/>
      <c r="N931" s="12"/>
      <c r="O931" s="12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12"/>
      <c r="J932" s="4"/>
      <c r="K932" s="12"/>
      <c r="L932" s="12"/>
      <c r="M932" s="12"/>
      <c r="N932" s="12"/>
      <c r="O932" s="12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12"/>
      <c r="J933" s="4"/>
      <c r="K933" s="12"/>
      <c r="L933" s="12"/>
      <c r="M933" s="12"/>
      <c r="N933" s="12"/>
      <c r="O933" s="12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12"/>
      <c r="J934" s="4"/>
      <c r="K934" s="12"/>
      <c r="L934" s="12"/>
      <c r="M934" s="12"/>
      <c r="N934" s="12"/>
      <c r="O934" s="12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12"/>
      <c r="J935" s="4"/>
      <c r="K935" s="12"/>
      <c r="L935" s="12"/>
      <c r="M935" s="12"/>
      <c r="N935" s="12"/>
      <c r="O935" s="12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12"/>
      <c r="J936" s="4"/>
      <c r="K936" s="12"/>
      <c r="L936" s="12"/>
      <c r="M936" s="12"/>
      <c r="N936" s="12"/>
      <c r="O936" s="12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12"/>
      <c r="J937" s="4"/>
      <c r="K937" s="12"/>
      <c r="L937" s="12"/>
      <c r="M937" s="12"/>
      <c r="N937" s="12"/>
      <c r="O937" s="12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12"/>
      <c r="J938" s="4"/>
      <c r="K938" s="12"/>
      <c r="L938" s="12"/>
      <c r="M938" s="12"/>
      <c r="N938" s="12"/>
      <c r="O938" s="12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12"/>
      <c r="J939" s="4"/>
      <c r="K939" s="12"/>
      <c r="L939" s="12"/>
      <c r="M939" s="12"/>
      <c r="N939" s="12"/>
      <c r="O939" s="12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12"/>
      <c r="J940" s="4"/>
      <c r="K940" s="12"/>
      <c r="L940" s="12"/>
      <c r="M940" s="12"/>
      <c r="N940" s="12"/>
      <c r="O940" s="12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12"/>
      <c r="J941" s="4"/>
      <c r="K941" s="12"/>
      <c r="L941" s="12"/>
      <c r="M941" s="12"/>
      <c r="N941" s="12"/>
      <c r="O941" s="12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12"/>
      <c r="J942" s="4"/>
      <c r="K942" s="12"/>
      <c r="L942" s="12"/>
      <c r="M942" s="12"/>
      <c r="N942" s="12"/>
      <c r="O942" s="12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12"/>
      <c r="J943" s="4"/>
      <c r="K943" s="12"/>
      <c r="L943" s="12"/>
      <c r="M943" s="12"/>
      <c r="N943" s="12"/>
      <c r="O943" s="12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12"/>
      <c r="J944" s="4"/>
      <c r="K944" s="12"/>
      <c r="L944" s="12"/>
      <c r="M944" s="12"/>
      <c r="N944" s="12"/>
      <c r="O944" s="12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12"/>
      <c r="J945" s="4"/>
      <c r="K945" s="12"/>
      <c r="L945" s="12"/>
      <c r="M945" s="12"/>
      <c r="N945" s="12"/>
      <c r="O945" s="12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12"/>
      <c r="J946" s="4"/>
      <c r="K946" s="12"/>
      <c r="L946" s="12"/>
      <c r="M946" s="12"/>
      <c r="N946" s="12"/>
      <c r="O946" s="12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12"/>
      <c r="J947" s="4"/>
      <c r="K947" s="12"/>
      <c r="L947" s="12"/>
      <c r="M947" s="12"/>
      <c r="N947" s="12"/>
      <c r="O947" s="12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12"/>
      <c r="J948" s="4"/>
      <c r="K948" s="12"/>
      <c r="L948" s="12"/>
      <c r="M948" s="12"/>
      <c r="N948" s="12"/>
      <c r="O948" s="12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12"/>
      <c r="J949" s="4"/>
      <c r="K949" s="12"/>
      <c r="L949" s="12"/>
      <c r="M949" s="12"/>
      <c r="N949" s="12"/>
      <c r="O949" s="12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12"/>
      <c r="J950" s="4"/>
      <c r="K950" s="12"/>
      <c r="L950" s="12"/>
      <c r="M950" s="12"/>
      <c r="N950" s="12"/>
      <c r="O950" s="12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12"/>
      <c r="J951" s="4"/>
      <c r="K951" s="12"/>
      <c r="L951" s="12"/>
      <c r="M951" s="12"/>
      <c r="N951" s="12"/>
      <c r="O951" s="12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12"/>
      <c r="J952" s="4"/>
      <c r="K952" s="12"/>
      <c r="L952" s="12"/>
      <c r="M952" s="12"/>
      <c r="N952" s="12"/>
      <c r="O952" s="12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12"/>
      <c r="J953" s="4"/>
      <c r="K953" s="12"/>
      <c r="L953" s="12"/>
      <c r="M953" s="12"/>
      <c r="N953" s="12"/>
      <c r="O953" s="12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12"/>
      <c r="J954" s="4"/>
      <c r="K954" s="12"/>
      <c r="L954" s="12"/>
      <c r="M954" s="12"/>
      <c r="N954" s="12"/>
      <c r="O954" s="12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12"/>
      <c r="J955" s="4"/>
      <c r="K955" s="12"/>
      <c r="L955" s="12"/>
      <c r="M955" s="12"/>
      <c r="N955" s="12"/>
      <c r="O955" s="12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12"/>
      <c r="J956" s="4"/>
      <c r="K956" s="12"/>
      <c r="L956" s="12"/>
      <c r="M956" s="12"/>
      <c r="N956" s="12"/>
      <c r="O956" s="12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12"/>
      <c r="J957" s="4"/>
      <c r="K957" s="12"/>
      <c r="L957" s="12"/>
      <c r="M957" s="12"/>
      <c r="N957" s="12"/>
      <c r="O957" s="12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12"/>
      <c r="J958" s="4"/>
      <c r="K958" s="12"/>
      <c r="L958" s="12"/>
      <c r="M958" s="12"/>
      <c r="N958" s="12"/>
      <c r="O958" s="12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12"/>
      <c r="J959" s="4"/>
      <c r="K959" s="12"/>
      <c r="L959" s="12"/>
      <c r="M959" s="12"/>
      <c r="N959" s="12"/>
      <c r="O959" s="12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12"/>
      <c r="J960" s="4"/>
      <c r="K960" s="12"/>
      <c r="L960" s="12"/>
      <c r="M960" s="12"/>
      <c r="N960" s="12"/>
      <c r="O960" s="12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12"/>
      <c r="J961" s="4"/>
      <c r="K961" s="12"/>
      <c r="L961" s="12"/>
      <c r="M961" s="12"/>
      <c r="N961" s="12"/>
      <c r="O961" s="12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12"/>
      <c r="J962" s="4"/>
      <c r="K962" s="12"/>
      <c r="L962" s="12"/>
      <c r="M962" s="12"/>
      <c r="N962" s="12"/>
      <c r="O962" s="12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12"/>
      <c r="J963" s="4"/>
      <c r="K963" s="12"/>
      <c r="L963" s="12"/>
      <c r="M963" s="12"/>
      <c r="N963" s="12"/>
      <c r="O963" s="12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12"/>
      <c r="J964" s="4"/>
      <c r="K964" s="12"/>
      <c r="L964" s="12"/>
      <c r="M964" s="12"/>
      <c r="N964" s="12"/>
      <c r="O964" s="12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12"/>
      <c r="J965" s="4"/>
      <c r="K965" s="12"/>
      <c r="L965" s="12"/>
      <c r="M965" s="12"/>
      <c r="N965" s="12"/>
      <c r="O965" s="12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12"/>
      <c r="J966" s="4"/>
      <c r="K966" s="12"/>
      <c r="L966" s="12"/>
      <c r="M966" s="12"/>
      <c r="N966" s="12"/>
      <c r="O966" s="12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12"/>
      <c r="J967" s="4"/>
      <c r="K967" s="12"/>
      <c r="L967" s="12"/>
      <c r="M967" s="12"/>
      <c r="N967" s="12"/>
      <c r="O967" s="12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12"/>
      <c r="J968" s="4"/>
      <c r="K968" s="12"/>
      <c r="L968" s="12"/>
      <c r="M968" s="12"/>
      <c r="N968" s="12"/>
      <c r="O968" s="12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12"/>
      <c r="J969" s="4"/>
      <c r="K969" s="12"/>
      <c r="L969" s="12"/>
      <c r="M969" s="12"/>
      <c r="N969" s="12"/>
      <c r="O969" s="12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12"/>
      <c r="J970" s="4"/>
      <c r="K970" s="12"/>
      <c r="L970" s="12"/>
      <c r="M970" s="12"/>
      <c r="N970" s="12"/>
      <c r="O970" s="12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12"/>
      <c r="J971" s="4"/>
      <c r="K971" s="12"/>
      <c r="L971" s="12"/>
      <c r="M971" s="12"/>
      <c r="N971" s="12"/>
      <c r="O971" s="12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12"/>
      <c r="J972" s="4"/>
      <c r="K972" s="12"/>
      <c r="L972" s="12"/>
      <c r="M972" s="12"/>
      <c r="N972" s="12"/>
      <c r="O972" s="12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12"/>
      <c r="J973" s="4"/>
      <c r="K973" s="12"/>
      <c r="L973" s="12"/>
      <c r="M973" s="12"/>
      <c r="N973" s="12"/>
      <c r="O973" s="12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12"/>
      <c r="J974" s="4"/>
      <c r="K974" s="12"/>
      <c r="L974" s="12"/>
      <c r="M974" s="12"/>
      <c r="N974" s="12"/>
      <c r="O974" s="12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12"/>
      <c r="J975" s="4"/>
      <c r="K975" s="12"/>
      <c r="L975" s="12"/>
      <c r="M975" s="12"/>
      <c r="N975" s="12"/>
      <c r="O975" s="12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12"/>
      <c r="J976" s="4"/>
      <c r="K976" s="12"/>
      <c r="L976" s="12"/>
      <c r="M976" s="12"/>
      <c r="N976" s="12"/>
      <c r="O976" s="12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12"/>
      <c r="J977" s="4"/>
      <c r="K977" s="12"/>
      <c r="L977" s="12"/>
      <c r="M977" s="12"/>
      <c r="N977" s="12"/>
      <c r="O977" s="12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12"/>
      <c r="J978" s="4"/>
      <c r="K978" s="12"/>
      <c r="L978" s="12"/>
      <c r="M978" s="12"/>
      <c r="N978" s="12"/>
      <c r="O978" s="12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12"/>
      <c r="J979" s="4"/>
      <c r="K979" s="12"/>
      <c r="L979" s="12"/>
      <c r="M979" s="12"/>
      <c r="N979" s="12"/>
      <c r="O979" s="12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12"/>
      <c r="J980" s="4"/>
      <c r="K980" s="12"/>
      <c r="L980" s="12"/>
      <c r="M980" s="12"/>
      <c r="N980" s="12"/>
      <c r="O980" s="12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12"/>
      <c r="J981" s="4"/>
      <c r="K981" s="12"/>
      <c r="L981" s="12"/>
      <c r="M981" s="12"/>
      <c r="N981" s="12"/>
      <c r="O981" s="12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12"/>
      <c r="J982" s="4"/>
      <c r="K982" s="12"/>
      <c r="L982" s="12"/>
      <c r="M982" s="12"/>
      <c r="N982" s="12"/>
      <c r="O982" s="12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12"/>
      <c r="J983" s="4"/>
      <c r="K983" s="12"/>
      <c r="L983" s="12"/>
      <c r="M983" s="12"/>
      <c r="N983" s="12"/>
      <c r="O983" s="12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12"/>
      <c r="J984" s="4"/>
      <c r="K984" s="12"/>
      <c r="L984" s="12"/>
      <c r="M984" s="12"/>
      <c r="N984" s="12"/>
      <c r="O984" s="12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12"/>
      <c r="J985" s="4"/>
      <c r="K985" s="12"/>
      <c r="L985" s="12"/>
      <c r="M985" s="12"/>
      <c r="N985" s="12"/>
      <c r="O985" s="12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12"/>
      <c r="J986" s="4"/>
      <c r="K986" s="12"/>
      <c r="L986" s="12"/>
      <c r="M986" s="12"/>
      <c r="N986" s="12"/>
      <c r="O986" s="12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12"/>
      <c r="J987" s="4"/>
      <c r="K987" s="12"/>
      <c r="L987" s="12"/>
      <c r="M987" s="12"/>
      <c r="N987" s="12"/>
      <c r="O987" s="12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12"/>
      <c r="J988" s="4"/>
      <c r="K988" s="12"/>
      <c r="L988" s="12"/>
      <c r="M988" s="12"/>
      <c r="N988" s="12"/>
      <c r="O988" s="12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12"/>
      <c r="J989" s="4"/>
      <c r="K989" s="12"/>
      <c r="L989" s="12"/>
      <c r="M989" s="12"/>
      <c r="N989" s="12"/>
      <c r="O989" s="12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12"/>
      <c r="J990" s="4"/>
      <c r="K990" s="12"/>
      <c r="L990" s="12"/>
      <c r="M990" s="12"/>
      <c r="N990" s="12"/>
      <c r="O990" s="12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12"/>
      <c r="J991" s="4"/>
      <c r="K991" s="12"/>
      <c r="L991" s="12"/>
      <c r="M991" s="12"/>
      <c r="N991" s="12"/>
      <c r="O991" s="12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12"/>
      <c r="J992" s="4"/>
      <c r="K992" s="12"/>
      <c r="L992" s="12"/>
      <c r="M992" s="12"/>
      <c r="N992" s="12"/>
      <c r="O992" s="12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12"/>
      <c r="J993" s="4"/>
      <c r="K993" s="12"/>
      <c r="L993" s="12"/>
      <c r="M993" s="12"/>
      <c r="N993" s="12"/>
      <c r="O993" s="12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12"/>
      <c r="J994" s="4"/>
      <c r="K994" s="12"/>
      <c r="L994" s="12"/>
      <c r="M994" s="12"/>
      <c r="N994" s="12"/>
      <c r="O994" s="12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12"/>
      <c r="J995" s="4"/>
      <c r="K995" s="12"/>
      <c r="L995" s="12"/>
      <c r="M995" s="12"/>
      <c r="N995" s="12"/>
      <c r="O995" s="12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12"/>
      <c r="J996" s="4"/>
      <c r="K996" s="12"/>
      <c r="L996" s="12"/>
      <c r="M996" s="12"/>
      <c r="N996" s="12"/>
      <c r="O996" s="12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12"/>
      <c r="J997" s="4"/>
      <c r="K997" s="12"/>
      <c r="L997" s="12"/>
      <c r="M997" s="12"/>
      <c r="N997" s="12"/>
      <c r="O997" s="12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12"/>
      <c r="J998" s="4"/>
      <c r="K998" s="12"/>
      <c r="L998" s="12"/>
      <c r="M998" s="12"/>
      <c r="N998" s="12"/>
      <c r="O998" s="12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12"/>
      <c r="J999" s="4"/>
      <c r="K999" s="12"/>
      <c r="L999" s="12"/>
      <c r="M999" s="12"/>
      <c r="N999" s="12"/>
      <c r="O999" s="12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12"/>
      <c r="J1000" s="4"/>
      <c r="K1000" s="12"/>
      <c r="L1000" s="12"/>
      <c r="M1000" s="12"/>
      <c r="N1000" s="12"/>
      <c r="O1000" s="12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6">
    <mergeCell ref="J71:L71"/>
    <mergeCell ref="J16:L16"/>
    <mergeCell ref="J14:L14"/>
    <mergeCell ref="I92:L92"/>
    <mergeCell ref="J91:L91"/>
    <mergeCell ref="J47:L47"/>
    <mergeCell ref="J63:L63"/>
    <mergeCell ref="J61:L61"/>
    <mergeCell ref="I48:I53"/>
    <mergeCell ref="I62:I63"/>
    <mergeCell ref="I72:I91"/>
    <mergeCell ref="I64:I71"/>
    <mergeCell ref="I25:I29"/>
    <mergeCell ref="J57:L57"/>
    <mergeCell ref="J53:L53"/>
    <mergeCell ref="J55:L55"/>
    <mergeCell ref="I58:I61"/>
    <mergeCell ref="J36:L36"/>
    <mergeCell ref="J29:L29"/>
    <mergeCell ref="I23:I24"/>
    <mergeCell ref="J24:L24"/>
    <mergeCell ref="I40:I44"/>
    <mergeCell ref="I37:I39"/>
    <mergeCell ref="I30:I36"/>
    <mergeCell ref="I45:I47"/>
    <mergeCell ref="I54:I55"/>
    <mergeCell ref="I56:I57"/>
    <mergeCell ref="J44:L44"/>
    <mergeCell ref="J39:L39"/>
    <mergeCell ref="I1:O1"/>
    <mergeCell ref="I4:I14"/>
    <mergeCell ref="I19:I22"/>
    <mergeCell ref="J18:L18"/>
    <mergeCell ref="J22:L22"/>
    <mergeCell ref="I15:I16"/>
    <mergeCell ref="I17:I18"/>
  </mergeCells>
  <phoneticPr fontId="1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/>
  <dimension ref="A1:Z1000"/>
  <sheetViews>
    <sheetView workbookViewId="0">
      <pane ySplit="3" topLeftCell="A4" activePane="bottomLeft" state="frozen"/>
      <selection pane="bottomLeft" activeCell="L4" sqref="L4"/>
    </sheetView>
  </sheetViews>
  <sheetFormatPr defaultColWidth="13.5" defaultRowHeight="15" customHeight="1"/>
  <cols>
    <col min="1" max="1" width="10.375" hidden="1" customWidth="1"/>
    <col min="2" max="2" width="25.5" hidden="1" customWidth="1"/>
    <col min="3" max="3" width="6.25" hidden="1" customWidth="1"/>
    <col min="4" max="4" width="7.875" hidden="1" customWidth="1"/>
    <col min="5" max="6" width="13.375" hidden="1" customWidth="1"/>
    <col min="7" max="7" width="7" hidden="1" customWidth="1"/>
    <col min="8" max="8" width="0" hidden="1" customWidth="1"/>
    <col min="9" max="9" width="6.625" customWidth="1"/>
    <col min="10" max="10" width="21.875" customWidth="1"/>
    <col min="11" max="11" width="7.125" customWidth="1"/>
    <col min="12" max="13" width="8.375" customWidth="1"/>
    <col min="14" max="14" width="8.75" customWidth="1"/>
    <col min="15" max="15" width="9.625" customWidth="1"/>
    <col min="16" max="26" width="6.75" customWidth="1"/>
  </cols>
  <sheetData>
    <row r="1" spans="1:26" ht="28.5" customHeight="1">
      <c r="A1" s="4"/>
      <c r="B1" s="4"/>
      <c r="C1" s="4"/>
      <c r="D1" s="4"/>
      <c r="E1" s="4"/>
      <c r="F1" s="4"/>
      <c r="G1" s="42"/>
      <c r="H1" s="4"/>
      <c r="I1" s="103" t="s">
        <v>442</v>
      </c>
      <c r="J1" s="105"/>
      <c r="K1" s="105"/>
      <c r="L1" s="105"/>
      <c r="M1" s="105"/>
      <c r="N1" s="105"/>
      <c r="O1" s="105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5.25" customHeight="1">
      <c r="A2" s="4"/>
      <c r="B2" s="4"/>
      <c r="C2" s="4"/>
      <c r="D2" s="4"/>
      <c r="E2" s="4"/>
      <c r="F2" s="4"/>
      <c r="G2" s="4"/>
      <c r="H2" s="4"/>
      <c r="I2" s="12"/>
      <c r="J2" s="4"/>
      <c r="K2" s="12"/>
      <c r="L2" s="12"/>
      <c r="M2" s="12"/>
      <c r="N2" s="12"/>
      <c r="O2" s="12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9.25" customHeight="1">
      <c r="A3" s="63"/>
      <c r="B3" s="66"/>
      <c r="C3" s="66"/>
      <c r="D3" s="66"/>
      <c r="E3" s="63" t="s">
        <v>538</v>
      </c>
      <c r="F3" s="79" t="s">
        <v>539</v>
      </c>
      <c r="G3" s="4"/>
      <c r="H3" s="4"/>
      <c r="I3" s="43" t="s">
        <v>6</v>
      </c>
      <c r="J3" s="43" t="s">
        <v>426</v>
      </c>
      <c r="K3" s="43" t="s">
        <v>5</v>
      </c>
      <c r="L3" s="43" t="s">
        <v>8</v>
      </c>
      <c r="M3" s="43" t="s">
        <v>430</v>
      </c>
      <c r="N3" s="43" t="s">
        <v>431</v>
      </c>
      <c r="O3" s="43" t="s">
        <v>13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9.5" customHeight="1">
      <c r="A4" s="63" t="s">
        <v>278</v>
      </c>
      <c r="B4" s="63" t="s">
        <v>349</v>
      </c>
      <c r="C4" s="63" t="s">
        <v>26</v>
      </c>
      <c r="D4" s="63">
        <v>197</v>
      </c>
      <c r="E4" s="73">
        <v>164</v>
      </c>
      <c r="F4" s="80">
        <v>32308</v>
      </c>
      <c r="G4" s="4"/>
      <c r="H4" s="4"/>
      <c r="I4" s="106" t="s">
        <v>17</v>
      </c>
      <c r="J4" s="5" t="str">
        <f t="shared" ref="J4:N4" si="0">B4</f>
        <v>高中國文</v>
      </c>
      <c r="K4" s="11" t="str">
        <f t="shared" si="0"/>
        <v>二</v>
      </c>
      <c r="L4" s="11">
        <f t="shared" si="0"/>
        <v>197</v>
      </c>
      <c r="M4" s="11">
        <f t="shared" si="0"/>
        <v>164</v>
      </c>
      <c r="N4" s="33">
        <f t="shared" si="0"/>
        <v>32308</v>
      </c>
      <c r="O4" s="11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9.5" customHeight="1">
      <c r="A5" s="65"/>
      <c r="B5" s="65"/>
      <c r="C5" s="63" t="s">
        <v>50</v>
      </c>
      <c r="D5" s="63">
        <v>194</v>
      </c>
      <c r="E5" s="73">
        <v>148</v>
      </c>
      <c r="F5" s="80">
        <v>28712</v>
      </c>
      <c r="G5" s="4"/>
      <c r="H5" s="4"/>
      <c r="I5" s="108"/>
      <c r="J5" s="5">
        <f t="shared" ref="J5:N5" si="1">B5</f>
        <v>0</v>
      </c>
      <c r="K5" s="11" t="str">
        <f t="shared" si="1"/>
        <v>六</v>
      </c>
      <c r="L5" s="11">
        <f t="shared" si="1"/>
        <v>194</v>
      </c>
      <c r="M5" s="11">
        <f t="shared" si="1"/>
        <v>148</v>
      </c>
      <c r="N5" s="33">
        <f t="shared" si="1"/>
        <v>28712</v>
      </c>
      <c r="O5" s="11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9.5" customHeight="1">
      <c r="A6" s="65"/>
      <c r="B6" s="65"/>
      <c r="C6" s="63" t="s">
        <v>39</v>
      </c>
      <c r="D6" s="63">
        <v>207</v>
      </c>
      <c r="E6" s="73">
        <v>144</v>
      </c>
      <c r="F6" s="80">
        <v>29808</v>
      </c>
      <c r="G6" s="4"/>
      <c r="H6" s="4"/>
      <c r="I6" s="108"/>
      <c r="J6" s="5">
        <f t="shared" ref="J6:N6" si="2">B6</f>
        <v>0</v>
      </c>
      <c r="K6" s="11" t="str">
        <f t="shared" si="2"/>
        <v>四</v>
      </c>
      <c r="L6" s="11">
        <f t="shared" si="2"/>
        <v>207</v>
      </c>
      <c r="M6" s="11">
        <f t="shared" si="2"/>
        <v>144</v>
      </c>
      <c r="N6" s="33">
        <f t="shared" si="2"/>
        <v>29808</v>
      </c>
      <c r="O6" s="11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9.5" customHeight="1">
      <c r="A7" s="65"/>
      <c r="B7" s="65"/>
      <c r="C7" s="63" t="s">
        <v>45</v>
      </c>
      <c r="D7" s="63">
        <v>193</v>
      </c>
      <c r="E7" s="73">
        <v>144</v>
      </c>
      <c r="F7" s="80">
        <v>27792</v>
      </c>
      <c r="G7" s="4"/>
      <c r="H7" s="4"/>
      <c r="I7" s="108"/>
      <c r="J7" s="5">
        <f t="shared" ref="J7:N7" si="3">B7</f>
        <v>0</v>
      </c>
      <c r="K7" s="11" t="str">
        <f t="shared" si="3"/>
        <v>五</v>
      </c>
      <c r="L7" s="11">
        <f t="shared" si="3"/>
        <v>193</v>
      </c>
      <c r="M7" s="11">
        <f t="shared" si="3"/>
        <v>144</v>
      </c>
      <c r="N7" s="33">
        <f t="shared" si="3"/>
        <v>27792</v>
      </c>
      <c r="O7" s="11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9.5" customHeight="1">
      <c r="A8" s="65"/>
      <c r="B8" s="63" t="s">
        <v>345</v>
      </c>
      <c r="C8" s="63" t="s">
        <v>26</v>
      </c>
      <c r="D8" s="63">
        <v>207</v>
      </c>
      <c r="E8" s="73">
        <v>164</v>
      </c>
      <c r="F8" s="80">
        <v>33948</v>
      </c>
      <c r="G8" s="4"/>
      <c r="H8" s="4"/>
      <c r="I8" s="108"/>
      <c r="J8" s="5" t="str">
        <f t="shared" ref="J8:N8" si="4">B8</f>
        <v>高中地理</v>
      </c>
      <c r="K8" s="11" t="str">
        <f t="shared" si="4"/>
        <v>二</v>
      </c>
      <c r="L8" s="11">
        <f t="shared" si="4"/>
        <v>207</v>
      </c>
      <c r="M8" s="11">
        <f t="shared" si="4"/>
        <v>164</v>
      </c>
      <c r="N8" s="33">
        <f t="shared" si="4"/>
        <v>33948</v>
      </c>
      <c r="O8" s="11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9.5" customHeight="1">
      <c r="A9" s="65"/>
      <c r="B9" s="63" t="s">
        <v>340</v>
      </c>
      <c r="C9" s="63" t="s">
        <v>26</v>
      </c>
      <c r="D9" s="63">
        <v>198</v>
      </c>
      <c r="E9" s="73">
        <v>164</v>
      </c>
      <c r="F9" s="80">
        <v>32472</v>
      </c>
      <c r="G9" s="4"/>
      <c r="H9" s="4"/>
      <c r="I9" s="108"/>
      <c r="J9" s="5" t="str">
        <f t="shared" ref="J9:N9" si="5">B9</f>
        <v>公民與社會</v>
      </c>
      <c r="K9" s="11" t="str">
        <f t="shared" si="5"/>
        <v>二</v>
      </c>
      <c r="L9" s="11">
        <f t="shared" si="5"/>
        <v>198</v>
      </c>
      <c r="M9" s="11">
        <f t="shared" si="5"/>
        <v>164</v>
      </c>
      <c r="N9" s="33">
        <f t="shared" si="5"/>
        <v>32472</v>
      </c>
      <c r="O9" s="11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9.5" customHeight="1">
      <c r="A10" s="65"/>
      <c r="B10" s="63" t="s">
        <v>207</v>
      </c>
      <c r="C10" s="63" t="s">
        <v>26</v>
      </c>
      <c r="D10" s="63">
        <v>193</v>
      </c>
      <c r="E10" s="73">
        <v>553</v>
      </c>
      <c r="F10" s="80">
        <v>106729</v>
      </c>
      <c r="G10" s="4"/>
      <c r="H10" s="4"/>
      <c r="I10" s="108"/>
      <c r="J10" s="5" t="str">
        <f t="shared" ref="J10:N10" si="6">B10</f>
        <v>高職國文</v>
      </c>
      <c r="K10" s="11" t="str">
        <f t="shared" si="6"/>
        <v>二</v>
      </c>
      <c r="L10" s="11">
        <f t="shared" si="6"/>
        <v>193</v>
      </c>
      <c r="M10" s="11">
        <f t="shared" si="6"/>
        <v>553</v>
      </c>
      <c r="N10" s="33">
        <f t="shared" si="6"/>
        <v>106729</v>
      </c>
      <c r="O10" s="11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9.5" customHeight="1">
      <c r="A11" s="63" t="s">
        <v>521</v>
      </c>
      <c r="B11" s="66"/>
      <c r="C11" s="66"/>
      <c r="D11" s="66"/>
      <c r="E11" s="73">
        <v>1481</v>
      </c>
      <c r="F11" s="80">
        <v>291769</v>
      </c>
      <c r="G11" s="4"/>
      <c r="H11" s="4"/>
      <c r="I11" s="108"/>
      <c r="J11" s="5">
        <f t="shared" ref="J11:N11" si="7">B11</f>
        <v>0</v>
      </c>
      <c r="K11" s="11">
        <f t="shared" si="7"/>
        <v>0</v>
      </c>
      <c r="L11" s="11">
        <f t="shared" si="7"/>
        <v>0</v>
      </c>
      <c r="M11" s="11">
        <f t="shared" si="7"/>
        <v>1481</v>
      </c>
      <c r="N11" s="33">
        <f t="shared" si="7"/>
        <v>291769</v>
      </c>
      <c r="O11" s="11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9.5" customHeight="1">
      <c r="A12" s="63" t="s">
        <v>17</v>
      </c>
      <c r="B12" s="63" t="s">
        <v>24</v>
      </c>
      <c r="C12" s="63" t="s">
        <v>26</v>
      </c>
      <c r="D12" s="63">
        <v>224</v>
      </c>
      <c r="E12" s="73">
        <v>245</v>
      </c>
      <c r="F12" s="80">
        <v>54880</v>
      </c>
      <c r="G12" s="4"/>
      <c r="H12" s="4"/>
      <c r="I12" s="108"/>
      <c r="J12" s="5" t="str">
        <f t="shared" ref="J12:N12" si="8">B12</f>
        <v>高中英文</v>
      </c>
      <c r="K12" s="11" t="str">
        <f t="shared" si="8"/>
        <v>二</v>
      </c>
      <c r="L12" s="11">
        <f t="shared" si="8"/>
        <v>224</v>
      </c>
      <c r="M12" s="11">
        <f t="shared" si="8"/>
        <v>245</v>
      </c>
      <c r="N12" s="33">
        <f t="shared" si="8"/>
        <v>54880</v>
      </c>
      <c r="O12" s="11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9.5" customHeight="1">
      <c r="A13" s="65"/>
      <c r="B13" s="65"/>
      <c r="C13" s="63" t="s">
        <v>34</v>
      </c>
      <c r="D13" s="63">
        <v>239</v>
      </c>
      <c r="E13" s="73">
        <v>245</v>
      </c>
      <c r="F13" s="80">
        <v>58555</v>
      </c>
      <c r="G13" s="4"/>
      <c r="H13" s="4"/>
      <c r="I13" s="108"/>
      <c r="J13" s="5">
        <f t="shared" ref="J13:N13" si="9">B13</f>
        <v>0</v>
      </c>
      <c r="K13" s="11" t="str">
        <f t="shared" si="9"/>
        <v>三</v>
      </c>
      <c r="L13" s="11">
        <f t="shared" si="9"/>
        <v>239</v>
      </c>
      <c r="M13" s="11">
        <f t="shared" si="9"/>
        <v>245</v>
      </c>
      <c r="N13" s="33">
        <f t="shared" si="9"/>
        <v>58555</v>
      </c>
      <c r="O13" s="11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9.5" customHeight="1">
      <c r="A14" s="65"/>
      <c r="B14" s="65"/>
      <c r="C14" s="63" t="s">
        <v>50</v>
      </c>
      <c r="D14" s="63">
        <v>230</v>
      </c>
      <c r="E14" s="73">
        <v>225</v>
      </c>
      <c r="F14" s="80">
        <v>51750</v>
      </c>
      <c r="G14" s="4"/>
      <c r="H14" s="4"/>
      <c r="I14" s="107"/>
      <c r="J14" s="100" t="s">
        <v>440</v>
      </c>
      <c r="K14" s="101"/>
      <c r="L14" s="102"/>
      <c r="M14" s="11">
        <f t="shared" ref="M14:N14" si="10">E14</f>
        <v>225</v>
      </c>
      <c r="N14" s="33">
        <f t="shared" si="10"/>
        <v>51750</v>
      </c>
      <c r="O14" s="11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9.5" customHeight="1">
      <c r="A15" s="65"/>
      <c r="B15" s="65"/>
      <c r="C15" s="63" t="s">
        <v>39</v>
      </c>
      <c r="D15" s="63">
        <v>239</v>
      </c>
      <c r="E15" s="73">
        <v>219</v>
      </c>
      <c r="F15" s="80">
        <v>52341</v>
      </c>
      <c r="G15" s="4"/>
      <c r="H15" s="4"/>
      <c r="I15" s="106" t="s">
        <v>78</v>
      </c>
      <c r="J15" s="5">
        <f t="shared" ref="J15:N15" si="11">B15</f>
        <v>0</v>
      </c>
      <c r="K15" s="11" t="str">
        <f t="shared" si="11"/>
        <v>四</v>
      </c>
      <c r="L15" s="11">
        <f t="shared" si="11"/>
        <v>239</v>
      </c>
      <c r="M15" s="11">
        <f t="shared" si="11"/>
        <v>219</v>
      </c>
      <c r="N15" s="33">
        <f t="shared" si="11"/>
        <v>52341</v>
      </c>
      <c r="O15" s="11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9.5" customHeight="1">
      <c r="A16" s="65"/>
      <c r="B16" s="65"/>
      <c r="C16" s="63" t="s">
        <v>45</v>
      </c>
      <c r="D16" s="63">
        <v>239</v>
      </c>
      <c r="E16" s="73">
        <v>219</v>
      </c>
      <c r="F16" s="80">
        <v>52341</v>
      </c>
      <c r="G16" s="4"/>
      <c r="H16" s="4"/>
      <c r="I16" s="107"/>
      <c r="J16" s="100" t="s">
        <v>440</v>
      </c>
      <c r="K16" s="101"/>
      <c r="L16" s="102"/>
      <c r="M16" s="11">
        <f t="shared" ref="M16:N16" si="12">E16</f>
        <v>219</v>
      </c>
      <c r="N16" s="33">
        <f t="shared" si="12"/>
        <v>52341</v>
      </c>
      <c r="O16" s="11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9.5" customHeight="1">
      <c r="A17" s="65"/>
      <c r="B17" s="63" t="s">
        <v>53</v>
      </c>
      <c r="C17" s="63" t="s">
        <v>39</v>
      </c>
      <c r="D17" s="63">
        <v>212</v>
      </c>
      <c r="E17" s="73">
        <v>144</v>
      </c>
      <c r="F17" s="80">
        <v>30528</v>
      </c>
      <c r="G17" s="4"/>
      <c r="H17" s="4"/>
      <c r="I17" s="106" t="s">
        <v>85</v>
      </c>
      <c r="J17" s="5" t="str">
        <f t="shared" ref="J17:N17" si="13">B17</f>
        <v>高中數學</v>
      </c>
      <c r="K17" s="11" t="str">
        <f t="shared" si="13"/>
        <v>四</v>
      </c>
      <c r="L17" s="11">
        <f t="shared" si="13"/>
        <v>212</v>
      </c>
      <c r="M17" s="11">
        <f t="shared" si="13"/>
        <v>144</v>
      </c>
      <c r="N17" s="33">
        <f t="shared" si="13"/>
        <v>30528</v>
      </c>
      <c r="O17" s="11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9.5" customHeight="1">
      <c r="A18" s="65"/>
      <c r="B18" s="63" t="s">
        <v>57</v>
      </c>
      <c r="C18" s="63" t="s">
        <v>26</v>
      </c>
      <c r="D18" s="63">
        <v>220</v>
      </c>
      <c r="E18" s="73">
        <v>164</v>
      </c>
      <c r="F18" s="80">
        <v>36080</v>
      </c>
      <c r="G18" s="4"/>
      <c r="H18" s="4"/>
      <c r="I18" s="107"/>
      <c r="J18" s="100" t="s">
        <v>440</v>
      </c>
      <c r="K18" s="101"/>
      <c r="L18" s="102"/>
      <c r="M18" s="11">
        <f t="shared" ref="M18:N18" si="14">E18</f>
        <v>164</v>
      </c>
      <c r="N18" s="33">
        <f t="shared" si="14"/>
        <v>36080</v>
      </c>
      <c r="O18" s="11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9.5" customHeight="1">
      <c r="A19" s="65"/>
      <c r="B19" s="65"/>
      <c r="C19" s="63" t="s">
        <v>39</v>
      </c>
      <c r="D19" s="63">
        <v>212</v>
      </c>
      <c r="E19" s="73">
        <v>62</v>
      </c>
      <c r="F19" s="80">
        <v>13144</v>
      </c>
      <c r="G19" s="4"/>
      <c r="H19" s="4"/>
      <c r="I19" s="106" t="s">
        <v>108</v>
      </c>
      <c r="J19" s="5">
        <f t="shared" ref="J19:N19" si="15">B19</f>
        <v>0</v>
      </c>
      <c r="K19" s="11" t="str">
        <f t="shared" si="15"/>
        <v>四</v>
      </c>
      <c r="L19" s="11">
        <f t="shared" si="15"/>
        <v>212</v>
      </c>
      <c r="M19" s="11">
        <f t="shared" si="15"/>
        <v>62</v>
      </c>
      <c r="N19" s="33">
        <f t="shared" si="15"/>
        <v>13144</v>
      </c>
      <c r="O19" s="11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9.5" customHeight="1">
      <c r="A20" s="65"/>
      <c r="B20" s="63" t="s">
        <v>66</v>
      </c>
      <c r="C20" s="63" t="s">
        <v>16</v>
      </c>
      <c r="D20" s="63">
        <v>203</v>
      </c>
      <c r="E20" s="73">
        <v>76</v>
      </c>
      <c r="F20" s="80">
        <v>15428</v>
      </c>
      <c r="G20" s="4"/>
      <c r="H20" s="4"/>
      <c r="I20" s="108"/>
      <c r="J20" s="5" t="str">
        <f t="shared" ref="J20:N20" si="16">B20</f>
        <v>選修歷史</v>
      </c>
      <c r="K20" s="11" t="str">
        <f t="shared" si="16"/>
        <v>下</v>
      </c>
      <c r="L20" s="11">
        <f t="shared" si="16"/>
        <v>203</v>
      </c>
      <c r="M20" s="11">
        <f t="shared" si="16"/>
        <v>76</v>
      </c>
      <c r="N20" s="33">
        <f t="shared" si="16"/>
        <v>15428</v>
      </c>
      <c r="O20" s="11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9.5" customHeight="1">
      <c r="A21" s="65"/>
      <c r="B21" s="63" t="s">
        <v>15</v>
      </c>
      <c r="C21" s="63" t="s">
        <v>16</v>
      </c>
      <c r="D21" s="63">
        <v>210</v>
      </c>
      <c r="E21" s="73">
        <v>76</v>
      </c>
      <c r="F21" s="80">
        <v>15960</v>
      </c>
      <c r="G21" s="4"/>
      <c r="H21" s="4"/>
      <c r="I21" s="108"/>
      <c r="J21" s="5" t="str">
        <f t="shared" ref="J21:N21" si="17">B21</f>
        <v>公民與社會選修</v>
      </c>
      <c r="K21" s="11" t="str">
        <f t="shared" si="17"/>
        <v>下</v>
      </c>
      <c r="L21" s="11">
        <f t="shared" si="17"/>
        <v>210</v>
      </c>
      <c r="M21" s="11">
        <f t="shared" si="17"/>
        <v>76</v>
      </c>
      <c r="N21" s="33">
        <f t="shared" si="17"/>
        <v>15960</v>
      </c>
      <c r="O21" s="11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9.5" customHeight="1">
      <c r="A22" s="63" t="s">
        <v>522</v>
      </c>
      <c r="B22" s="66"/>
      <c r="C22" s="66"/>
      <c r="D22" s="66"/>
      <c r="E22" s="73">
        <v>1675</v>
      </c>
      <c r="F22" s="80">
        <v>381007</v>
      </c>
      <c r="G22" s="4"/>
      <c r="H22" s="4"/>
      <c r="I22" s="107"/>
      <c r="J22" s="100" t="s">
        <v>440</v>
      </c>
      <c r="K22" s="101"/>
      <c r="L22" s="102"/>
      <c r="M22" s="11">
        <f t="shared" ref="M22:N22" si="18">E22</f>
        <v>1675</v>
      </c>
      <c r="N22" s="33">
        <f t="shared" si="18"/>
        <v>381007</v>
      </c>
      <c r="O22" s="11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9.5" customHeight="1">
      <c r="A23" s="63" t="s">
        <v>169</v>
      </c>
      <c r="B23" s="63" t="s">
        <v>53</v>
      </c>
      <c r="C23" s="63" t="s">
        <v>26</v>
      </c>
      <c r="D23" s="63">
        <v>179</v>
      </c>
      <c r="E23" s="73">
        <v>164</v>
      </c>
      <c r="F23" s="80">
        <v>29356</v>
      </c>
      <c r="G23" s="4"/>
      <c r="H23" s="4"/>
      <c r="I23" s="106" t="s">
        <v>115</v>
      </c>
      <c r="J23" s="5" t="str">
        <f t="shared" ref="J23:N23" si="19">B23</f>
        <v>高中數學</v>
      </c>
      <c r="K23" s="11" t="str">
        <f t="shared" si="19"/>
        <v>二</v>
      </c>
      <c r="L23" s="11">
        <f t="shared" si="19"/>
        <v>179</v>
      </c>
      <c r="M23" s="11">
        <f t="shared" si="19"/>
        <v>164</v>
      </c>
      <c r="N23" s="33">
        <f t="shared" si="19"/>
        <v>29356</v>
      </c>
      <c r="O23" s="11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9.5" customHeight="1">
      <c r="A24" s="65"/>
      <c r="B24" s="63" t="s">
        <v>250</v>
      </c>
      <c r="C24" s="63" t="s">
        <v>16</v>
      </c>
      <c r="D24" s="63">
        <v>202</v>
      </c>
      <c r="E24" s="73">
        <v>82</v>
      </c>
      <c r="F24" s="80">
        <v>16564</v>
      </c>
      <c r="G24" s="4"/>
      <c r="H24" s="4"/>
      <c r="I24" s="107"/>
      <c r="J24" s="100" t="s">
        <v>440</v>
      </c>
      <c r="K24" s="101"/>
      <c r="L24" s="102"/>
      <c r="M24" s="11">
        <f t="shared" ref="M24:N24" si="20">E24</f>
        <v>82</v>
      </c>
      <c r="N24" s="33">
        <f t="shared" si="20"/>
        <v>16564</v>
      </c>
      <c r="O24" s="11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9.5" customHeight="1">
      <c r="A25" s="65"/>
      <c r="B25" s="63" t="s">
        <v>264</v>
      </c>
      <c r="C25" s="63" t="s">
        <v>50</v>
      </c>
      <c r="D25" s="63">
        <v>130</v>
      </c>
      <c r="E25" s="73">
        <v>76</v>
      </c>
      <c r="F25" s="80">
        <v>9880</v>
      </c>
      <c r="G25" s="4"/>
      <c r="H25" s="4"/>
      <c r="I25" s="106" t="s">
        <v>132</v>
      </c>
      <c r="J25" s="5" t="str">
        <f t="shared" ref="J25:N25" si="21">B25</f>
        <v>數學(乙)</v>
      </c>
      <c r="K25" s="11" t="str">
        <f t="shared" si="21"/>
        <v>六</v>
      </c>
      <c r="L25" s="11">
        <f t="shared" si="21"/>
        <v>130</v>
      </c>
      <c r="M25" s="11">
        <f t="shared" si="21"/>
        <v>76</v>
      </c>
      <c r="N25" s="33">
        <f t="shared" si="21"/>
        <v>9880</v>
      </c>
      <c r="O25" s="11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9.5" customHeight="1">
      <c r="A26" s="65"/>
      <c r="B26" s="63" t="s">
        <v>272</v>
      </c>
      <c r="C26" s="63" t="s">
        <v>50</v>
      </c>
      <c r="D26" s="63">
        <v>205</v>
      </c>
      <c r="E26" s="73">
        <v>72</v>
      </c>
      <c r="F26" s="80">
        <v>14760</v>
      </c>
      <c r="G26" s="4"/>
      <c r="H26" s="4"/>
      <c r="I26" s="108"/>
      <c r="J26" s="5" t="str">
        <f t="shared" ref="J26:N26" si="22">B26</f>
        <v>數學(甲)</v>
      </c>
      <c r="K26" s="11" t="str">
        <f t="shared" si="22"/>
        <v>六</v>
      </c>
      <c r="L26" s="11">
        <f t="shared" si="22"/>
        <v>205</v>
      </c>
      <c r="M26" s="11">
        <f t="shared" si="22"/>
        <v>72</v>
      </c>
      <c r="N26" s="33">
        <f t="shared" si="22"/>
        <v>14760</v>
      </c>
      <c r="O26" s="11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9.5" customHeight="1">
      <c r="A27" s="63" t="s">
        <v>523</v>
      </c>
      <c r="B27" s="66"/>
      <c r="C27" s="66"/>
      <c r="D27" s="66"/>
      <c r="E27" s="73">
        <v>394</v>
      </c>
      <c r="F27" s="80">
        <v>70560</v>
      </c>
      <c r="G27" s="4"/>
      <c r="H27" s="4"/>
      <c r="I27" s="108"/>
      <c r="J27" s="5">
        <f t="shared" ref="J27:N27" si="23">B27</f>
        <v>0</v>
      </c>
      <c r="K27" s="11">
        <f t="shared" si="23"/>
        <v>0</v>
      </c>
      <c r="L27" s="11">
        <f t="shared" si="23"/>
        <v>0</v>
      </c>
      <c r="M27" s="11">
        <f t="shared" si="23"/>
        <v>394</v>
      </c>
      <c r="N27" s="33">
        <f t="shared" si="23"/>
        <v>70560</v>
      </c>
      <c r="O27" s="11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9.5" customHeight="1">
      <c r="A28" s="63" t="s">
        <v>115</v>
      </c>
      <c r="B28" s="63" t="s">
        <v>128</v>
      </c>
      <c r="C28" s="63" t="s">
        <v>16</v>
      </c>
      <c r="D28" s="63">
        <v>253</v>
      </c>
      <c r="E28" s="73">
        <v>164</v>
      </c>
      <c r="F28" s="80">
        <v>41492</v>
      </c>
      <c r="G28" s="4"/>
      <c r="H28" s="4"/>
      <c r="I28" s="108"/>
      <c r="J28" s="5" t="str">
        <f t="shared" ref="J28:N28" si="24">B28</f>
        <v>基礎地球科學</v>
      </c>
      <c r="K28" s="11" t="str">
        <f t="shared" si="24"/>
        <v>下</v>
      </c>
      <c r="L28" s="11">
        <f t="shared" si="24"/>
        <v>253</v>
      </c>
      <c r="M28" s="11">
        <f t="shared" si="24"/>
        <v>164</v>
      </c>
      <c r="N28" s="33">
        <f t="shared" si="24"/>
        <v>41492</v>
      </c>
      <c r="O28" s="11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9.5" customHeight="1">
      <c r="A29" s="63" t="s">
        <v>524</v>
      </c>
      <c r="B29" s="66"/>
      <c r="C29" s="66"/>
      <c r="D29" s="66"/>
      <c r="E29" s="73">
        <v>164</v>
      </c>
      <c r="F29" s="80">
        <v>41492</v>
      </c>
      <c r="G29" s="4"/>
      <c r="H29" s="4"/>
      <c r="I29" s="107"/>
      <c r="J29" s="100" t="s">
        <v>440</v>
      </c>
      <c r="K29" s="101"/>
      <c r="L29" s="102"/>
      <c r="M29" s="11">
        <f t="shared" ref="M29:N29" si="25">E29</f>
        <v>164</v>
      </c>
      <c r="N29" s="33">
        <f t="shared" si="25"/>
        <v>41492</v>
      </c>
      <c r="O29" s="11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9.5" customHeight="1">
      <c r="A30" s="63" t="s">
        <v>287</v>
      </c>
      <c r="B30" s="63" t="s">
        <v>345</v>
      </c>
      <c r="C30" s="63" t="s">
        <v>39</v>
      </c>
      <c r="D30" s="63">
        <v>232</v>
      </c>
      <c r="E30" s="73">
        <v>62</v>
      </c>
      <c r="F30" s="80">
        <v>14384</v>
      </c>
      <c r="G30" s="4"/>
      <c r="H30" s="4"/>
      <c r="I30" s="106" t="s">
        <v>141</v>
      </c>
      <c r="J30" s="5" t="str">
        <f t="shared" ref="J30:N30" si="26">B30</f>
        <v>高中地理</v>
      </c>
      <c r="K30" s="11" t="str">
        <f t="shared" si="26"/>
        <v>四</v>
      </c>
      <c r="L30" s="11">
        <f t="shared" si="26"/>
        <v>232</v>
      </c>
      <c r="M30" s="11">
        <f t="shared" si="26"/>
        <v>62</v>
      </c>
      <c r="N30" s="33">
        <f t="shared" si="26"/>
        <v>14384</v>
      </c>
      <c r="O30" s="11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9.5" customHeight="1">
      <c r="A31" s="65"/>
      <c r="B31" s="63" t="s">
        <v>340</v>
      </c>
      <c r="C31" s="63" t="s">
        <v>39</v>
      </c>
      <c r="D31" s="63">
        <v>212</v>
      </c>
      <c r="E31" s="73">
        <v>62</v>
      </c>
      <c r="F31" s="80">
        <v>13144</v>
      </c>
      <c r="G31" s="4"/>
      <c r="H31" s="4"/>
      <c r="I31" s="108"/>
      <c r="J31" s="5" t="str">
        <f t="shared" ref="J31:N31" si="27">B31</f>
        <v>公民與社會</v>
      </c>
      <c r="K31" s="11" t="str">
        <f t="shared" si="27"/>
        <v>四</v>
      </c>
      <c r="L31" s="11">
        <f t="shared" si="27"/>
        <v>212</v>
      </c>
      <c r="M31" s="11">
        <f t="shared" si="27"/>
        <v>62</v>
      </c>
      <c r="N31" s="33">
        <f t="shared" si="27"/>
        <v>13144</v>
      </c>
      <c r="O31" s="11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9.5" customHeight="1">
      <c r="A32" s="65"/>
      <c r="B32" s="63" t="s">
        <v>372</v>
      </c>
      <c r="C32" s="63" t="s">
        <v>373</v>
      </c>
      <c r="D32" s="63">
        <v>200</v>
      </c>
      <c r="E32" s="73">
        <v>82</v>
      </c>
      <c r="F32" s="80">
        <v>16400</v>
      </c>
      <c r="G32" s="4"/>
      <c r="H32" s="4"/>
      <c r="I32" s="108"/>
      <c r="J32" s="5" t="str">
        <f t="shared" ref="J32:N32" si="28">B32</f>
        <v>基礎生物</v>
      </c>
      <c r="K32" s="11" t="str">
        <f t="shared" si="28"/>
        <v>上</v>
      </c>
      <c r="L32" s="11">
        <f t="shared" si="28"/>
        <v>200</v>
      </c>
      <c r="M32" s="11">
        <f t="shared" si="28"/>
        <v>82</v>
      </c>
      <c r="N32" s="33">
        <f t="shared" si="28"/>
        <v>16400</v>
      </c>
      <c r="O32" s="11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9.5" customHeight="1">
      <c r="A33" s="65"/>
      <c r="B33" s="63" t="s">
        <v>207</v>
      </c>
      <c r="C33" s="63" t="s">
        <v>26</v>
      </c>
      <c r="D33" s="63">
        <v>198</v>
      </c>
      <c r="E33" s="73">
        <v>115</v>
      </c>
      <c r="F33" s="80">
        <v>22770</v>
      </c>
      <c r="G33" s="4"/>
      <c r="H33" s="4"/>
      <c r="I33" s="108"/>
      <c r="J33" s="5" t="str">
        <f t="shared" ref="J33:N33" si="29">B33</f>
        <v>高職國文</v>
      </c>
      <c r="K33" s="11" t="str">
        <f t="shared" si="29"/>
        <v>二</v>
      </c>
      <c r="L33" s="11">
        <f t="shared" si="29"/>
        <v>198</v>
      </c>
      <c r="M33" s="11">
        <f t="shared" si="29"/>
        <v>115</v>
      </c>
      <c r="N33" s="33">
        <f t="shared" si="29"/>
        <v>22770</v>
      </c>
      <c r="O33" s="11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9.5" customHeight="1">
      <c r="A34" s="65"/>
      <c r="B34" s="65"/>
      <c r="C34" s="63" t="s">
        <v>39</v>
      </c>
      <c r="D34" s="63">
        <v>198</v>
      </c>
      <c r="E34" s="73">
        <v>126</v>
      </c>
      <c r="F34" s="80">
        <v>24948</v>
      </c>
      <c r="G34" s="4"/>
      <c r="H34" s="4"/>
      <c r="I34" s="108"/>
      <c r="J34" s="5">
        <f t="shared" ref="J34:N34" si="30">B34</f>
        <v>0</v>
      </c>
      <c r="K34" s="11" t="str">
        <f t="shared" si="30"/>
        <v>四</v>
      </c>
      <c r="L34" s="11">
        <f t="shared" si="30"/>
        <v>198</v>
      </c>
      <c r="M34" s="11">
        <f t="shared" si="30"/>
        <v>126</v>
      </c>
      <c r="N34" s="33">
        <f t="shared" si="30"/>
        <v>24948</v>
      </c>
      <c r="O34" s="11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9.5" customHeight="1">
      <c r="A35" s="65"/>
      <c r="B35" s="63" t="s">
        <v>231</v>
      </c>
      <c r="C35" s="63" t="s">
        <v>39</v>
      </c>
      <c r="D35" s="63">
        <v>180</v>
      </c>
      <c r="E35" s="73">
        <v>500</v>
      </c>
      <c r="F35" s="80">
        <v>90000</v>
      </c>
      <c r="G35" s="4"/>
      <c r="H35" s="4"/>
      <c r="I35" s="108"/>
      <c r="J35" s="5" t="str">
        <f t="shared" ref="J35:N35" si="31">B35</f>
        <v>數學B</v>
      </c>
      <c r="K35" s="11" t="str">
        <f t="shared" si="31"/>
        <v>四</v>
      </c>
      <c r="L35" s="11">
        <f t="shared" si="31"/>
        <v>180</v>
      </c>
      <c r="M35" s="11">
        <f t="shared" si="31"/>
        <v>500</v>
      </c>
      <c r="N35" s="33">
        <f t="shared" si="31"/>
        <v>90000</v>
      </c>
      <c r="O35" s="11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9.5" customHeight="1">
      <c r="A36" s="65"/>
      <c r="B36" s="63" t="s">
        <v>378</v>
      </c>
      <c r="C36" s="63" t="s">
        <v>124</v>
      </c>
      <c r="D36" s="63">
        <v>210</v>
      </c>
      <c r="E36" s="73">
        <v>81</v>
      </c>
      <c r="F36" s="80">
        <v>17010</v>
      </c>
      <c r="G36" s="4"/>
      <c r="H36" s="4"/>
      <c r="I36" s="107"/>
      <c r="J36" s="100" t="s">
        <v>440</v>
      </c>
      <c r="K36" s="101"/>
      <c r="L36" s="102"/>
      <c r="M36" s="11">
        <f t="shared" ref="M36:N36" si="32">E36</f>
        <v>81</v>
      </c>
      <c r="N36" s="33">
        <f t="shared" si="32"/>
        <v>17010</v>
      </c>
      <c r="O36" s="11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9.5" customHeight="1">
      <c r="A37" s="65"/>
      <c r="B37" s="63" t="s">
        <v>388</v>
      </c>
      <c r="C37" s="63" t="s">
        <v>26</v>
      </c>
      <c r="D37" s="63">
        <v>220</v>
      </c>
      <c r="E37" s="73">
        <v>159</v>
      </c>
      <c r="F37" s="80">
        <v>34980</v>
      </c>
      <c r="G37" s="4"/>
      <c r="H37" s="4"/>
      <c r="I37" s="106" t="s">
        <v>160</v>
      </c>
      <c r="J37" s="5" t="str">
        <f t="shared" ref="J37:N37" si="33">B37</f>
        <v>管理學概要</v>
      </c>
      <c r="K37" s="11" t="str">
        <f t="shared" si="33"/>
        <v>二</v>
      </c>
      <c r="L37" s="11">
        <f t="shared" si="33"/>
        <v>220</v>
      </c>
      <c r="M37" s="11">
        <f t="shared" si="33"/>
        <v>159</v>
      </c>
      <c r="N37" s="33">
        <f t="shared" si="33"/>
        <v>34980</v>
      </c>
      <c r="O37" s="11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9.5" customHeight="1">
      <c r="A38" s="65"/>
      <c r="B38" s="63" t="s">
        <v>368</v>
      </c>
      <c r="C38" s="63" t="s">
        <v>26</v>
      </c>
      <c r="D38" s="63">
        <v>265</v>
      </c>
      <c r="E38" s="73">
        <v>23</v>
      </c>
      <c r="F38" s="80">
        <v>6095</v>
      </c>
      <c r="G38" s="4"/>
      <c r="H38" s="4"/>
      <c r="I38" s="108"/>
      <c r="J38" s="5" t="str">
        <f t="shared" ref="J38:N38" si="34">B38</f>
        <v>國際貿易實務</v>
      </c>
      <c r="K38" s="11" t="str">
        <f t="shared" si="34"/>
        <v>二</v>
      </c>
      <c r="L38" s="11">
        <f t="shared" si="34"/>
        <v>265</v>
      </c>
      <c r="M38" s="11">
        <f t="shared" si="34"/>
        <v>23</v>
      </c>
      <c r="N38" s="33">
        <f t="shared" si="34"/>
        <v>6095</v>
      </c>
      <c r="O38" s="11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9.5" customHeight="1">
      <c r="A39" s="65"/>
      <c r="B39" s="65"/>
      <c r="C39" s="63" t="s">
        <v>34</v>
      </c>
      <c r="D39" s="63">
        <v>275</v>
      </c>
      <c r="E39" s="73">
        <v>154</v>
      </c>
      <c r="F39" s="80">
        <v>42350</v>
      </c>
      <c r="G39" s="4"/>
      <c r="H39" s="4"/>
      <c r="I39" s="107"/>
      <c r="J39" s="100" t="s">
        <v>440</v>
      </c>
      <c r="K39" s="101"/>
      <c r="L39" s="102"/>
      <c r="M39" s="11">
        <f t="shared" ref="M39:N39" si="35">E39</f>
        <v>154</v>
      </c>
      <c r="N39" s="33">
        <f t="shared" si="35"/>
        <v>42350</v>
      </c>
      <c r="O39" s="11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9.5" customHeight="1">
      <c r="A40" s="65"/>
      <c r="B40" s="65"/>
      <c r="C40" s="63" t="s">
        <v>39</v>
      </c>
      <c r="D40" s="63">
        <v>255</v>
      </c>
      <c r="E40" s="73">
        <v>29</v>
      </c>
      <c r="F40" s="80">
        <v>7395</v>
      </c>
      <c r="G40" s="4"/>
      <c r="H40" s="4"/>
      <c r="I40" s="106" t="s">
        <v>169</v>
      </c>
      <c r="J40" s="5">
        <f t="shared" ref="J40:N40" si="36">B40</f>
        <v>0</v>
      </c>
      <c r="K40" s="11" t="str">
        <f t="shared" si="36"/>
        <v>四</v>
      </c>
      <c r="L40" s="11">
        <f t="shared" si="36"/>
        <v>255</v>
      </c>
      <c r="M40" s="11">
        <f t="shared" si="36"/>
        <v>29</v>
      </c>
      <c r="N40" s="33">
        <f t="shared" si="36"/>
        <v>7395</v>
      </c>
      <c r="O40" s="11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9.5" customHeight="1">
      <c r="A41" s="65"/>
      <c r="B41" s="63" t="s">
        <v>383</v>
      </c>
      <c r="C41" s="63" t="s">
        <v>84</v>
      </c>
      <c r="D41" s="63">
        <v>320</v>
      </c>
      <c r="E41" s="73">
        <v>81</v>
      </c>
      <c r="F41" s="80">
        <v>25920</v>
      </c>
      <c r="G41" s="4"/>
      <c r="H41" s="4"/>
      <c r="I41" s="108"/>
      <c r="J41" s="5" t="str">
        <f t="shared" ref="J41:N41" si="37">B41</f>
        <v>基礎圖學</v>
      </c>
      <c r="K41" s="11" t="str">
        <f t="shared" si="37"/>
        <v>Ⅱ</v>
      </c>
      <c r="L41" s="11">
        <f t="shared" si="37"/>
        <v>320</v>
      </c>
      <c r="M41" s="11">
        <f t="shared" si="37"/>
        <v>81</v>
      </c>
      <c r="N41" s="33">
        <f t="shared" si="37"/>
        <v>25920</v>
      </c>
      <c r="O41" s="11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9.5" customHeight="1">
      <c r="A42" s="65"/>
      <c r="B42" s="63" t="s">
        <v>392</v>
      </c>
      <c r="C42" s="63" t="s">
        <v>373</v>
      </c>
      <c r="D42" s="63">
        <v>236</v>
      </c>
      <c r="E42" s="73">
        <v>82</v>
      </c>
      <c r="F42" s="80">
        <v>19352</v>
      </c>
      <c r="G42" s="4"/>
      <c r="H42" s="4"/>
      <c r="I42" s="108"/>
      <c r="J42" s="5" t="str">
        <f t="shared" ref="J42:N42" si="38">B42</f>
        <v>選修生物</v>
      </c>
      <c r="K42" s="11" t="str">
        <f t="shared" si="38"/>
        <v>上</v>
      </c>
      <c r="L42" s="11">
        <f t="shared" si="38"/>
        <v>236</v>
      </c>
      <c r="M42" s="11">
        <f t="shared" si="38"/>
        <v>82</v>
      </c>
      <c r="N42" s="33">
        <f t="shared" si="38"/>
        <v>19352</v>
      </c>
      <c r="O42" s="11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9.5" customHeight="1">
      <c r="A43" s="65"/>
      <c r="B43" s="63" t="s">
        <v>397</v>
      </c>
      <c r="C43" s="63" t="s">
        <v>16</v>
      </c>
      <c r="D43" s="63">
        <v>216</v>
      </c>
      <c r="E43" s="73">
        <v>76</v>
      </c>
      <c r="F43" s="80">
        <v>16416</v>
      </c>
      <c r="G43" s="4"/>
      <c r="H43" s="4"/>
      <c r="I43" s="108"/>
      <c r="J43" s="5" t="str">
        <f t="shared" ref="J43:N43" si="39">B43</f>
        <v>應用地理</v>
      </c>
      <c r="K43" s="11" t="str">
        <f t="shared" si="39"/>
        <v>下</v>
      </c>
      <c r="L43" s="11">
        <f t="shared" si="39"/>
        <v>216</v>
      </c>
      <c r="M43" s="11">
        <f t="shared" si="39"/>
        <v>76</v>
      </c>
      <c r="N43" s="33">
        <f t="shared" si="39"/>
        <v>16416</v>
      </c>
      <c r="O43" s="11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9.5" customHeight="1">
      <c r="A44" s="65"/>
      <c r="B44" s="63" t="s">
        <v>394</v>
      </c>
      <c r="C44" s="63" t="s">
        <v>16</v>
      </c>
      <c r="D44" s="63">
        <v>224</v>
      </c>
      <c r="E44" s="73">
        <v>72</v>
      </c>
      <c r="F44" s="80">
        <v>16128</v>
      </c>
      <c r="G44" s="4"/>
      <c r="H44" s="4"/>
      <c r="I44" s="107"/>
      <c r="J44" s="100" t="s">
        <v>440</v>
      </c>
      <c r="K44" s="101"/>
      <c r="L44" s="102"/>
      <c r="M44" s="11">
        <f t="shared" ref="M44:N44" si="40">E44</f>
        <v>72</v>
      </c>
      <c r="N44" s="33">
        <f t="shared" si="40"/>
        <v>16128</v>
      </c>
      <c r="O44" s="11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9.5" customHeight="1">
      <c r="A45" s="65"/>
      <c r="B45" s="63" t="s">
        <v>402</v>
      </c>
      <c r="C45" s="63" t="s">
        <v>26</v>
      </c>
      <c r="D45" s="63">
        <v>196</v>
      </c>
      <c r="E45" s="73">
        <v>115</v>
      </c>
      <c r="F45" s="80">
        <v>22540</v>
      </c>
      <c r="G45" s="4"/>
      <c r="H45" s="4"/>
      <c r="I45" s="106" t="s">
        <v>179</v>
      </c>
      <c r="J45" s="5" t="str">
        <f t="shared" ref="J45:N45" si="41">B45</f>
        <v>英文(Ⅱ)六課版</v>
      </c>
      <c r="K45" s="11" t="str">
        <f t="shared" si="41"/>
        <v>二</v>
      </c>
      <c r="L45" s="11">
        <f t="shared" si="41"/>
        <v>196</v>
      </c>
      <c r="M45" s="11">
        <f t="shared" si="41"/>
        <v>115</v>
      </c>
      <c r="N45" s="33">
        <f t="shared" si="41"/>
        <v>22540</v>
      </c>
      <c r="O45" s="11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9.5" customHeight="1">
      <c r="A46" s="65"/>
      <c r="B46" s="63" t="s">
        <v>405</v>
      </c>
      <c r="C46" s="63" t="s">
        <v>26</v>
      </c>
      <c r="D46" s="63">
        <v>180</v>
      </c>
      <c r="E46" s="73">
        <v>115</v>
      </c>
      <c r="F46" s="80">
        <v>20700</v>
      </c>
      <c r="G46" s="4"/>
      <c r="H46" s="4"/>
      <c r="I46" s="108"/>
      <c r="J46" s="5" t="str">
        <f t="shared" ref="J46:N46" si="42">B46</f>
        <v>數學B(陳版)</v>
      </c>
      <c r="K46" s="11" t="str">
        <f t="shared" si="42"/>
        <v>二</v>
      </c>
      <c r="L46" s="11">
        <f t="shared" si="42"/>
        <v>180</v>
      </c>
      <c r="M46" s="11">
        <f t="shared" si="42"/>
        <v>115</v>
      </c>
      <c r="N46" s="33">
        <f t="shared" si="42"/>
        <v>20700</v>
      </c>
      <c r="O46" s="11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9.5" customHeight="1">
      <c r="A47" s="65"/>
      <c r="B47" s="63" t="s">
        <v>414</v>
      </c>
      <c r="C47" s="63" t="s">
        <v>39</v>
      </c>
      <c r="D47" s="63">
        <v>210</v>
      </c>
      <c r="E47" s="73">
        <v>126</v>
      </c>
      <c r="F47" s="80">
        <v>26460</v>
      </c>
      <c r="G47" s="4"/>
      <c r="H47" s="4"/>
      <c r="I47" s="107"/>
      <c r="J47" s="100" t="s">
        <v>440</v>
      </c>
      <c r="K47" s="101"/>
      <c r="L47" s="102"/>
      <c r="M47" s="11">
        <f t="shared" ref="M47:N47" si="43">E47</f>
        <v>126</v>
      </c>
      <c r="N47" s="33">
        <f t="shared" si="43"/>
        <v>26460</v>
      </c>
      <c r="O47" s="11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9.5" customHeight="1">
      <c r="A48" s="65"/>
      <c r="B48" s="63" t="s">
        <v>416</v>
      </c>
      <c r="C48" s="63" t="s">
        <v>39</v>
      </c>
      <c r="D48" s="63">
        <v>180</v>
      </c>
      <c r="E48" s="73">
        <v>126</v>
      </c>
      <c r="F48" s="80">
        <v>22680</v>
      </c>
      <c r="G48" s="4"/>
      <c r="H48" s="4"/>
      <c r="I48" s="106" t="s">
        <v>189</v>
      </c>
      <c r="J48" s="5" t="str">
        <f t="shared" ref="J48:N48" si="44">B48</f>
        <v>數學(B)</v>
      </c>
      <c r="K48" s="11" t="str">
        <f t="shared" si="44"/>
        <v>四</v>
      </c>
      <c r="L48" s="11">
        <f t="shared" si="44"/>
        <v>180</v>
      </c>
      <c r="M48" s="11">
        <f t="shared" si="44"/>
        <v>126</v>
      </c>
      <c r="N48" s="33">
        <f t="shared" si="44"/>
        <v>22680</v>
      </c>
      <c r="O48" s="11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9.5" customHeight="1">
      <c r="A49" s="63" t="s">
        <v>525</v>
      </c>
      <c r="B49" s="66"/>
      <c r="C49" s="66"/>
      <c r="D49" s="66"/>
      <c r="E49" s="73">
        <v>2186</v>
      </c>
      <c r="F49" s="80">
        <v>459672</v>
      </c>
      <c r="G49" s="4"/>
      <c r="H49" s="4"/>
      <c r="I49" s="108"/>
      <c r="J49" s="5">
        <f t="shared" ref="J49:N49" si="45">B49</f>
        <v>0</v>
      </c>
      <c r="K49" s="11">
        <f t="shared" si="45"/>
        <v>0</v>
      </c>
      <c r="L49" s="11">
        <f t="shared" si="45"/>
        <v>0</v>
      </c>
      <c r="M49" s="11">
        <f t="shared" si="45"/>
        <v>2186</v>
      </c>
      <c r="N49" s="33">
        <f t="shared" si="45"/>
        <v>459672</v>
      </c>
      <c r="O49" s="11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9.5" customHeight="1">
      <c r="A50" s="63" t="s">
        <v>160</v>
      </c>
      <c r="B50" s="63" t="s">
        <v>231</v>
      </c>
      <c r="C50" s="63" t="s">
        <v>26</v>
      </c>
      <c r="D50" s="63">
        <v>164</v>
      </c>
      <c r="E50" s="73">
        <v>553</v>
      </c>
      <c r="F50" s="80">
        <v>90692</v>
      </c>
      <c r="G50" s="4"/>
      <c r="H50" s="4"/>
      <c r="I50" s="108"/>
      <c r="J50" s="5" t="str">
        <f t="shared" ref="J50:N50" si="46">B50</f>
        <v>數學B</v>
      </c>
      <c r="K50" s="11" t="str">
        <f t="shared" si="46"/>
        <v>二</v>
      </c>
      <c r="L50" s="11">
        <f t="shared" si="46"/>
        <v>164</v>
      </c>
      <c r="M50" s="11">
        <f t="shared" si="46"/>
        <v>553</v>
      </c>
      <c r="N50" s="33">
        <f t="shared" si="46"/>
        <v>90692</v>
      </c>
      <c r="O50" s="11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9.5" customHeight="1">
      <c r="A51" s="65"/>
      <c r="B51" s="63" t="s">
        <v>221</v>
      </c>
      <c r="C51" s="63" t="s">
        <v>26</v>
      </c>
      <c r="D51" s="63">
        <v>193</v>
      </c>
      <c r="E51" s="73">
        <v>587</v>
      </c>
      <c r="F51" s="80">
        <v>113291</v>
      </c>
      <c r="G51" s="4"/>
      <c r="H51" s="4"/>
      <c r="I51" s="108"/>
      <c r="J51" s="5" t="str">
        <f t="shared" ref="J51:N51" si="47">B51</f>
        <v>商業概論</v>
      </c>
      <c r="K51" s="11" t="str">
        <f t="shared" si="47"/>
        <v>二</v>
      </c>
      <c r="L51" s="11">
        <f t="shared" si="47"/>
        <v>193</v>
      </c>
      <c r="M51" s="11">
        <f t="shared" si="47"/>
        <v>587</v>
      </c>
      <c r="N51" s="33">
        <f t="shared" si="47"/>
        <v>113291</v>
      </c>
      <c r="O51" s="11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9.5" customHeight="1">
      <c r="A52" s="63" t="s">
        <v>526</v>
      </c>
      <c r="B52" s="66"/>
      <c r="C52" s="66"/>
      <c r="D52" s="66"/>
      <c r="E52" s="73">
        <v>1140</v>
      </c>
      <c r="F52" s="80">
        <v>203983</v>
      </c>
      <c r="G52" s="4"/>
      <c r="H52" s="4"/>
      <c r="I52" s="108"/>
      <c r="J52" s="5">
        <f t="shared" ref="J52:N52" si="48">B52</f>
        <v>0</v>
      </c>
      <c r="K52" s="11">
        <f t="shared" si="48"/>
        <v>0</v>
      </c>
      <c r="L52" s="11">
        <f t="shared" si="48"/>
        <v>0</v>
      </c>
      <c r="M52" s="11">
        <f t="shared" si="48"/>
        <v>1140</v>
      </c>
      <c r="N52" s="33">
        <f t="shared" si="48"/>
        <v>203983</v>
      </c>
      <c r="O52" s="11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9.5" customHeight="1">
      <c r="A53" s="63" t="s">
        <v>141</v>
      </c>
      <c r="B53" s="63" t="s">
        <v>207</v>
      </c>
      <c r="C53" s="63" t="s">
        <v>50</v>
      </c>
      <c r="D53" s="63">
        <v>222</v>
      </c>
      <c r="E53" s="73">
        <v>626</v>
      </c>
      <c r="F53" s="80">
        <v>138972</v>
      </c>
      <c r="G53" s="4"/>
      <c r="H53" s="4"/>
      <c r="I53" s="107"/>
      <c r="J53" s="100" t="s">
        <v>440</v>
      </c>
      <c r="K53" s="101"/>
      <c r="L53" s="102"/>
      <c r="M53" s="11">
        <f t="shared" ref="M53:N53" si="49">E53</f>
        <v>626</v>
      </c>
      <c r="N53" s="33">
        <f t="shared" si="49"/>
        <v>138972</v>
      </c>
      <c r="O53" s="11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9.5" customHeight="1">
      <c r="A54" s="65"/>
      <c r="B54" s="65"/>
      <c r="C54" s="63" t="s">
        <v>39</v>
      </c>
      <c r="D54" s="63">
        <v>222</v>
      </c>
      <c r="E54" s="73">
        <v>500</v>
      </c>
      <c r="F54" s="80">
        <v>111000</v>
      </c>
      <c r="G54" s="4"/>
      <c r="H54" s="4"/>
      <c r="I54" s="106" t="s">
        <v>307</v>
      </c>
      <c r="J54" s="5">
        <f t="shared" ref="J54:N54" si="50">B54</f>
        <v>0</v>
      </c>
      <c r="K54" s="11" t="str">
        <f t="shared" si="50"/>
        <v>四</v>
      </c>
      <c r="L54" s="11">
        <f t="shared" si="50"/>
        <v>222</v>
      </c>
      <c r="M54" s="11">
        <f t="shared" si="50"/>
        <v>500</v>
      </c>
      <c r="N54" s="33">
        <f t="shared" si="50"/>
        <v>111000</v>
      </c>
      <c r="O54" s="11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9.5" customHeight="1">
      <c r="A55" s="65"/>
      <c r="B55" s="63" t="s">
        <v>175</v>
      </c>
      <c r="C55" s="63" t="s">
        <v>26</v>
      </c>
      <c r="D55" s="63">
        <v>203</v>
      </c>
      <c r="E55" s="73">
        <v>472</v>
      </c>
      <c r="F55" s="80">
        <v>95816</v>
      </c>
      <c r="G55" s="4"/>
      <c r="H55" s="4"/>
      <c r="I55" s="107"/>
      <c r="J55" s="100" t="s">
        <v>440</v>
      </c>
      <c r="K55" s="101"/>
      <c r="L55" s="102"/>
      <c r="M55" s="11">
        <f t="shared" ref="M55:N55" si="51">E55</f>
        <v>472</v>
      </c>
      <c r="N55" s="33">
        <f t="shared" si="51"/>
        <v>95816</v>
      </c>
      <c r="O55" s="11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9.5" customHeight="1">
      <c r="A56" s="65"/>
      <c r="B56" s="65"/>
      <c r="C56" s="63" t="s">
        <v>50</v>
      </c>
      <c r="D56" s="63">
        <v>232</v>
      </c>
      <c r="E56" s="73">
        <v>456</v>
      </c>
      <c r="F56" s="80">
        <v>105792</v>
      </c>
      <c r="G56" s="4"/>
      <c r="H56" s="4"/>
      <c r="I56" s="106" t="s">
        <v>224</v>
      </c>
      <c r="J56" s="5">
        <f t="shared" ref="J56:N56" si="52">B56</f>
        <v>0</v>
      </c>
      <c r="K56" s="11" t="str">
        <f t="shared" si="52"/>
        <v>六</v>
      </c>
      <c r="L56" s="11">
        <f t="shared" si="52"/>
        <v>232</v>
      </c>
      <c r="M56" s="11">
        <f t="shared" si="52"/>
        <v>456</v>
      </c>
      <c r="N56" s="33">
        <f t="shared" si="52"/>
        <v>105792</v>
      </c>
      <c r="O56" s="11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9.5" customHeight="1">
      <c r="A57" s="65"/>
      <c r="B57" s="65"/>
      <c r="C57" s="63" t="s">
        <v>39</v>
      </c>
      <c r="D57" s="63">
        <v>222</v>
      </c>
      <c r="E57" s="73">
        <v>425</v>
      </c>
      <c r="F57" s="80">
        <v>94350</v>
      </c>
      <c r="G57" s="4"/>
      <c r="H57" s="4"/>
      <c r="I57" s="107"/>
      <c r="J57" s="100" t="s">
        <v>440</v>
      </c>
      <c r="K57" s="101"/>
      <c r="L57" s="102"/>
      <c r="M57" s="11">
        <f t="shared" ref="M57:N57" si="53">E57</f>
        <v>425</v>
      </c>
      <c r="N57" s="33">
        <f t="shared" si="53"/>
        <v>94350</v>
      </c>
      <c r="O57" s="11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9.5" customHeight="1">
      <c r="A58" s="65"/>
      <c r="B58" s="65"/>
      <c r="C58" s="63" t="s">
        <v>45</v>
      </c>
      <c r="D58" s="63">
        <v>232</v>
      </c>
      <c r="E58" s="73">
        <v>425</v>
      </c>
      <c r="F58" s="80">
        <v>98600</v>
      </c>
      <c r="G58" s="4"/>
      <c r="H58" s="4"/>
      <c r="I58" s="106" t="s">
        <v>248</v>
      </c>
      <c r="J58" s="5">
        <f t="shared" ref="J58:N58" si="54">B58</f>
        <v>0</v>
      </c>
      <c r="K58" s="11" t="str">
        <f t="shared" si="54"/>
        <v>五</v>
      </c>
      <c r="L58" s="11">
        <f t="shared" si="54"/>
        <v>232</v>
      </c>
      <c r="M58" s="11">
        <f t="shared" si="54"/>
        <v>425</v>
      </c>
      <c r="N58" s="33">
        <f t="shared" si="54"/>
        <v>98600</v>
      </c>
      <c r="O58" s="11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9.5" customHeight="1">
      <c r="A59" s="63" t="s">
        <v>527</v>
      </c>
      <c r="B59" s="66"/>
      <c r="C59" s="66"/>
      <c r="D59" s="66"/>
      <c r="E59" s="73">
        <v>2904</v>
      </c>
      <c r="F59" s="80">
        <v>644530</v>
      </c>
      <c r="G59" s="4"/>
      <c r="H59" s="4"/>
      <c r="I59" s="108"/>
      <c r="J59" s="5">
        <f t="shared" ref="J59:N59" si="55">B59</f>
        <v>0</v>
      </c>
      <c r="K59" s="11">
        <f t="shared" si="55"/>
        <v>0</v>
      </c>
      <c r="L59" s="11">
        <f t="shared" si="55"/>
        <v>0</v>
      </c>
      <c r="M59" s="11">
        <f t="shared" si="55"/>
        <v>2904</v>
      </c>
      <c r="N59" s="33">
        <f t="shared" si="55"/>
        <v>644530</v>
      </c>
      <c r="O59" s="11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9.5" customHeight="1">
      <c r="A60" s="63" t="s">
        <v>189</v>
      </c>
      <c r="B60" s="63" t="s">
        <v>309</v>
      </c>
      <c r="C60" s="63" t="s">
        <v>26</v>
      </c>
      <c r="D60" s="63">
        <v>222</v>
      </c>
      <c r="E60" s="73">
        <v>506</v>
      </c>
      <c r="F60" s="80">
        <v>112332</v>
      </c>
      <c r="G60" s="4"/>
      <c r="H60" s="4"/>
      <c r="I60" s="108"/>
      <c r="J60" s="5" t="str">
        <f t="shared" ref="J60:N60" si="56">B60</f>
        <v>會計學</v>
      </c>
      <c r="K60" s="11" t="str">
        <f t="shared" si="56"/>
        <v>二</v>
      </c>
      <c r="L60" s="11">
        <f t="shared" si="56"/>
        <v>222</v>
      </c>
      <c r="M60" s="11">
        <f t="shared" si="56"/>
        <v>506</v>
      </c>
      <c r="N60" s="33">
        <f t="shared" si="56"/>
        <v>112332</v>
      </c>
      <c r="O60" s="11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9.5" customHeight="1">
      <c r="A61" s="65"/>
      <c r="B61" s="65"/>
      <c r="C61" s="63" t="s">
        <v>34</v>
      </c>
      <c r="D61" s="63">
        <v>222</v>
      </c>
      <c r="E61" s="73">
        <v>391</v>
      </c>
      <c r="F61" s="80">
        <v>86802</v>
      </c>
      <c r="G61" s="4"/>
      <c r="H61" s="4"/>
      <c r="I61" s="107"/>
      <c r="J61" s="100" t="s">
        <v>440</v>
      </c>
      <c r="K61" s="101"/>
      <c r="L61" s="102"/>
      <c r="M61" s="11">
        <f t="shared" ref="M61:N61" si="57">E61</f>
        <v>391</v>
      </c>
      <c r="N61" s="33">
        <f t="shared" si="57"/>
        <v>86802</v>
      </c>
      <c r="O61" s="11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9.5" customHeight="1">
      <c r="A62" s="65"/>
      <c r="B62" s="65"/>
      <c r="C62" s="63" t="s">
        <v>39</v>
      </c>
      <c r="D62" s="63">
        <v>222</v>
      </c>
      <c r="E62" s="73">
        <v>126</v>
      </c>
      <c r="F62" s="80">
        <v>27972</v>
      </c>
      <c r="G62" s="4"/>
      <c r="H62" s="4"/>
      <c r="I62" s="106" t="s">
        <v>300</v>
      </c>
      <c r="J62" s="5">
        <f t="shared" ref="J62:N62" si="58">B62</f>
        <v>0</v>
      </c>
      <c r="K62" s="11" t="str">
        <f t="shared" si="58"/>
        <v>四</v>
      </c>
      <c r="L62" s="11">
        <f t="shared" si="58"/>
        <v>222</v>
      </c>
      <c r="M62" s="11">
        <f t="shared" si="58"/>
        <v>126</v>
      </c>
      <c r="N62" s="33">
        <f t="shared" si="58"/>
        <v>27972</v>
      </c>
      <c r="O62" s="11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9.5" customHeight="1">
      <c r="A63" s="65"/>
      <c r="B63" s="63" t="s">
        <v>304</v>
      </c>
      <c r="C63" s="63" t="s">
        <v>26</v>
      </c>
      <c r="D63" s="63">
        <v>212</v>
      </c>
      <c r="E63" s="73">
        <v>145</v>
      </c>
      <c r="F63" s="80">
        <v>30740</v>
      </c>
      <c r="G63" s="4"/>
      <c r="H63" s="4"/>
      <c r="I63" s="107"/>
      <c r="J63" s="100" t="s">
        <v>440</v>
      </c>
      <c r="K63" s="101"/>
      <c r="L63" s="102"/>
      <c r="M63" s="11">
        <f t="shared" ref="M63:N63" si="59">E63</f>
        <v>145</v>
      </c>
      <c r="N63" s="33">
        <f t="shared" si="59"/>
        <v>30740</v>
      </c>
      <c r="O63" s="11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9.5" customHeight="1">
      <c r="A64" s="65"/>
      <c r="B64" s="63" t="s">
        <v>318</v>
      </c>
      <c r="C64" s="63" t="s">
        <v>124</v>
      </c>
      <c r="D64" s="63">
        <v>323</v>
      </c>
      <c r="E64" s="73">
        <v>286</v>
      </c>
      <c r="F64" s="80">
        <v>92378</v>
      </c>
      <c r="G64" s="4"/>
      <c r="H64" s="4"/>
      <c r="I64" s="106" t="s">
        <v>278</v>
      </c>
      <c r="J64" s="5" t="str">
        <f t="shared" ref="J64:N64" si="60">B64</f>
        <v>電腦IFRS實力養成評量(TQC)</v>
      </c>
      <c r="K64" s="11" t="str">
        <f t="shared" si="60"/>
        <v>全</v>
      </c>
      <c r="L64" s="11">
        <f t="shared" si="60"/>
        <v>323</v>
      </c>
      <c r="M64" s="11">
        <f t="shared" si="60"/>
        <v>286</v>
      </c>
      <c r="N64" s="33">
        <f t="shared" si="60"/>
        <v>92378</v>
      </c>
      <c r="O64" s="11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9.5" customHeight="1">
      <c r="A65" s="63" t="s">
        <v>528</v>
      </c>
      <c r="B65" s="66"/>
      <c r="C65" s="66"/>
      <c r="D65" s="66"/>
      <c r="E65" s="73">
        <v>1454</v>
      </c>
      <c r="F65" s="80">
        <v>350224</v>
      </c>
      <c r="G65" s="4"/>
      <c r="H65" s="4"/>
      <c r="I65" s="108"/>
      <c r="J65" s="5">
        <f t="shared" ref="J65:N65" si="61">B65</f>
        <v>0</v>
      </c>
      <c r="K65" s="11">
        <f t="shared" si="61"/>
        <v>0</v>
      </c>
      <c r="L65" s="11">
        <f t="shared" si="61"/>
        <v>0</v>
      </c>
      <c r="M65" s="11">
        <f t="shared" si="61"/>
        <v>1454</v>
      </c>
      <c r="N65" s="33">
        <f t="shared" si="61"/>
        <v>350224</v>
      </c>
      <c r="O65" s="11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9.5" customHeight="1">
      <c r="A66" s="63" t="s">
        <v>248</v>
      </c>
      <c r="B66" s="63" t="s">
        <v>328</v>
      </c>
      <c r="C66" s="63" t="s">
        <v>84</v>
      </c>
      <c r="D66" s="63">
        <v>268</v>
      </c>
      <c r="E66" s="73">
        <v>587</v>
      </c>
      <c r="F66" s="80">
        <v>157316</v>
      </c>
      <c r="G66" s="4"/>
      <c r="H66" s="4"/>
      <c r="I66" s="108"/>
      <c r="J66" s="5" t="str">
        <f t="shared" ref="J66:N66" si="62">B66</f>
        <v>計算機概論</v>
      </c>
      <c r="K66" s="11" t="str">
        <f t="shared" si="62"/>
        <v>Ⅱ</v>
      </c>
      <c r="L66" s="11">
        <f t="shared" si="62"/>
        <v>268</v>
      </c>
      <c r="M66" s="11">
        <f t="shared" si="62"/>
        <v>587</v>
      </c>
      <c r="N66" s="33">
        <f t="shared" si="62"/>
        <v>157316</v>
      </c>
      <c r="O66" s="11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9.5" customHeight="1">
      <c r="A67" s="65"/>
      <c r="B67" s="65"/>
      <c r="C67" s="63" t="s">
        <v>333</v>
      </c>
      <c r="D67" s="63">
        <v>268</v>
      </c>
      <c r="E67" s="73">
        <v>555</v>
      </c>
      <c r="F67" s="80">
        <v>148740</v>
      </c>
      <c r="G67" s="4"/>
      <c r="H67" s="4"/>
      <c r="I67" s="108"/>
      <c r="J67" s="5">
        <f t="shared" ref="J67:N67" si="63">B67</f>
        <v>0</v>
      </c>
      <c r="K67" s="11" t="str">
        <f t="shared" si="63"/>
        <v>Ⅳ</v>
      </c>
      <c r="L67" s="11">
        <f t="shared" si="63"/>
        <v>268</v>
      </c>
      <c r="M67" s="11">
        <f t="shared" si="63"/>
        <v>555</v>
      </c>
      <c r="N67" s="33">
        <f t="shared" si="63"/>
        <v>148740</v>
      </c>
      <c r="O67" s="11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9.5" customHeight="1">
      <c r="A68" s="65"/>
      <c r="B68" s="63" t="s">
        <v>336</v>
      </c>
      <c r="C68" s="63" t="s">
        <v>84</v>
      </c>
      <c r="D68" s="63">
        <v>270</v>
      </c>
      <c r="E68" s="73">
        <v>480</v>
      </c>
      <c r="F68" s="80">
        <v>129600</v>
      </c>
      <c r="G68" s="4"/>
      <c r="H68" s="4"/>
      <c r="I68" s="108"/>
      <c r="J68" s="5" t="str">
        <f t="shared" ref="J68:N68" si="64">B68</f>
        <v>經濟學</v>
      </c>
      <c r="K68" s="11" t="str">
        <f t="shared" si="64"/>
        <v>Ⅱ</v>
      </c>
      <c r="L68" s="11">
        <f t="shared" si="64"/>
        <v>270</v>
      </c>
      <c r="M68" s="11">
        <f t="shared" si="64"/>
        <v>480</v>
      </c>
      <c r="N68" s="33">
        <f t="shared" si="64"/>
        <v>129600</v>
      </c>
      <c r="O68" s="11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9.5" customHeight="1">
      <c r="A69" s="63" t="s">
        <v>529</v>
      </c>
      <c r="B69" s="66"/>
      <c r="C69" s="66"/>
      <c r="D69" s="66"/>
      <c r="E69" s="73">
        <v>1622</v>
      </c>
      <c r="F69" s="80">
        <v>435656</v>
      </c>
      <c r="G69" s="4"/>
      <c r="H69" s="4"/>
      <c r="I69" s="108"/>
      <c r="J69" s="5">
        <f t="shared" ref="J69:N69" si="65">B69</f>
        <v>0</v>
      </c>
      <c r="K69" s="11">
        <f t="shared" si="65"/>
        <v>0</v>
      </c>
      <c r="L69" s="11">
        <f t="shared" si="65"/>
        <v>0</v>
      </c>
      <c r="M69" s="11">
        <f t="shared" si="65"/>
        <v>1622</v>
      </c>
      <c r="N69" s="33">
        <f t="shared" si="65"/>
        <v>435656</v>
      </c>
      <c r="O69" s="11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9.5" customHeight="1">
      <c r="A70" s="63" t="s">
        <v>85</v>
      </c>
      <c r="B70" s="63" t="s">
        <v>82</v>
      </c>
      <c r="C70" s="63" t="s">
        <v>84</v>
      </c>
      <c r="D70" s="63">
        <v>324</v>
      </c>
      <c r="E70" s="73">
        <v>81</v>
      </c>
      <c r="F70" s="80">
        <v>26244</v>
      </c>
      <c r="G70" s="4"/>
      <c r="H70" s="4"/>
      <c r="I70" s="108"/>
      <c r="J70" s="5" t="str">
        <f t="shared" ref="J70:N70" si="66">B70</f>
        <v>基本設計</v>
      </c>
      <c r="K70" s="11" t="str">
        <f t="shared" si="66"/>
        <v>Ⅱ</v>
      </c>
      <c r="L70" s="11">
        <f t="shared" si="66"/>
        <v>324</v>
      </c>
      <c r="M70" s="11">
        <f t="shared" si="66"/>
        <v>81</v>
      </c>
      <c r="N70" s="33">
        <f t="shared" si="66"/>
        <v>26244</v>
      </c>
      <c r="O70" s="11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9.5" customHeight="1">
      <c r="A71" s="63" t="s">
        <v>530</v>
      </c>
      <c r="B71" s="66"/>
      <c r="C71" s="66"/>
      <c r="D71" s="66"/>
      <c r="E71" s="73">
        <v>81</v>
      </c>
      <c r="F71" s="80">
        <v>26244</v>
      </c>
      <c r="G71" s="4"/>
      <c r="H71" s="4"/>
      <c r="I71" s="107"/>
      <c r="J71" s="100" t="s">
        <v>440</v>
      </c>
      <c r="K71" s="101"/>
      <c r="L71" s="102"/>
      <c r="M71" s="11">
        <f t="shared" ref="M71:N71" si="67">E71</f>
        <v>81</v>
      </c>
      <c r="N71" s="33">
        <f t="shared" si="67"/>
        <v>26244</v>
      </c>
      <c r="O71" s="11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9.5" customHeight="1">
      <c r="A72" s="63" t="s">
        <v>132</v>
      </c>
      <c r="B72" s="63" t="s">
        <v>140</v>
      </c>
      <c r="C72" s="63" t="s">
        <v>84</v>
      </c>
      <c r="D72" s="63">
        <v>150</v>
      </c>
      <c r="E72" s="73">
        <v>832</v>
      </c>
      <c r="F72" s="80">
        <v>124800</v>
      </c>
      <c r="G72" s="4"/>
      <c r="H72" s="4"/>
      <c r="I72" s="106" t="s">
        <v>287</v>
      </c>
      <c r="J72" s="5" t="str">
        <f t="shared" ref="J72:N72" si="68">B72</f>
        <v>全民國防教育</v>
      </c>
      <c r="K72" s="11" t="str">
        <f t="shared" si="68"/>
        <v>Ⅱ</v>
      </c>
      <c r="L72" s="11">
        <f t="shared" si="68"/>
        <v>150</v>
      </c>
      <c r="M72" s="11">
        <f t="shared" si="68"/>
        <v>832</v>
      </c>
      <c r="N72" s="33">
        <f t="shared" si="68"/>
        <v>124800</v>
      </c>
      <c r="O72" s="11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9.5" customHeight="1">
      <c r="A73" s="65"/>
      <c r="B73" s="63" t="s">
        <v>146</v>
      </c>
      <c r="C73" s="63" t="s">
        <v>26</v>
      </c>
      <c r="D73" s="63">
        <v>145</v>
      </c>
      <c r="E73" s="73">
        <v>717</v>
      </c>
      <c r="F73" s="80">
        <v>103965</v>
      </c>
      <c r="G73" s="4"/>
      <c r="H73" s="4"/>
      <c r="I73" s="108"/>
      <c r="J73" s="5" t="str">
        <f t="shared" ref="J73:N73" si="69">B73</f>
        <v>健康與護理</v>
      </c>
      <c r="K73" s="11" t="str">
        <f t="shared" si="69"/>
        <v>二</v>
      </c>
      <c r="L73" s="11">
        <f t="shared" si="69"/>
        <v>145</v>
      </c>
      <c r="M73" s="11">
        <f t="shared" si="69"/>
        <v>717</v>
      </c>
      <c r="N73" s="33">
        <f t="shared" si="69"/>
        <v>103965</v>
      </c>
      <c r="O73" s="11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9.5" customHeight="1">
      <c r="A74" s="65"/>
      <c r="B74" s="63" t="s">
        <v>158</v>
      </c>
      <c r="C74" s="63" t="s">
        <v>26</v>
      </c>
      <c r="D74" s="63">
        <v>130</v>
      </c>
      <c r="E74" s="73">
        <v>717</v>
      </c>
      <c r="F74" s="80">
        <v>93210</v>
      </c>
      <c r="G74" s="4"/>
      <c r="H74" s="4"/>
      <c r="I74" s="108"/>
      <c r="J74" s="5" t="str">
        <f t="shared" ref="J74:N74" si="70">B74</f>
        <v>體育</v>
      </c>
      <c r="K74" s="11" t="str">
        <f t="shared" si="70"/>
        <v>二</v>
      </c>
      <c r="L74" s="11">
        <f t="shared" si="70"/>
        <v>130</v>
      </c>
      <c r="M74" s="11">
        <f t="shared" si="70"/>
        <v>717</v>
      </c>
      <c r="N74" s="33">
        <f t="shared" si="70"/>
        <v>93210</v>
      </c>
      <c r="O74" s="11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9.5" customHeight="1">
      <c r="A75" s="65"/>
      <c r="B75" s="65"/>
      <c r="C75" s="63" t="s">
        <v>39</v>
      </c>
      <c r="D75" s="63">
        <v>120</v>
      </c>
      <c r="E75" s="73">
        <v>644</v>
      </c>
      <c r="F75" s="80">
        <v>77280</v>
      </c>
      <c r="G75" s="4"/>
      <c r="H75" s="4"/>
      <c r="I75" s="108"/>
      <c r="J75" s="5">
        <f t="shared" ref="J75:N75" si="71">B75</f>
        <v>0</v>
      </c>
      <c r="K75" s="11" t="str">
        <f t="shared" si="71"/>
        <v>四</v>
      </c>
      <c r="L75" s="11">
        <f t="shared" si="71"/>
        <v>120</v>
      </c>
      <c r="M75" s="11">
        <f t="shared" si="71"/>
        <v>644</v>
      </c>
      <c r="N75" s="33">
        <f t="shared" si="71"/>
        <v>77280</v>
      </c>
      <c r="O75" s="11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9.5" customHeight="1">
      <c r="A76" s="63" t="s">
        <v>531</v>
      </c>
      <c r="B76" s="66"/>
      <c r="C76" s="66"/>
      <c r="D76" s="66"/>
      <c r="E76" s="73">
        <v>2910</v>
      </c>
      <c r="F76" s="80">
        <v>399255</v>
      </c>
      <c r="G76" s="4"/>
      <c r="H76" s="4"/>
      <c r="I76" s="108"/>
      <c r="J76" s="5">
        <f t="shared" ref="J76:N76" si="72">B76</f>
        <v>0</v>
      </c>
      <c r="K76" s="11">
        <f t="shared" si="72"/>
        <v>0</v>
      </c>
      <c r="L76" s="11">
        <f t="shared" si="72"/>
        <v>0</v>
      </c>
      <c r="M76" s="11">
        <f t="shared" si="72"/>
        <v>2910</v>
      </c>
      <c r="N76" s="33">
        <f t="shared" si="72"/>
        <v>399255</v>
      </c>
      <c r="O76" s="11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9.5" customHeight="1">
      <c r="A77" s="63" t="s">
        <v>179</v>
      </c>
      <c r="B77" s="63" t="s">
        <v>286</v>
      </c>
      <c r="C77" s="63" t="s">
        <v>34</v>
      </c>
      <c r="D77" s="63">
        <v>121</v>
      </c>
      <c r="E77" s="73">
        <v>144</v>
      </c>
      <c r="F77" s="80">
        <v>17424</v>
      </c>
      <c r="G77" s="4"/>
      <c r="H77" s="4"/>
      <c r="I77" s="108"/>
      <c r="J77" s="5" t="str">
        <f t="shared" ref="J77:N77" si="73">B77</f>
        <v>基礎化學</v>
      </c>
      <c r="K77" s="11" t="str">
        <f t="shared" si="73"/>
        <v>三</v>
      </c>
      <c r="L77" s="11">
        <f t="shared" si="73"/>
        <v>121</v>
      </c>
      <c r="M77" s="11">
        <f t="shared" si="73"/>
        <v>144</v>
      </c>
      <c r="N77" s="33">
        <f t="shared" si="73"/>
        <v>17424</v>
      </c>
      <c r="O77" s="11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9.5" customHeight="1">
      <c r="A78" s="65"/>
      <c r="B78" s="63" t="s">
        <v>299</v>
      </c>
      <c r="C78" s="63" t="s">
        <v>16</v>
      </c>
      <c r="D78" s="63">
        <v>121</v>
      </c>
      <c r="E78" s="73">
        <v>72</v>
      </c>
      <c r="F78" s="80">
        <v>8712</v>
      </c>
      <c r="G78" s="4"/>
      <c r="H78" s="4"/>
      <c r="I78" s="108"/>
      <c r="J78" s="5" t="str">
        <f t="shared" ref="J78:N78" si="74">B78</f>
        <v>選修化學</v>
      </c>
      <c r="K78" s="11" t="str">
        <f t="shared" si="74"/>
        <v>下</v>
      </c>
      <c r="L78" s="11">
        <f t="shared" si="74"/>
        <v>121</v>
      </c>
      <c r="M78" s="11">
        <f t="shared" si="74"/>
        <v>72</v>
      </c>
      <c r="N78" s="33">
        <f t="shared" si="74"/>
        <v>8712</v>
      </c>
      <c r="O78" s="11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9.5" customHeight="1">
      <c r="A79" s="63" t="s">
        <v>532</v>
      </c>
      <c r="B79" s="66"/>
      <c r="C79" s="66"/>
      <c r="D79" s="66"/>
      <c r="E79" s="73">
        <v>216</v>
      </c>
      <c r="F79" s="80">
        <v>26136</v>
      </c>
      <c r="G79" s="4"/>
      <c r="H79" s="4"/>
      <c r="I79" s="108"/>
      <c r="J79" s="5">
        <f t="shared" ref="J79:N79" si="75">B79</f>
        <v>0</v>
      </c>
      <c r="K79" s="11">
        <f t="shared" si="75"/>
        <v>0</v>
      </c>
      <c r="L79" s="11">
        <f t="shared" si="75"/>
        <v>0</v>
      </c>
      <c r="M79" s="11">
        <f t="shared" si="75"/>
        <v>216</v>
      </c>
      <c r="N79" s="33">
        <f t="shared" si="75"/>
        <v>26136</v>
      </c>
      <c r="O79" s="11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9.5" customHeight="1">
      <c r="A80" s="63" t="s">
        <v>108</v>
      </c>
      <c r="B80" s="63" t="s">
        <v>146</v>
      </c>
      <c r="C80" s="63" t="s">
        <v>26</v>
      </c>
      <c r="D80" s="63">
        <v>150</v>
      </c>
      <c r="E80" s="73">
        <v>115</v>
      </c>
      <c r="F80" s="80">
        <v>17250</v>
      </c>
      <c r="G80" s="4"/>
      <c r="H80" s="4"/>
      <c r="I80" s="108"/>
      <c r="J80" s="5" t="str">
        <f t="shared" ref="J80:N80" si="76">B80</f>
        <v>健康與護理</v>
      </c>
      <c r="K80" s="11" t="str">
        <f t="shared" si="76"/>
        <v>二</v>
      </c>
      <c r="L80" s="11">
        <f t="shared" si="76"/>
        <v>150</v>
      </c>
      <c r="M80" s="11">
        <f t="shared" si="76"/>
        <v>115</v>
      </c>
      <c r="N80" s="33">
        <f t="shared" si="76"/>
        <v>17250</v>
      </c>
      <c r="O80" s="11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9.5" customHeight="1">
      <c r="A81" s="65"/>
      <c r="B81" s="63" t="s">
        <v>123</v>
      </c>
      <c r="C81" s="63" t="s">
        <v>124</v>
      </c>
      <c r="D81" s="63">
        <v>145</v>
      </c>
      <c r="E81" s="73">
        <v>626</v>
      </c>
      <c r="F81" s="80">
        <v>90770</v>
      </c>
      <c r="G81" s="4"/>
      <c r="H81" s="4"/>
      <c r="I81" s="108"/>
      <c r="J81" s="5" t="str">
        <f t="shared" ref="J81:N81" si="77">B81</f>
        <v>當代軍事科技</v>
      </c>
      <c r="K81" s="11" t="str">
        <f t="shared" si="77"/>
        <v>全</v>
      </c>
      <c r="L81" s="11">
        <f t="shared" si="77"/>
        <v>145</v>
      </c>
      <c r="M81" s="11">
        <f t="shared" si="77"/>
        <v>626</v>
      </c>
      <c r="N81" s="33">
        <f t="shared" si="77"/>
        <v>90770</v>
      </c>
      <c r="O81" s="11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9.5" customHeight="1">
      <c r="A82" s="65"/>
      <c r="B82" s="63" t="s">
        <v>420</v>
      </c>
      <c r="C82" s="63" t="s">
        <v>124</v>
      </c>
      <c r="D82" s="63">
        <v>130</v>
      </c>
      <c r="E82" s="73">
        <v>126</v>
      </c>
      <c r="F82" s="80">
        <v>16380</v>
      </c>
      <c r="G82" s="4"/>
      <c r="H82" s="4"/>
      <c r="I82" s="108"/>
      <c r="J82" s="5" t="str">
        <f t="shared" ref="J82:N82" si="78">B82</f>
        <v>健康情感管理</v>
      </c>
      <c r="K82" s="11" t="str">
        <f t="shared" si="78"/>
        <v>全</v>
      </c>
      <c r="L82" s="11">
        <f t="shared" si="78"/>
        <v>130</v>
      </c>
      <c r="M82" s="11">
        <f t="shared" si="78"/>
        <v>126</v>
      </c>
      <c r="N82" s="33">
        <f t="shared" si="78"/>
        <v>16380</v>
      </c>
      <c r="O82" s="11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9.5" customHeight="1">
      <c r="A83" s="63" t="s">
        <v>533</v>
      </c>
      <c r="B83" s="66"/>
      <c r="C83" s="66"/>
      <c r="D83" s="66"/>
      <c r="E83" s="73">
        <v>867</v>
      </c>
      <c r="F83" s="80">
        <v>124400</v>
      </c>
      <c r="G83" s="4"/>
      <c r="H83" s="4"/>
      <c r="I83" s="108"/>
      <c r="J83" s="5">
        <f t="shared" ref="J83:N83" si="79">B83</f>
        <v>0</v>
      </c>
      <c r="K83" s="11">
        <f t="shared" si="79"/>
        <v>0</v>
      </c>
      <c r="L83" s="11">
        <f t="shared" si="79"/>
        <v>0</v>
      </c>
      <c r="M83" s="11">
        <f t="shared" si="79"/>
        <v>867</v>
      </c>
      <c r="N83" s="33">
        <f t="shared" si="79"/>
        <v>124400</v>
      </c>
      <c r="O83" s="11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9.5" customHeight="1">
      <c r="A84" s="63" t="s">
        <v>307</v>
      </c>
      <c r="B84" s="63" t="s">
        <v>322</v>
      </c>
      <c r="C84" s="63" t="s">
        <v>124</v>
      </c>
      <c r="D84" s="63">
        <v>140</v>
      </c>
      <c r="E84" s="73">
        <v>787</v>
      </c>
      <c r="F84" s="80">
        <v>110180</v>
      </c>
      <c r="G84" s="4"/>
      <c r="H84" s="4"/>
      <c r="I84" s="108"/>
      <c r="J84" s="5" t="str">
        <f t="shared" ref="J84:N84" si="80">B84</f>
        <v>戰爭與危機的啟示</v>
      </c>
      <c r="K84" s="11" t="str">
        <f t="shared" si="80"/>
        <v>全</v>
      </c>
      <c r="L84" s="11">
        <f t="shared" si="80"/>
        <v>140</v>
      </c>
      <c r="M84" s="11">
        <f t="shared" si="80"/>
        <v>787</v>
      </c>
      <c r="N84" s="33">
        <f t="shared" si="80"/>
        <v>110180</v>
      </c>
      <c r="O84" s="11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9.5" customHeight="1">
      <c r="A85" s="63" t="s">
        <v>534</v>
      </c>
      <c r="B85" s="66"/>
      <c r="C85" s="66"/>
      <c r="D85" s="66"/>
      <c r="E85" s="73">
        <v>787</v>
      </c>
      <c r="F85" s="80">
        <v>110180</v>
      </c>
      <c r="G85" s="4"/>
      <c r="H85" s="4"/>
      <c r="I85" s="108"/>
      <c r="J85" s="5">
        <f t="shared" ref="J85:N85" si="81">B85</f>
        <v>0</v>
      </c>
      <c r="K85" s="11">
        <f t="shared" si="81"/>
        <v>0</v>
      </c>
      <c r="L85" s="11">
        <f t="shared" si="81"/>
        <v>0</v>
      </c>
      <c r="M85" s="11">
        <f t="shared" si="81"/>
        <v>787</v>
      </c>
      <c r="N85" s="33">
        <f t="shared" si="81"/>
        <v>110180</v>
      </c>
      <c r="O85" s="11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9.5" customHeight="1">
      <c r="A86" s="63" t="s">
        <v>224</v>
      </c>
      <c r="B86" s="63" t="s">
        <v>158</v>
      </c>
      <c r="C86" s="63" t="s">
        <v>50</v>
      </c>
      <c r="D86" s="63">
        <v>96</v>
      </c>
      <c r="E86" s="73">
        <v>694</v>
      </c>
      <c r="F86" s="80">
        <v>66624</v>
      </c>
      <c r="G86" s="4"/>
      <c r="H86" s="4"/>
      <c r="I86" s="108"/>
      <c r="J86" s="5" t="str">
        <f t="shared" ref="J86:N86" si="82">B86</f>
        <v>體育</v>
      </c>
      <c r="K86" s="11" t="str">
        <f t="shared" si="82"/>
        <v>六</v>
      </c>
      <c r="L86" s="11">
        <f t="shared" si="82"/>
        <v>96</v>
      </c>
      <c r="M86" s="11">
        <f t="shared" si="82"/>
        <v>694</v>
      </c>
      <c r="N86" s="33">
        <f t="shared" si="82"/>
        <v>66624</v>
      </c>
      <c r="O86" s="11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9.5" customHeight="1">
      <c r="A87" s="63" t="s">
        <v>535</v>
      </c>
      <c r="B87" s="66"/>
      <c r="C87" s="66"/>
      <c r="D87" s="66"/>
      <c r="E87" s="73">
        <v>694</v>
      </c>
      <c r="F87" s="80">
        <v>66624</v>
      </c>
      <c r="G87" s="4"/>
      <c r="H87" s="4"/>
      <c r="I87" s="108"/>
      <c r="J87" s="5">
        <f t="shared" ref="J87:N87" si="83">B87</f>
        <v>0</v>
      </c>
      <c r="K87" s="11">
        <f t="shared" si="83"/>
        <v>0</v>
      </c>
      <c r="L87" s="11">
        <f t="shared" si="83"/>
        <v>0</v>
      </c>
      <c r="M87" s="11">
        <f t="shared" si="83"/>
        <v>694</v>
      </c>
      <c r="N87" s="33">
        <f t="shared" si="83"/>
        <v>66624</v>
      </c>
      <c r="O87" s="11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9.5" customHeight="1">
      <c r="A88" s="63" t="s">
        <v>300</v>
      </c>
      <c r="B88" s="63" t="s">
        <v>410</v>
      </c>
      <c r="C88" s="63" t="s">
        <v>124</v>
      </c>
      <c r="D88" s="63">
        <v>121</v>
      </c>
      <c r="E88" s="73">
        <v>107</v>
      </c>
      <c r="F88" s="80">
        <v>12947</v>
      </c>
      <c r="G88" s="4"/>
      <c r="H88" s="4"/>
      <c r="I88" s="108"/>
      <c r="J88" s="5" t="str">
        <f t="shared" ref="J88:N88" si="84">B88</f>
        <v>歷史B</v>
      </c>
      <c r="K88" s="11" t="str">
        <f t="shared" si="84"/>
        <v>全</v>
      </c>
      <c r="L88" s="11">
        <f t="shared" si="84"/>
        <v>121</v>
      </c>
      <c r="M88" s="11">
        <f t="shared" si="84"/>
        <v>107</v>
      </c>
      <c r="N88" s="33">
        <f t="shared" si="84"/>
        <v>12947</v>
      </c>
      <c r="O88" s="11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9.5" customHeight="1">
      <c r="A89" s="63" t="s">
        <v>536</v>
      </c>
      <c r="B89" s="66"/>
      <c r="C89" s="66"/>
      <c r="D89" s="66"/>
      <c r="E89" s="73">
        <v>107</v>
      </c>
      <c r="F89" s="80">
        <v>12947</v>
      </c>
      <c r="G89" s="4"/>
      <c r="H89" s="4"/>
      <c r="I89" s="108"/>
      <c r="J89" s="5">
        <f t="shared" ref="J89:N89" si="85">B89</f>
        <v>0</v>
      </c>
      <c r="K89" s="11">
        <f t="shared" si="85"/>
        <v>0</v>
      </c>
      <c r="L89" s="11">
        <f t="shared" si="85"/>
        <v>0</v>
      </c>
      <c r="M89" s="11">
        <f t="shared" si="85"/>
        <v>107</v>
      </c>
      <c r="N89" s="33">
        <f t="shared" si="85"/>
        <v>12947</v>
      </c>
      <c r="O89" s="11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9.5" customHeight="1">
      <c r="A90" s="63" t="s">
        <v>78</v>
      </c>
      <c r="B90" s="63" t="s">
        <v>422</v>
      </c>
      <c r="C90" s="63" t="s">
        <v>26</v>
      </c>
      <c r="D90" s="63">
        <v>191</v>
      </c>
      <c r="E90" s="73">
        <v>97</v>
      </c>
      <c r="F90" s="80">
        <v>18527</v>
      </c>
      <c r="G90" s="4"/>
      <c r="H90" s="4"/>
      <c r="I90" s="108"/>
      <c r="J90" s="5" t="str">
        <f t="shared" ref="J90:N90" si="86">B90</f>
        <v>民法與商事法概論</v>
      </c>
      <c r="K90" s="11" t="str">
        <f t="shared" si="86"/>
        <v>二</v>
      </c>
      <c r="L90" s="11">
        <f t="shared" si="86"/>
        <v>191</v>
      </c>
      <c r="M90" s="11">
        <f t="shared" si="86"/>
        <v>97</v>
      </c>
      <c r="N90" s="33">
        <f t="shared" si="86"/>
        <v>18527</v>
      </c>
      <c r="O90" s="11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9.5" customHeight="1">
      <c r="A91" s="63" t="s">
        <v>537</v>
      </c>
      <c r="B91" s="66"/>
      <c r="C91" s="66"/>
      <c r="D91" s="66"/>
      <c r="E91" s="73">
        <v>97</v>
      </c>
      <c r="F91" s="80">
        <v>18527</v>
      </c>
      <c r="G91" s="4"/>
      <c r="H91" s="4"/>
      <c r="I91" s="107"/>
      <c r="J91" s="100" t="s">
        <v>440</v>
      </c>
      <c r="K91" s="101"/>
      <c r="L91" s="102"/>
      <c r="M91" s="11">
        <f t="shared" ref="M91:N91" si="87">E91</f>
        <v>97</v>
      </c>
      <c r="N91" s="33">
        <f t="shared" si="87"/>
        <v>18527</v>
      </c>
      <c r="O91" s="11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33.75" customHeight="1">
      <c r="A92" s="67" t="s">
        <v>441</v>
      </c>
      <c r="B92" s="68"/>
      <c r="C92" s="68"/>
      <c r="D92" s="68"/>
      <c r="E92" s="75">
        <v>18779</v>
      </c>
      <c r="F92" s="81">
        <v>3663206</v>
      </c>
      <c r="G92" s="4"/>
      <c r="H92" s="4"/>
      <c r="I92" s="110" t="s">
        <v>441</v>
      </c>
      <c r="J92" s="101"/>
      <c r="K92" s="101"/>
      <c r="L92" s="102"/>
      <c r="M92" s="49">
        <f t="shared" ref="M92:N92" si="88">E92</f>
        <v>18779</v>
      </c>
      <c r="N92" s="50">
        <f t="shared" si="88"/>
        <v>3663206</v>
      </c>
      <c r="O92" s="49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4"/>
      <c r="F93" s="4"/>
      <c r="G93" s="4"/>
      <c r="H93" s="4"/>
      <c r="I93" s="12"/>
      <c r="J93" s="4"/>
      <c r="K93" s="12"/>
      <c r="L93" s="12"/>
      <c r="M93" s="12"/>
      <c r="N93" s="12"/>
      <c r="O93" s="12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12"/>
      <c r="J94" s="4"/>
      <c r="K94" s="12"/>
      <c r="L94" s="12"/>
      <c r="M94" s="12"/>
      <c r="N94" s="12"/>
      <c r="O94" s="12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12"/>
      <c r="J95" s="4"/>
      <c r="K95" s="12"/>
      <c r="L95" s="12"/>
      <c r="M95" s="12"/>
      <c r="N95" s="12"/>
      <c r="O95" s="12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12"/>
      <c r="J96" s="4"/>
      <c r="K96" s="12"/>
      <c r="L96" s="12"/>
      <c r="M96" s="12"/>
      <c r="N96" s="12"/>
      <c r="O96" s="12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12"/>
      <c r="J97" s="4"/>
      <c r="K97" s="12"/>
      <c r="L97" s="12"/>
      <c r="M97" s="12"/>
      <c r="N97" s="12"/>
      <c r="O97" s="12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12"/>
      <c r="J98" s="4"/>
      <c r="K98" s="12"/>
      <c r="L98" s="12"/>
      <c r="M98" s="12"/>
      <c r="N98" s="12"/>
      <c r="O98" s="12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12"/>
      <c r="J99" s="4"/>
      <c r="K99" s="12"/>
      <c r="L99" s="12"/>
      <c r="M99" s="12"/>
      <c r="N99" s="12"/>
      <c r="O99" s="12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12"/>
      <c r="J100" s="4"/>
      <c r="K100" s="12"/>
      <c r="L100" s="12"/>
      <c r="M100" s="12"/>
      <c r="N100" s="12"/>
      <c r="O100" s="12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12"/>
      <c r="J101" s="4"/>
      <c r="K101" s="12"/>
      <c r="L101" s="12"/>
      <c r="M101" s="12"/>
      <c r="N101" s="12"/>
      <c r="O101" s="12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12"/>
      <c r="J102" s="4"/>
      <c r="K102" s="12"/>
      <c r="L102" s="12"/>
      <c r="M102" s="12"/>
      <c r="N102" s="12"/>
      <c r="O102" s="12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12"/>
      <c r="J103" s="4"/>
      <c r="K103" s="12"/>
      <c r="L103" s="12"/>
      <c r="M103" s="12"/>
      <c r="N103" s="12"/>
      <c r="O103" s="12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12"/>
      <c r="J104" s="4"/>
      <c r="K104" s="12"/>
      <c r="L104" s="12"/>
      <c r="M104" s="12"/>
      <c r="N104" s="12"/>
      <c r="O104" s="12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12"/>
      <c r="J105" s="4"/>
      <c r="K105" s="12"/>
      <c r="L105" s="12"/>
      <c r="M105" s="12"/>
      <c r="N105" s="12"/>
      <c r="O105" s="12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12"/>
      <c r="J106" s="4"/>
      <c r="K106" s="12"/>
      <c r="L106" s="12"/>
      <c r="M106" s="12"/>
      <c r="N106" s="12"/>
      <c r="O106" s="12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12"/>
      <c r="J107" s="4"/>
      <c r="K107" s="12"/>
      <c r="L107" s="12"/>
      <c r="M107" s="12"/>
      <c r="N107" s="12"/>
      <c r="O107" s="12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12"/>
      <c r="J108" s="4"/>
      <c r="K108" s="12"/>
      <c r="L108" s="12"/>
      <c r="M108" s="12"/>
      <c r="N108" s="12"/>
      <c r="O108" s="12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12"/>
      <c r="J109" s="4"/>
      <c r="K109" s="12"/>
      <c r="L109" s="12"/>
      <c r="M109" s="12"/>
      <c r="N109" s="12"/>
      <c r="O109" s="12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12"/>
      <c r="J110" s="4"/>
      <c r="K110" s="12"/>
      <c r="L110" s="12"/>
      <c r="M110" s="12"/>
      <c r="N110" s="12"/>
      <c r="O110" s="12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12"/>
      <c r="J111" s="4"/>
      <c r="K111" s="12"/>
      <c r="L111" s="12"/>
      <c r="M111" s="12"/>
      <c r="N111" s="12"/>
      <c r="O111" s="12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12"/>
      <c r="J112" s="4"/>
      <c r="K112" s="12"/>
      <c r="L112" s="12"/>
      <c r="M112" s="12"/>
      <c r="N112" s="12"/>
      <c r="O112" s="12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12"/>
      <c r="J113" s="4"/>
      <c r="K113" s="12"/>
      <c r="L113" s="12"/>
      <c r="M113" s="12"/>
      <c r="N113" s="12"/>
      <c r="O113" s="12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12"/>
      <c r="J114" s="4"/>
      <c r="K114" s="12"/>
      <c r="L114" s="12"/>
      <c r="M114" s="12"/>
      <c r="N114" s="12"/>
      <c r="O114" s="12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12"/>
      <c r="J115" s="4"/>
      <c r="K115" s="12"/>
      <c r="L115" s="12"/>
      <c r="M115" s="12"/>
      <c r="N115" s="12"/>
      <c r="O115" s="12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12"/>
      <c r="J116" s="4"/>
      <c r="K116" s="12"/>
      <c r="L116" s="12"/>
      <c r="M116" s="12"/>
      <c r="N116" s="12"/>
      <c r="O116" s="12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12"/>
      <c r="J117" s="4"/>
      <c r="K117" s="12"/>
      <c r="L117" s="12"/>
      <c r="M117" s="12"/>
      <c r="N117" s="12"/>
      <c r="O117" s="12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12"/>
      <c r="J118" s="4"/>
      <c r="K118" s="12"/>
      <c r="L118" s="12"/>
      <c r="M118" s="12"/>
      <c r="N118" s="12"/>
      <c r="O118" s="12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12"/>
      <c r="J119" s="4"/>
      <c r="K119" s="12"/>
      <c r="L119" s="12"/>
      <c r="M119" s="12"/>
      <c r="N119" s="12"/>
      <c r="O119" s="12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12"/>
      <c r="J120" s="4"/>
      <c r="K120" s="12"/>
      <c r="L120" s="12"/>
      <c r="M120" s="12"/>
      <c r="N120" s="12"/>
      <c r="O120" s="12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12"/>
      <c r="J121" s="4"/>
      <c r="K121" s="12"/>
      <c r="L121" s="12"/>
      <c r="M121" s="12"/>
      <c r="N121" s="12"/>
      <c r="O121" s="12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12"/>
      <c r="J122" s="4"/>
      <c r="K122" s="12"/>
      <c r="L122" s="12"/>
      <c r="M122" s="12"/>
      <c r="N122" s="12"/>
      <c r="O122" s="12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12"/>
      <c r="J123" s="4"/>
      <c r="K123" s="12"/>
      <c r="L123" s="12"/>
      <c r="M123" s="12"/>
      <c r="N123" s="12"/>
      <c r="O123" s="12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12"/>
      <c r="J124" s="4"/>
      <c r="K124" s="12"/>
      <c r="L124" s="12"/>
      <c r="M124" s="12"/>
      <c r="N124" s="12"/>
      <c r="O124" s="12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12"/>
      <c r="J125" s="4"/>
      <c r="K125" s="12"/>
      <c r="L125" s="12"/>
      <c r="M125" s="12"/>
      <c r="N125" s="12"/>
      <c r="O125" s="12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12"/>
      <c r="J126" s="4"/>
      <c r="K126" s="12"/>
      <c r="L126" s="12"/>
      <c r="M126" s="12"/>
      <c r="N126" s="12"/>
      <c r="O126" s="12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12"/>
      <c r="J127" s="4"/>
      <c r="K127" s="12"/>
      <c r="L127" s="12"/>
      <c r="M127" s="12"/>
      <c r="N127" s="12"/>
      <c r="O127" s="12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12"/>
      <c r="J128" s="4"/>
      <c r="K128" s="12"/>
      <c r="L128" s="12"/>
      <c r="M128" s="12"/>
      <c r="N128" s="12"/>
      <c r="O128" s="12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12"/>
      <c r="J129" s="4"/>
      <c r="K129" s="12"/>
      <c r="L129" s="12"/>
      <c r="M129" s="12"/>
      <c r="N129" s="12"/>
      <c r="O129" s="12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12"/>
      <c r="J130" s="4"/>
      <c r="K130" s="12"/>
      <c r="L130" s="12"/>
      <c r="M130" s="12"/>
      <c r="N130" s="12"/>
      <c r="O130" s="12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12"/>
      <c r="J131" s="4"/>
      <c r="K131" s="12"/>
      <c r="L131" s="12"/>
      <c r="M131" s="12"/>
      <c r="N131" s="12"/>
      <c r="O131" s="12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12"/>
      <c r="J132" s="4"/>
      <c r="K132" s="12"/>
      <c r="L132" s="12"/>
      <c r="M132" s="12"/>
      <c r="N132" s="12"/>
      <c r="O132" s="12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12"/>
      <c r="J133" s="4"/>
      <c r="K133" s="12"/>
      <c r="L133" s="12"/>
      <c r="M133" s="12"/>
      <c r="N133" s="12"/>
      <c r="O133" s="12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12"/>
      <c r="J134" s="4"/>
      <c r="K134" s="12"/>
      <c r="L134" s="12"/>
      <c r="M134" s="12"/>
      <c r="N134" s="12"/>
      <c r="O134" s="12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12"/>
      <c r="J135" s="4"/>
      <c r="K135" s="12"/>
      <c r="L135" s="12"/>
      <c r="M135" s="12"/>
      <c r="N135" s="12"/>
      <c r="O135" s="12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12"/>
      <c r="J136" s="4"/>
      <c r="K136" s="12"/>
      <c r="L136" s="12"/>
      <c r="M136" s="12"/>
      <c r="N136" s="12"/>
      <c r="O136" s="12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12"/>
      <c r="J137" s="4"/>
      <c r="K137" s="12"/>
      <c r="L137" s="12"/>
      <c r="M137" s="12"/>
      <c r="N137" s="12"/>
      <c r="O137" s="12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12"/>
      <c r="J138" s="4"/>
      <c r="K138" s="12"/>
      <c r="L138" s="12"/>
      <c r="M138" s="12"/>
      <c r="N138" s="12"/>
      <c r="O138" s="12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12"/>
      <c r="J139" s="4"/>
      <c r="K139" s="12"/>
      <c r="L139" s="12"/>
      <c r="M139" s="12"/>
      <c r="N139" s="12"/>
      <c r="O139" s="12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12"/>
      <c r="J140" s="4"/>
      <c r="K140" s="12"/>
      <c r="L140" s="12"/>
      <c r="M140" s="12"/>
      <c r="N140" s="12"/>
      <c r="O140" s="12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12"/>
      <c r="J141" s="4"/>
      <c r="K141" s="12"/>
      <c r="L141" s="12"/>
      <c r="M141" s="12"/>
      <c r="N141" s="12"/>
      <c r="O141" s="12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12"/>
      <c r="J142" s="4"/>
      <c r="K142" s="12"/>
      <c r="L142" s="12"/>
      <c r="M142" s="12"/>
      <c r="N142" s="12"/>
      <c r="O142" s="12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12"/>
      <c r="J143" s="4"/>
      <c r="K143" s="12"/>
      <c r="L143" s="12"/>
      <c r="M143" s="12"/>
      <c r="N143" s="12"/>
      <c r="O143" s="12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12"/>
      <c r="J144" s="4"/>
      <c r="K144" s="12"/>
      <c r="L144" s="12"/>
      <c r="M144" s="12"/>
      <c r="N144" s="12"/>
      <c r="O144" s="12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12"/>
      <c r="J145" s="4"/>
      <c r="K145" s="12"/>
      <c r="L145" s="12"/>
      <c r="M145" s="12"/>
      <c r="N145" s="12"/>
      <c r="O145" s="12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12"/>
      <c r="J146" s="4"/>
      <c r="K146" s="12"/>
      <c r="L146" s="12"/>
      <c r="M146" s="12"/>
      <c r="N146" s="12"/>
      <c r="O146" s="12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12"/>
      <c r="J147" s="4"/>
      <c r="K147" s="12"/>
      <c r="L147" s="12"/>
      <c r="M147" s="12"/>
      <c r="N147" s="12"/>
      <c r="O147" s="12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12"/>
      <c r="J148" s="4"/>
      <c r="K148" s="12"/>
      <c r="L148" s="12"/>
      <c r="M148" s="12"/>
      <c r="N148" s="12"/>
      <c r="O148" s="12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12"/>
      <c r="J149" s="4"/>
      <c r="K149" s="12"/>
      <c r="L149" s="12"/>
      <c r="M149" s="12"/>
      <c r="N149" s="12"/>
      <c r="O149" s="12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12"/>
      <c r="J150" s="4"/>
      <c r="K150" s="12"/>
      <c r="L150" s="12"/>
      <c r="M150" s="12"/>
      <c r="N150" s="12"/>
      <c r="O150" s="12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12"/>
      <c r="J151" s="4"/>
      <c r="K151" s="12"/>
      <c r="L151" s="12"/>
      <c r="M151" s="12"/>
      <c r="N151" s="12"/>
      <c r="O151" s="12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12"/>
      <c r="J152" s="4"/>
      <c r="K152" s="12"/>
      <c r="L152" s="12"/>
      <c r="M152" s="12"/>
      <c r="N152" s="12"/>
      <c r="O152" s="12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12"/>
      <c r="J153" s="4"/>
      <c r="K153" s="12"/>
      <c r="L153" s="12"/>
      <c r="M153" s="12"/>
      <c r="N153" s="12"/>
      <c r="O153" s="12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12"/>
      <c r="J154" s="4"/>
      <c r="K154" s="12"/>
      <c r="L154" s="12"/>
      <c r="M154" s="12"/>
      <c r="N154" s="12"/>
      <c r="O154" s="12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12"/>
      <c r="J155" s="4"/>
      <c r="K155" s="12"/>
      <c r="L155" s="12"/>
      <c r="M155" s="12"/>
      <c r="N155" s="12"/>
      <c r="O155" s="12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12"/>
      <c r="J156" s="4"/>
      <c r="K156" s="12"/>
      <c r="L156" s="12"/>
      <c r="M156" s="12"/>
      <c r="N156" s="12"/>
      <c r="O156" s="12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12"/>
      <c r="J157" s="4"/>
      <c r="K157" s="12"/>
      <c r="L157" s="12"/>
      <c r="M157" s="12"/>
      <c r="N157" s="12"/>
      <c r="O157" s="12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12"/>
      <c r="J158" s="4"/>
      <c r="K158" s="12"/>
      <c r="L158" s="12"/>
      <c r="M158" s="12"/>
      <c r="N158" s="12"/>
      <c r="O158" s="12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12"/>
      <c r="J159" s="4"/>
      <c r="K159" s="12"/>
      <c r="L159" s="12"/>
      <c r="M159" s="12"/>
      <c r="N159" s="12"/>
      <c r="O159" s="12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12"/>
      <c r="J160" s="4"/>
      <c r="K160" s="12"/>
      <c r="L160" s="12"/>
      <c r="M160" s="12"/>
      <c r="N160" s="12"/>
      <c r="O160" s="12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12"/>
      <c r="J161" s="4"/>
      <c r="K161" s="12"/>
      <c r="L161" s="12"/>
      <c r="M161" s="12"/>
      <c r="N161" s="12"/>
      <c r="O161" s="12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12"/>
      <c r="J162" s="4"/>
      <c r="K162" s="12"/>
      <c r="L162" s="12"/>
      <c r="M162" s="12"/>
      <c r="N162" s="12"/>
      <c r="O162" s="12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12"/>
      <c r="J163" s="4"/>
      <c r="K163" s="12"/>
      <c r="L163" s="12"/>
      <c r="M163" s="12"/>
      <c r="N163" s="12"/>
      <c r="O163" s="12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12"/>
      <c r="J164" s="4"/>
      <c r="K164" s="12"/>
      <c r="L164" s="12"/>
      <c r="M164" s="12"/>
      <c r="N164" s="12"/>
      <c r="O164" s="12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12"/>
      <c r="J165" s="4"/>
      <c r="K165" s="12"/>
      <c r="L165" s="12"/>
      <c r="M165" s="12"/>
      <c r="N165" s="12"/>
      <c r="O165" s="12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12"/>
      <c r="J166" s="4"/>
      <c r="K166" s="12"/>
      <c r="L166" s="12"/>
      <c r="M166" s="12"/>
      <c r="N166" s="12"/>
      <c r="O166" s="12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12"/>
      <c r="J167" s="4"/>
      <c r="K167" s="12"/>
      <c r="L167" s="12"/>
      <c r="M167" s="12"/>
      <c r="N167" s="12"/>
      <c r="O167" s="12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12"/>
      <c r="J168" s="4"/>
      <c r="K168" s="12"/>
      <c r="L168" s="12"/>
      <c r="M168" s="12"/>
      <c r="N168" s="12"/>
      <c r="O168" s="12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12"/>
      <c r="J169" s="4"/>
      <c r="K169" s="12"/>
      <c r="L169" s="12"/>
      <c r="M169" s="12"/>
      <c r="N169" s="12"/>
      <c r="O169" s="12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12"/>
      <c r="J170" s="4"/>
      <c r="K170" s="12"/>
      <c r="L170" s="12"/>
      <c r="M170" s="12"/>
      <c r="N170" s="12"/>
      <c r="O170" s="12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12"/>
      <c r="J171" s="4"/>
      <c r="K171" s="12"/>
      <c r="L171" s="12"/>
      <c r="M171" s="12"/>
      <c r="N171" s="12"/>
      <c r="O171" s="12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12"/>
      <c r="J172" s="4"/>
      <c r="K172" s="12"/>
      <c r="L172" s="12"/>
      <c r="M172" s="12"/>
      <c r="N172" s="12"/>
      <c r="O172" s="12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12"/>
      <c r="J173" s="4"/>
      <c r="K173" s="12"/>
      <c r="L173" s="12"/>
      <c r="M173" s="12"/>
      <c r="N173" s="12"/>
      <c r="O173" s="12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12"/>
      <c r="J174" s="4"/>
      <c r="K174" s="12"/>
      <c r="L174" s="12"/>
      <c r="M174" s="12"/>
      <c r="N174" s="12"/>
      <c r="O174" s="12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12"/>
      <c r="J175" s="4"/>
      <c r="K175" s="12"/>
      <c r="L175" s="12"/>
      <c r="M175" s="12"/>
      <c r="N175" s="12"/>
      <c r="O175" s="12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12"/>
      <c r="J176" s="4"/>
      <c r="K176" s="12"/>
      <c r="L176" s="12"/>
      <c r="M176" s="12"/>
      <c r="N176" s="12"/>
      <c r="O176" s="12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12"/>
      <c r="J177" s="4"/>
      <c r="K177" s="12"/>
      <c r="L177" s="12"/>
      <c r="M177" s="12"/>
      <c r="N177" s="12"/>
      <c r="O177" s="12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12"/>
      <c r="J178" s="4"/>
      <c r="K178" s="12"/>
      <c r="L178" s="12"/>
      <c r="M178" s="12"/>
      <c r="N178" s="12"/>
      <c r="O178" s="12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12"/>
      <c r="J179" s="4"/>
      <c r="K179" s="12"/>
      <c r="L179" s="12"/>
      <c r="M179" s="12"/>
      <c r="N179" s="12"/>
      <c r="O179" s="12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12"/>
      <c r="J180" s="4"/>
      <c r="K180" s="12"/>
      <c r="L180" s="12"/>
      <c r="M180" s="12"/>
      <c r="N180" s="12"/>
      <c r="O180" s="12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12"/>
      <c r="J181" s="4"/>
      <c r="K181" s="12"/>
      <c r="L181" s="12"/>
      <c r="M181" s="12"/>
      <c r="N181" s="12"/>
      <c r="O181" s="12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12"/>
      <c r="J182" s="4"/>
      <c r="K182" s="12"/>
      <c r="L182" s="12"/>
      <c r="M182" s="12"/>
      <c r="N182" s="12"/>
      <c r="O182" s="12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12"/>
      <c r="J183" s="4"/>
      <c r="K183" s="12"/>
      <c r="L183" s="12"/>
      <c r="M183" s="12"/>
      <c r="N183" s="12"/>
      <c r="O183" s="12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12"/>
      <c r="J184" s="4"/>
      <c r="K184" s="12"/>
      <c r="L184" s="12"/>
      <c r="M184" s="12"/>
      <c r="N184" s="12"/>
      <c r="O184" s="12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12"/>
      <c r="J185" s="4"/>
      <c r="K185" s="12"/>
      <c r="L185" s="12"/>
      <c r="M185" s="12"/>
      <c r="N185" s="12"/>
      <c r="O185" s="12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12"/>
      <c r="J186" s="4"/>
      <c r="K186" s="12"/>
      <c r="L186" s="12"/>
      <c r="M186" s="12"/>
      <c r="N186" s="12"/>
      <c r="O186" s="12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12"/>
      <c r="J187" s="4"/>
      <c r="K187" s="12"/>
      <c r="L187" s="12"/>
      <c r="M187" s="12"/>
      <c r="N187" s="12"/>
      <c r="O187" s="12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12"/>
      <c r="J188" s="4"/>
      <c r="K188" s="12"/>
      <c r="L188" s="12"/>
      <c r="M188" s="12"/>
      <c r="N188" s="12"/>
      <c r="O188" s="12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12"/>
      <c r="J189" s="4"/>
      <c r="K189" s="12"/>
      <c r="L189" s="12"/>
      <c r="M189" s="12"/>
      <c r="N189" s="12"/>
      <c r="O189" s="12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12"/>
      <c r="J190" s="4"/>
      <c r="K190" s="12"/>
      <c r="L190" s="12"/>
      <c r="M190" s="12"/>
      <c r="N190" s="12"/>
      <c r="O190" s="12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12"/>
      <c r="J191" s="4"/>
      <c r="K191" s="12"/>
      <c r="L191" s="12"/>
      <c r="M191" s="12"/>
      <c r="N191" s="12"/>
      <c r="O191" s="12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12"/>
      <c r="J192" s="4"/>
      <c r="K192" s="12"/>
      <c r="L192" s="12"/>
      <c r="M192" s="12"/>
      <c r="N192" s="12"/>
      <c r="O192" s="12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12"/>
      <c r="J193" s="4"/>
      <c r="K193" s="12"/>
      <c r="L193" s="12"/>
      <c r="M193" s="12"/>
      <c r="N193" s="12"/>
      <c r="O193" s="12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12"/>
      <c r="J194" s="4"/>
      <c r="K194" s="12"/>
      <c r="L194" s="12"/>
      <c r="M194" s="12"/>
      <c r="N194" s="12"/>
      <c r="O194" s="12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12"/>
      <c r="J195" s="4"/>
      <c r="K195" s="12"/>
      <c r="L195" s="12"/>
      <c r="M195" s="12"/>
      <c r="N195" s="12"/>
      <c r="O195" s="12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12"/>
      <c r="J196" s="4"/>
      <c r="K196" s="12"/>
      <c r="L196" s="12"/>
      <c r="M196" s="12"/>
      <c r="N196" s="12"/>
      <c r="O196" s="12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12"/>
      <c r="J197" s="4"/>
      <c r="K197" s="12"/>
      <c r="L197" s="12"/>
      <c r="M197" s="12"/>
      <c r="N197" s="12"/>
      <c r="O197" s="12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12"/>
      <c r="J198" s="4"/>
      <c r="K198" s="12"/>
      <c r="L198" s="12"/>
      <c r="M198" s="12"/>
      <c r="N198" s="12"/>
      <c r="O198" s="12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12"/>
      <c r="J199" s="4"/>
      <c r="K199" s="12"/>
      <c r="L199" s="12"/>
      <c r="M199" s="12"/>
      <c r="N199" s="12"/>
      <c r="O199" s="12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12"/>
      <c r="J200" s="4"/>
      <c r="K200" s="12"/>
      <c r="L200" s="12"/>
      <c r="M200" s="12"/>
      <c r="N200" s="12"/>
      <c r="O200" s="12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12"/>
      <c r="J201" s="4"/>
      <c r="K201" s="12"/>
      <c r="L201" s="12"/>
      <c r="M201" s="12"/>
      <c r="N201" s="12"/>
      <c r="O201" s="12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12"/>
      <c r="J202" s="4"/>
      <c r="K202" s="12"/>
      <c r="L202" s="12"/>
      <c r="M202" s="12"/>
      <c r="N202" s="12"/>
      <c r="O202" s="12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12"/>
      <c r="J203" s="4"/>
      <c r="K203" s="12"/>
      <c r="L203" s="12"/>
      <c r="M203" s="12"/>
      <c r="N203" s="12"/>
      <c r="O203" s="12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12"/>
      <c r="J204" s="4"/>
      <c r="K204" s="12"/>
      <c r="L204" s="12"/>
      <c r="M204" s="12"/>
      <c r="N204" s="12"/>
      <c r="O204" s="12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12"/>
      <c r="J205" s="4"/>
      <c r="K205" s="12"/>
      <c r="L205" s="12"/>
      <c r="M205" s="12"/>
      <c r="N205" s="12"/>
      <c r="O205" s="12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12"/>
      <c r="J206" s="4"/>
      <c r="K206" s="12"/>
      <c r="L206" s="12"/>
      <c r="M206" s="12"/>
      <c r="N206" s="12"/>
      <c r="O206" s="12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12"/>
      <c r="J207" s="4"/>
      <c r="K207" s="12"/>
      <c r="L207" s="12"/>
      <c r="M207" s="12"/>
      <c r="N207" s="12"/>
      <c r="O207" s="12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12"/>
      <c r="J208" s="4"/>
      <c r="K208" s="12"/>
      <c r="L208" s="12"/>
      <c r="M208" s="12"/>
      <c r="N208" s="12"/>
      <c r="O208" s="12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12"/>
      <c r="J209" s="4"/>
      <c r="K209" s="12"/>
      <c r="L209" s="12"/>
      <c r="M209" s="12"/>
      <c r="N209" s="12"/>
      <c r="O209" s="12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12"/>
      <c r="J210" s="4"/>
      <c r="K210" s="12"/>
      <c r="L210" s="12"/>
      <c r="M210" s="12"/>
      <c r="N210" s="12"/>
      <c r="O210" s="12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12"/>
      <c r="J211" s="4"/>
      <c r="K211" s="12"/>
      <c r="L211" s="12"/>
      <c r="M211" s="12"/>
      <c r="N211" s="12"/>
      <c r="O211" s="12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12"/>
      <c r="J212" s="4"/>
      <c r="K212" s="12"/>
      <c r="L212" s="12"/>
      <c r="M212" s="12"/>
      <c r="N212" s="12"/>
      <c r="O212" s="12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12"/>
      <c r="J213" s="4"/>
      <c r="K213" s="12"/>
      <c r="L213" s="12"/>
      <c r="M213" s="12"/>
      <c r="N213" s="12"/>
      <c r="O213" s="12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12"/>
      <c r="J214" s="4"/>
      <c r="K214" s="12"/>
      <c r="L214" s="12"/>
      <c r="M214" s="12"/>
      <c r="N214" s="12"/>
      <c r="O214" s="12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12"/>
      <c r="J215" s="4"/>
      <c r="K215" s="12"/>
      <c r="L215" s="12"/>
      <c r="M215" s="12"/>
      <c r="N215" s="12"/>
      <c r="O215" s="12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12"/>
      <c r="J216" s="4"/>
      <c r="K216" s="12"/>
      <c r="L216" s="12"/>
      <c r="M216" s="12"/>
      <c r="N216" s="12"/>
      <c r="O216" s="12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12"/>
      <c r="J217" s="4"/>
      <c r="K217" s="12"/>
      <c r="L217" s="12"/>
      <c r="M217" s="12"/>
      <c r="N217" s="12"/>
      <c r="O217" s="12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12"/>
      <c r="J218" s="4"/>
      <c r="K218" s="12"/>
      <c r="L218" s="12"/>
      <c r="M218" s="12"/>
      <c r="N218" s="12"/>
      <c r="O218" s="12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12"/>
      <c r="J219" s="4"/>
      <c r="K219" s="12"/>
      <c r="L219" s="12"/>
      <c r="M219" s="12"/>
      <c r="N219" s="12"/>
      <c r="O219" s="12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12"/>
      <c r="J220" s="4"/>
      <c r="K220" s="12"/>
      <c r="L220" s="12"/>
      <c r="M220" s="12"/>
      <c r="N220" s="12"/>
      <c r="O220" s="12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12"/>
      <c r="J221" s="4"/>
      <c r="K221" s="12"/>
      <c r="L221" s="12"/>
      <c r="M221" s="12"/>
      <c r="N221" s="12"/>
      <c r="O221" s="12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12"/>
      <c r="J222" s="4"/>
      <c r="K222" s="12"/>
      <c r="L222" s="12"/>
      <c r="M222" s="12"/>
      <c r="N222" s="12"/>
      <c r="O222" s="12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12"/>
      <c r="J223" s="4"/>
      <c r="K223" s="12"/>
      <c r="L223" s="12"/>
      <c r="M223" s="12"/>
      <c r="N223" s="12"/>
      <c r="O223" s="12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12"/>
      <c r="J224" s="4"/>
      <c r="K224" s="12"/>
      <c r="L224" s="12"/>
      <c r="M224" s="12"/>
      <c r="N224" s="12"/>
      <c r="O224" s="12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12"/>
      <c r="J225" s="4"/>
      <c r="K225" s="12"/>
      <c r="L225" s="12"/>
      <c r="M225" s="12"/>
      <c r="N225" s="12"/>
      <c r="O225" s="12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12"/>
      <c r="J226" s="4"/>
      <c r="K226" s="12"/>
      <c r="L226" s="12"/>
      <c r="M226" s="12"/>
      <c r="N226" s="12"/>
      <c r="O226" s="12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12"/>
      <c r="J227" s="4"/>
      <c r="K227" s="12"/>
      <c r="L227" s="12"/>
      <c r="M227" s="12"/>
      <c r="N227" s="12"/>
      <c r="O227" s="12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12"/>
      <c r="J228" s="4"/>
      <c r="K228" s="12"/>
      <c r="L228" s="12"/>
      <c r="M228" s="12"/>
      <c r="N228" s="12"/>
      <c r="O228" s="12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12"/>
      <c r="J229" s="4"/>
      <c r="K229" s="12"/>
      <c r="L229" s="12"/>
      <c r="M229" s="12"/>
      <c r="N229" s="12"/>
      <c r="O229" s="12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12"/>
      <c r="J230" s="4"/>
      <c r="K230" s="12"/>
      <c r="L230" s="12"/>
      <c r="M230" s="12"/>
      <c r="N230" s="12"/>
      <c r="O230" s="12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12"/>
      <c r="J231" s="4"/>
      <c r="K231" s="12"/>
      <c r="L231" s="12"/>
      <c r="M231" s="12"/>
      <c r="N231" s="12"/>
      <c r="O231" s="12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12"/>
      <c r="J232" s="4"/>
      <c r="K232" s="12"/>
      <c r="L232" s="12"/>
      <c r="M232" s="12"/>
      <c r="N232" s="12"/>
      <c r="O232" s="12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12"/>
      <c r="J233" s="4"/>
      <c r="K233" s="12"/>
      <c r="L233" s="12"/>
      <c r="M233" s="12"/>
      <c r="N233" s="12"/>
      <c r="O233" s="12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12"/>
      <c r="J234" s="4"/>
      <c r="K234" s="12"/>
      <c r="L234" s="12"/>
      <c r="M234" s="12"/>
      <c r="N234" s="12"/>
      <c r="O234" s="12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12"/>
      <c r="J235" s="4"/>
      <c r="K235" s="12"/>
      <c r="L235" s="12"/>
      <c r="M235" s="12"/>
      <c r="N235" s="12"/>
      <c r="O235" s="12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12"/>
      <c r="J236" s="4"/>
      <c r="K236" s="12"/>
      <c r="L236" s="12"/>
      <c r="M236" s="12"/>
      <c r="N236" s="12"/>
      <c r="O236" s="12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12"/>
      <c r="J237" s="4"/>
      <c r="K237" s="12"/>
      <c r="L237" s="12"/>
      <c r="M237" s="12"/>
      <c r="N237" s="12"/>
      <c r="O237" s="12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12"/>
      <c r="J238" s="4"/>
      <c r="K238" s="12"/>
      <c r="L238" s="12"/>
      <c r="M238" s="12"/>
      <c r="N238" s="12"/>
      <c r="O238" s="12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12"/>
      <c r="J239" s="4"/>
      <c r="K239" s="12"/>
      <c r="L239" s="12"/>
      <c r="M239" s="12"/>
      <c r="N239" s="12"/>
      <c r="O239" s="12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12"/>
      <c r="J240" s="4"/>
      <c r="K240" s="12"/>
      <c r="L240" s="12"/>
      <c r="M240" s="12"/>
      <c r="N240" s="12"/>
      <c r="O240" s="12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12"/>
      <c r="J241" s="4"/>
      <c r="K241" s="12"/>
      <c r="L241" s="12"/>
      <c r="M241" s="12"/>
      <c r="N241" s="12"/>
      <c r="O241" s="12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12"/>
      <c r="J242" s="4"/>
      <c r="K242" s="12"/>
      <c r="L242" s="12"/>
      <c r="M242" s="12"/>
      <c r="N242" s="12"/>
      <c r="O242" s="12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12"/>
      <c r="J243" s="4"/>
      <c r="K243" s="12"/>
      <c r="L243" s="12"/>
      <c r="M243" s="12"/>
      <c r="N243" s="12"/>
      <c r="O243" s="12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12"/>
      <c r="J244" s="4"/>
      <c r="K244" s="12"/>
      <c r="L244" s="12"/>
      <c r="M244" s="12"/>
      <c r="N244" s="12"/>
      <c r="O244" s="12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12"/>
      <c r="J245" s="4"/>
      <c r="K245" s="12"/>
      <c r="L245" s="12"/>
      <c r="M245" s="12"/>
      <c r="N245" s="12"/>
      <c r="O245" s="12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12"/>
      <c r="J246" s="4"/>
      <c r="K246" s="12"/>
      <c r="L246" s="12"/>
      <c r="M246" s="12"/>
      <c r="N246" s="12"/>
      <c r="O246" s="12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12"/>
      <c r="J247" s="4"/>
      <c r="K247" s="12"/>
      <c r="L247" s="12"/>
      <c r="M247" s="12"/>
      <c r="N247" s="12"/>
      <c r="O247" s="12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12"/>
      <c r="J248" s="4"/>
      <c r="K248" s="12"/>
      <c r="L248" s="12"/>
      <c r="M248" s="12"/>
      <c r="N248" s="12"/>
      <c r="O248" s="12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12"/>
      <c r="J249" s="4"/>
      <c r="K249" s="12"/>
      <c r="L249" s="12"/>
      <c r="M249" s="12"/>
      <c r="N249" s="12"/>
      <c r="O249" s="12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12"/>
      <c r="J250" s="4"/>
      <c r="K250" s="12"/>
      <c r="L250" s="12"/>
      <c r="M250" s="12"/>
      <c r="N250" s="12"/>
      <c r="O250" s="12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12"/>
      <c r="J251" s="4"/>
      <c r="K251" s="12"/>
      <c r="L251" s="12"/>
      <c r="M251" s="12"/>
      <c r="N251" s="12"/>
      <c r="O251" s="12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12"/>
      <c r="J252" s="4"/>
      <c r="K252" s="12"/>
      <c r="L252" s="12"/>
      <c r="M252" s="12"/>
      <c r="N252" s="12"/>
      <c r="O252" s="12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12"/>
      <c r="J253" s="4"/>
      <c r="K253" s="12"/>
      <c r="L253" s="12"/>
      <c r="M253" s="12"/>
      <c r="N253" s="12"/>
      <c r="O253" s="12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12"/>
      <c r="J254" s="4"/>
      <c r="K254" s="12"/>
      <c r="L254" s="12"/>
      <c r="M254" s="12"/>
      <c r="N254" s="12"/>
      <c r="O254" s="12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12"/>
      <c r="J255" s="4"/>
      <c r="K255" s="12"/>
      <c r="L255" s="12"/>
      <c r="M255" s="12"/>
      <c r="N255" s="12"/>
      <c r="O255" s="12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12"/>
      <c r="J256" s="4"/>
      <c r="K256" s="12"/>
      <c r="L256" s="12"/>
      <c r="M256" s="12"/>
      <c r="N256" s="12"/>
      <c r="O256" s="12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12"/>
      <c r="J257" s="4"/>
      <c r="K257" s="12"/>
      <c r="L257" s="12"/>
      <c r="M257" s="12"/>
      <c r="N257" s="12"/>
      <c r="O257" s="12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12"/>
      <c r="J258" s="4"/>
      <c r="K258" s="12"/>
      <c r="L258" s="12"/>
      <c r="M258" s="12"/>
      <c r="N258" s="12"/>
      <c r="O258" s="12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12"/>
      <c r="J259" s="4"/>
      <c r="K259" s="12"/>
      <c r="L259" s="12"/>
      <c r="M259" s="12"/>
      <c r="N259" s="12"/>
      <c r="O259" s="12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12"/>
      <c r="J260" s="4"/>
      <c r="K260" s="12"/>
      <c r="L260" s="12"/>
      <c r="M260" s="12"/>
      <c r="N260" s="12"/>
      <c r="O260" s="12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12"/>
      <c r="J261" s="4"/>
      <c r="K261" s="12"/>
      <c r="L261" s="12"/>
      <c r="M261" s="12"/>
      <c r="N261" s="12"/>
      <c r="O261" s="12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12"/>
      <c r="J262" s="4"/>
      <c r="K262" s="12"/>
      <c r="L262" s="12"/>
      <c r="M262" s="12"/>
      <c r="N262" s="12"/>
      <c r="O262" s="12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12"/>
      <c r="J263" s="4"/>
      <c r="K263" s="12"/>
      <c r="L263" s="12"/>
      <c r="M263" s="12"/>
      <c r="N263" s="12"/>
      <c r="O263" s="12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12"/>
      <c r="J264" s="4"/>
      <c r="K264" s="12"/>
      <c r="L264" s="12"/>
      <c r="M264" s="12"/>
      <c r="N264" s="12"/>
      <c r="O264" s="12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12"/>
      <c r="J265" s="4"/>
      <c r="K265" s="12"/>
      <c r="L265" s="12"/>
      <c r="M265" s="12"/>
      <c r="N265" s="12"/>
      <c r="O265" s="12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12"/>
      <c r="J266" s="4"/>
      <c r="K266" s="12"/>
      <c r="L266" s="12"/>
      <c r="M266" s="12"/>
      <c r="N266" s="12"/>
      <c r="O266" s="12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12"/>
      <c r="J267" s="4"/>
      <c r="K267" s="12"/>
      <c r="L267" s="12"/>
      <c r="M267" s="12"/>
      <c r="N267" s="12"/>
      <c r="O267" s="12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12"/>
      <c r="J268" s="4"/>
      <c r="K268" s="12"/>
      <c r="L268" s="12"/>
      <c r="M268" s="12"/>
      <c r="N268" s="12"/>
      <c r="O268" s="12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12"/>
      <c r="J269" s="4"/>
      <c r="K269" s="12"/>
      <c r="L269" s="12"/>
      <c r="M269" s="12"/>
      <c r="N269" s="12"/>
      <c r="O269" s="12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12"/>
      <c r="J270" s="4"/>
      <c r="K270" s="12"/>
      <c r="L270" s="12"/>
      <c r="M270" s="12"/>
      <c r="N270" s="12"/>
      <c r="O270" s="12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12"/>
      <c r="J271" s="4"/>
      <c r="K271" s="12"/>
      <c r="L271" s="12"/>
      <c r="M271" s="12"/>
      <c r="N271" s="12"/>
      <c r="O271" s="12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12"/>
      <c r="J272" s="4"/>
      <c r="K272" s="12"/>
      <c r="L272" s="12"/>
      <c r="M272" s="12"/>
      <c r="N272" s="12"/>
      <c r="O272" s="12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12"/>
      <c r="J273" s="4"/>
      <c r="K273" s="12"/>
      <c r="L273" s="12"/>
      <c r="M273" s="12"/>
      <c r="N273" s="12"/>
      <c r="O273" s="12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12"/>
      <c r="J274" s="4"/>
      <c r="K274" s="12"/>
      <c r="L274" s="12"/>
      <c r="M274" s="12"/>
      <c r="N274" s="12"/>
      <c r="O274" s="12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12"/>
      <c r="J275" s="4"/>
      <c r="K275" s="12"/>
      <c r="L275" s="12"/>
      <c r="M275" s="12"/>
      <c r="N275" s="12"/>
      <c r="O275" s="12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12"/>
      <c r="J276" s="4"/>
      <c r="K276" s="12"/>
      <c r="L276" s="12"/>
      <c r="M276" s="12"/>
      <c r="N276" s="12"/>
      <c r="O276" s="12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12"/>
      <c r="J277" s="4"/>
      <c r="K277" s="12"/>
      <c r="L277" s="12"/>
      <c r="M277" s="12"/>
      <c r="N277" s="12"/>
      <c r="O277" s="12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12"/>
      <c r="J278" s="4"/>
      <c r="K278" s="12"/>
      <c r="L278" s="12"/>
      <c r="M278" s="12"/>
      <c r="N278" s="12"/>
      <c r="O278" s="12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12"/>
      <c r="J279" s="4"/>
      <c r="K279" s="12"/>
      <c r="L279" s="12"/>
      <c r="M279" s="12"/>
      <c r="N279" s="12"/>
      <c r="O279" s="12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12"/>
      <c r="J280" s="4"/>
      <c r="K280" s="12"/>
      <c r="L280" s="12"/>
      <c r="M280" s="12"/>
      <c r="N280" s="12"/>
      <c r="O280" s="12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12"/>
      <c r="J281" s="4"/>
      <c r="K281" s="12"/>
      <c r="L281" s="12"/>
      <c r="M281" s="12"/>
      <c r="N281" s="12"/>
      <c r="O281" s="12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12"/>
      <c r="J282" s="4"/>
      <c r="K282" s="12"/>
      <c r="L282" s="12"/>
      <c r="M282" s="12"/>
      <c r="N282" s="12"/>
      <c r="O282" s="12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12"/>
      <c r="J283" s="4"/>
      <c r="K283" s="12"/>
      <c r="L283" s="12"/>
      <c r="M283" s="12"/>
      <c r="N283" s="12"/>
      <c r="O283" s="12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12"/>
      <c r="J284" s="4"/>
      <c r="K284" s="12"/>
      <c r="L284" s="12"/>
      <c r="M284" s="12"/>
      <c r="N284" s="12"/>
      <c r="O284" s="12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12"/>
      <c r="J285" s="4"/>
      <c r="K285" s="12"/>
      <c r="L285" s="12"/>
      <c r="M285" s="12"/>
      <c r="N285" s="12"/>
      <c r="O285" s="12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12"/>
      <c r="J286" s="4"/>
      <c r="K286" s="12"/>
      <c r="L286" s="12"/>
      <c r="M286" s="12"/>
      <c r="N286" s="12"/>
      <c r="O286" s="12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12"/>
      <c r="J287" s="4"/>
      <c r="K287" s="12"/>
      <c r="L287" s="12"/>
      <c r="M287" s="12"/>
      <c r="N287" s="12"/>
      <c r="O287" s="12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12"/>
      <c r="J288" s="4"/>
      <c r="K288" s="12"/>
      <c r="L288" s="12"/>
      <c r="M288" s="12"/>
      <c r="N288" s="12"/>
      <c r="O288" s="12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12"/>
      <c r="J289" s="4"/>
      <c r="K289" s="12"/>
      <c r="L289" s="12"/>
      <c r="M289" s="12"/>
      <c r="N289" s="12"/>
      <c r="O289" s="12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12"/>
      <c r="J290" s="4"/>
      <c r="K290" s="12"/>
      <c r="L290" s="12"/>
      <c r="M290" s="12"/>
      <c r="N290" s="12"/>
      <c r="O290" s="12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12"/>
      <c r="J291" s="4"/>
      <c r="K291" s="12"/>
      <c r="L291" s="12"/>
      <c r="M291" s="12"/>
      <c r="N291" s="12"/>
      <c r="O291" s="12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12"/>
      <c r="J292" s="4"/>
      <c r="K292" s="12"/>
      <c r="L292" s="12"/>
      <c r="M292" s="12"/>
      <c r="N292" s="12"/>
      <c r="O292" s="12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12"/>
      <c r="J293" s="4"/>
      <c r="K293" s="12"/>
      <c r="L293" s="12"/>
      <c r="M293" s="12"/>
      <c r="N293" s="12"/>
      <c r="O293" s="12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12"/>
      <c r="J294" s="4"/>
      <c r="K294" s="12"/>
      <c r="L294" s="12"/>
      <c r="M294" s="12"/>
      <c r="N294" s="12"/>
      <c r="O294" s="12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12"/>
      <c r="J295" s="4"/>
      <c r="K295" s="12"/>
      <c r="L295" s="12"/>
      <c r="M295" s="12"/>
      <c r="N295" s="12"/>
      <c r="O295" s="12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12"/>
      <c r="J296" s="4"/>
      <c r="K296" s="12"/>
      <c r="L296" s="12"/>
      <c r="M296" s="12"/>
      <c r="N296" s="12"/>
      <c r="O296" s="12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12"/>
      <c r="J297" s="4"/>
      <c r="K297" s="12"/>
      <c r="L297" s="12"/>
      <c r="M297" s="12"/>
      <c r="N297" s="12"/>
      <c r="O297" s="12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12"/>
      <c r="J298" s="4"/>
      <c r="K298" s="12"/>
      <c r="L298" s="12"/>
      <c r="M298" s="12"/>
      <c r="N298" s="12"/>
      <c r="O298" s="12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12"/>
      <c r="J299" s="4"/>
      <c r="K299" s="12"/>
      <c r="L299" s="12"/>
      <c r="M299" s="12"/>
      <c r="N299" s="12"/>
      <c r="O299" s="12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12"/>
      <c r="J300" s="4"/>
      <c r="K300" s="12"/>
      <c r="L300" s="12"/>
      <c r="M300" s="12"/>
      <c r="N300" s="12"/>
      <c r="O300" s="12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12"/>
      <c r="J301" s="4"/>
      <c r="K301" s="12"/>
      <c r="L301" s="12"/>
      <c r="M301" s="12"/>
      <c r="N301" s="12"/>
      <c r="O301" s="12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12"/>
      <c r="J302" s="4"/>
      <c r="K302" s="12"/>
      <c r="L302" s="12"/>
      <c r="M302" s="12"/>
      <c r="N302" s="12"/>
      <c r="O302" s="12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12"/>
      <c r="J303" s="4"/>
      <c r="K303" s="12"/>
      <c r="L303" s="12"/>
      <c r="M303" s="12"/>
      <c r="N303" s="12"/>
      <c r="O303" s="12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12"/>
      <c r="J304" s="4"/>
      <c r="K304" s="12"/>
      <c r="L304" s="12"/>
      <c r="M304" s="12"/>
      <c r="N304" s="12"/>
      <c r="O304" s="12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12"/>
      <c r="J305" s="4"/>
      <c r="K305" s="12"/>
      <c r="L305" s="12"/>
      <c r="M305" s="12"/>
      <c r="N305" s="12"/>
      <c r="O305" s="12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12"/>
      <c r="J306" s="4"/>
      <c r="K306" s="12"/>
      <c r="L306" s="12"/>
      <c r="M306" s="12"/>
      <c r="N306" s="12"/>
      <c r="O306" s="12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12"/>
      <c r="J307" s="4"/>
      <c r="K307" s="12"/>
      <c r="L307" s="12"/>
      <c r="M307" s="12"/>
      <c r="N307" s="12"/>
      <c r="O307" s="12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12"/>
      <c r="J308" s="4"/>
      <c r="K308" s="12"/>
      <c r="L308" s="12"/>
      <c r="M308" s="12"/>
      <c r="N308" s="12"/>
      <c r="O308" s="12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12"/>
      <c r="J309" s="4"/>
      <c r="K309" s="12"/>
      <c r="L309" s="12"/>
      <c r="M309" s="12"/>
      <c r="N309" s="12"/>
      <c r="O309" s="12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12"/>
      <c r="J310" s="4"/>
      <c r="K310" s="12"/>
      <c r="L310" s="12"/>
      <c r="M310" s="12"/>
      <c r="N310" s="12"/>
      <c r="O310" s="12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12"/>
      <c r="J311" s="4"/>
      <c r="K311" s="12"/>
      <c r="L311" s="12"/>
      <c r="M311" s="12"/>
      <c r="N311" s="12"/>
      <c r="O311" s="12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12"/>
      <c r="J312" s="4"/>
      <c r="K312" s="12"/>
      <c r="L312" s="12"/>
      <c r="M312" s="12"/>
      <c r="N312" s="12"/>
      <c r="O312" s="12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12"/>
      <c r="J313" s="4"/>
      <c r="K313" s="12"/>
      <c r="L313" s="12"/>
      <c r="M313" s="12"/>
      <c r="N313" s="12"/>
      <c r="O313" s="12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12"/>
      <c r="J314" s="4"/>
      <c r="K314" s="12"/>
      <c r="L314" s="12"/>
      <c r="M314" s="12"/>
      <c r="N314" s="12"/>
      <c r="O314" s="12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12"/>
      <c r="J315" s="4"/>
      <c r="K315" s="12"/>
      <c r="L315" s="12"/>
      <c r="M315" s="12"/>
      <c r="N315" s="12"/>
      <c r="O315" s="12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12"/>
      <c r="J316" s="4"/>
      <c r="K316" s="12"/>
      <c r="L316" s="12"/>
      <c r="M316" s="12"/>
      <c r="N316" s="12"/>
      <c r="O316" s="12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12"/>
      <c r="J317" s="4"/>
      <c r="K317" s="12"/>
      <c r="L317" s="12"/>
      <c r="M317" s="12"/>
      <c r="N317" s="12"/>
      <c r="O317" s="12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12"/>
      <c r="J318" s="4"/>
      <c r="K318" s="12"/>
      <c r="L318" s="12"/>
      <c r="M318" s="12"/>
      <c r="N318" s="12"/>
      <c r="O318" s="12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12"/>
      <c r="J319" s="4"/>
      <c r="K319" s="12"/>
      <c r="L319" s="12"/>
      <c r="M319" s="12"/>
      <c r="N319" s="12"/>
      <c r="O319" s="12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12"/>
      <c r="J320" s="4"/>
      <c r="K320" s="12"/>
      <c r="L320" s="12"/>
      <c r="M320" s="12"/>
      <c r="N320" s="12"/>
      <c r="O320" s="12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12"/>
      <c r="J321" s="4"/>
      <c r="K321" s="12"/>
      <c r="L321" s="12"/>
      <c r="M321" s="12"/>
      <c r="N321" s="12"/>
      <c r="O321" s="12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12"/>
      <c r="J322" s="4"/>
      <c r="K322" s="12"/>
      <c r="L322" s="12"/>
      <c r="M322" s="12"/>
      <c r="N322" s="12"/>
      <c r="O322" s="12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12"/>
      <c r="J323" s="4"/>
      <c r="K323" s="12"/>
      <c r="L323" s="12"/>
      <c r="M323" s="12"/>
      <c r="N323" s="12"/>
      <c r="O323" s="12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12"/>
      <c r="J324" s="4"/>
      <c r="K324" s="12"/>
      <c r="L324" s="12"/>
      <c r="M324" s="12"/>
      <c r="N324" s="12"/>
      <c r="O324" s="12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12"/>
      <c r="J325" s="4"/>
      <c r="K325" s="12"/>
      <c r="L325" s="12"/>
      <c r="M325" s="12"/>
      <c r="N325" s="12"/>
      <c r="O325" s="12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12"/>
      <c r="J326" s="4"/>
      <c r="K326" s="12"/>
      <c r="L326" s="12"/>
      <c r="M326" s="12"/>
      <c r="N326" s="12"/>
      <c r="O326" s="12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12"/>
      <c r="J327" s="4"/>
      <c r="K327" s="12"/>
      <c r="L327" s="12"/>
      <c r="M327" s="12"/>
      <c r="N327" s="12"/>
      <c r="O327" s="12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12"/>
      <c r="J328" s="4"/>
      <c r="K328" s="12"/>
      <c r="L328" s="12"/>
      <c r="M328" s="12"/>
      <c r="N328" s="12"/>
      <c r="O328" s="12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12"/>
      <c r="J329" s="4"/>
      <c r="K329" s="12"/>
      <c r="L329" s="12"/>
      <c r="M329" s="12"/>
      <c r="N329" s="12"/>
      <c r="O329" s="12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12"/>
      <c r="J330" s="4"/>
      <c r="K330" s="12"/>
      <c r="L330" s="12"/>
      <c r="M330" s="12"/>
      <c r="N330" s="12"/>
      <c r="O330" s="12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12"/>
      <c r="J331" s="4"/>
      <c r="K331" s="12"/>
      <c r="L331" s="12"/>
      <c r="M331" s="12"/>
      <c r="N331" s="12"/>
      <c r="O331" s="12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12"/>
      <c r="J332" s="4"/>
      <c r="K332" s="12"/>
      <c r="L332" s="12"/>
      <c r="M332" s="12"/>
      <c r="N332" s="12"/>
      <c r="O332" s="12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12"/>
      <c r="J333" s="4"/>
      <c r="K333" s="12"/>
      <c r="L333" s="12"/>
      <c r="M333" s="12"/>
      <c r="N333" s="12"/>
      <c r="O333" s="12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12"/>
      <c r="J334" s="4"/>
      <c r="K334" s="12"/>
      <c r="L334" s="12"/>
      <c r="M334" s="12"/>
      <c r="N334" s="12"/>
      <c r="O334" s="12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12"/>
      <c r="J335" s="4"/>
      <c r="K335" s="12"/>
      <c r="L335" s="12"/>
      <c r="M335" s="12"/>
      <c r="N335" s="12"/>
      <c r="O335" s="12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12"/>
      <c r="J336" s="4"/>
      <c r="K336" s="12"/>
      <c r="L336" s="12"/>
      <c r="M336" s="12"/>
      <c r="N336" s="12"/>
      <c r="O336" s="12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12"/>
      <c r="J337" s="4"/>
      <c r="K337" s="12"/>
      <c r="L337" s="12"/>
      <c r="M337" s="12"/>
      <c r="N337" s="12"/>
      <c r="O337" s="12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12"/>
      <c r="J338" s="4"/>
      <c r="K338" s="12"/>
      <c r="L338" s="12"/>
      <c r="M338" s="12"/>
      <c r="N338" s="12"/>
      <c r="O338" s="12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12"/>
      <c r="J339" s="4"/>
      <c r="K339" s="12"/>
      <c r="L339" s="12"/>
      <c r="M339" s="12"/>
      <c r="N339" s="12"/>
      <c r="O339" s="12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12"/>
      <c r="J340" s="4"/>
      <c r="K340" s="12"/>
      <c r="L340" s="12"/>
      <c r="M340" s="12"/>
      <c r="N340" s="12"/>
      <c r="O340" s="12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12"/>
      <c r="J341" s="4"/>
      <c r="K341" s="12"/>
      <c r="L341" s="12"/>
      <c r="M341" s="12"/>
      <c r="N341" s="12"/>
      <c r="O341" s="12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12"/>
      <c r="J342" s="4"/>
      <c r="K342" s="12"/>
      <c r="L342" s="12"/>
      <c r="M342" s="12"/>
      <c r="N342" s="12"/>
      <c r="O342" s="12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12"/>
      <c r="J343" s="4"/>
      <c r="K343" s="12"/>
      <c r="L343" s="12"/>
      <c r="M343" s="12"/>
      <c r="N343" s="12"/>
      <c r="O343" s="12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12"/>
      <c r="J344" s="4"/>
      <c r="K344" s="12"/>
      <c r="L344" s="12"/>
      <c r="M344" s="12"/>
      <c r="N344" s="12"/>
      <c r="O344" s="12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12"/>
      <c r="J345" s="4"/>
      <c r="K345" s="12"/>
      <c r="L345" s="12"/>
      <c r="M345" s="12"/>
      <c r="N345" s="12"/>
      <c r="O345" s="12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12"/>
      <c r="J346" s="4"/>
      <c r="K346" s="12"/>
      <c r="L346" s="12"/>
      <c r="M346" s="12"/>
      <c r="N346" s="12"/>
      <c r="O346" s="12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12"/>
      <c r="J347" s="4"/>
      <c r="K347" s="12"/>
      <c r="L347" s="12"/>
      <c r="M347" s="12"/>
      <c r="N347" s="12"/>
      <c r="O347" s="12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12"/>
      <c r="J348" s="4"/>
      <c r="K348" s="12"/>
      <c r="L348" s="12"/>
      <c r="M348" s="12"/>
      <c r="N348" s="12"/>
      <c r="O348" s="12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12"/>
      <c r="J349" s="4"/>
      <c r="K349" s="12"/>
      <c r="L349" s="12"/>
      <c r="M349" s="12"/>
      <c r="N349" s="12"/>
      <c r="O349" s="12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12"/>
      <c r="J350" s="4"/>
      <c r="K350" s="12"/>
      <c r="L350" s="12"/>
      <c r="M350" s="12"/>
      <c r="N350" s="12"/>
      <c r="O350" s="12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12"/>
      <c r="J351" s="4"/>
      <c r="K351" s="12"/>
      <c r="L351" s="12"/>
      <c r="M351" s="12"/>
      <c r="N351" s="12"/>
      <c r="O351" s="12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12"/>
      <c r="J352" s="4"/>
      <c r="K352" s="12"/>
      <c r="L352" s="12"/>
      <c r="M352" s="12"/>
      <c r="N352" s="12"/>
      <c r="O352" s="12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12"/>
      <c r="J353" s="4"/>
      <c r="K353" s="12"/>
      <c r="L353" s="12"/>
      <c r="M353" s="12"/>
      <c r="N353" s="12"/>
      <c r="O353" s="12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12"/>
      <c r="J354" s="4"/>
      <c r="K354" s="12"/>
      <c r="L354" s="12"/>
      <c r="M354" s="12"/>
      <c r="N354" s="12"/>
      <c r="O354" s="12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12"/>
      <c r="J355" s="4"/>
      <c r="K355" s="12"/>
      <c r="L355" s="12"/>
      <c r="M355" s="12"/>
      <c r="N355" s="12"/>
      <c r="O355" s="12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12"/>
      <c r="J356" s="4"/>
      <c r="K356" s="12"/>
      <c r="L356" s="12"/>
      <c r="M356" s="12"/>
      <c r="N356" s="12"/>
      <c r="O356" s="12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12"/>
      <c r="J357" s="4"/>
      <c r="K357" s="12"/>
      <c r="L357" s="12"/>
      <c r="M357" s="12"/>
      <c r="N357" s="12"/>
      <c r="O357" s="12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12"/>
      <c r="J358" s="4"/>
      <c r="K358" s="12"/>
      <c r="L358" s="12"/>
      <c r="M358" s="12"/>
      <c r="N358" s="12"/>
      <c r="O358" s="12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12"/>
      <c r="J359" s="4"/>
      <c r="K359" s="12"/>
      <c r="L359" s="12"/>
      <c r="M359" s="12"/>
      <c r="N359" s="12"/>
      <c r="O359" s="12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12"/>
      <c r="J360" s="4"/>
      <c r="K360" s="12"/>
      <c r="L360" s="12"/>
      <c r="M360" s="12"/>
      <c r="N360" s="12"/>
      <c r="O360" s="12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12"/>
      <c r="J361" s="4"/>
      <c r="K361" s="12"/>
      <c r="L361" s="12"/>
      <c r="M361" s="12"/>
      <c r="N361" s="12"/>
      <c r="O361" s="12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12"/>
      <c r="J362" s="4"/>
      <c r="K362" s="12"/>
      <c r="L362" s="12"/>
      <c r="M362" s="12"/>
      <c r="N362" s="12"/>
      <c r="O362" s="12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12"/>
      <c r="J363" s="4"/>
      <c r="K363" s="12"/>
      <c r="L363" s="12"/>
      <c r="M363" s="12"/>
      <c r="N363" s="12"/>
      <c r="O363" s="12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12"/>
      <c r="J364" s="4"/>
      <c r="K364" s="12"/>
      <c r="L364" s="12"/>
      <c r="M364" s="12"/>
      <c r="N364" s="12"/>
      <c r="O364" s="12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12"/>
      <c r="J365" s="4"/>
      <c r="K365" s="12"/>
      <c r="L365" s="12"/>
      <c r="M365" s="12"/>
      <c r="N365" s="12"/>
      <c r="O365" s="12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12"/>
      <c r="J366" s="4"/>
      <c r="K366" s="12"/>
      <c r="L366" s="12"/>
      <c r="M366" s="12"/>
      <c r="N366" s="12"/>
      <c r="O366" s="12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12"/>
      <c r="J367" s="4"/>
      <c r="K367" s="12"/>
      <c r="L367" s="12"/>
      <c r="M367" s="12"/>
      <c r="N367" s="12"/>
      <c r="O367" s="12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12"/>
      <c r="J368" s="4"/>
      <c r="K368" s="12"/>
      <c r="L368" s="12"/>
      <c r="M368" s="12"/>
      <c r="N368" s="12"/>
      <c r="O368" s="12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12"/>
      <c r="J369" s="4"/>
      <c r="K369" s="12"/>
      <c r="L369" s="12"/>
      <c r="M369" s="12"/>
      <c r="N369" s="12"/>
      <c r="O369" s="12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12"/>
      <c r="J370" s="4"/>
      <c r="K370" s="12"/>
      <c r="L370" s="12"/>
      <c r="M370" s="12"/>
      <c r="N370" s="12"/>
      <c r="O370" s="12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12"/>
      <c r="J371" s="4"/>
      <c r="K371" s="12"/>
      <c r="L371" s="12"/>
      <c r="M371" s="12"/>
      <c r="N371" s="12"/>
      <c r="O371" s="12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12"/>
      <c r="J372" s="4"/>
      <c r="K372" s="12"/>
      <c r="L372" s="12"/>
      <c r="M372" s="12"/>
      <c r="N372" s="12"/>
      <c r="O372" s="12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12"/>
      <c r="J373" s="4"/>
      <c r="K373" s="12"/>
      <c r="L373" s="12"/>
      <c r="M373" s="12"/>
      <c r="N373" s="12"/>
      <c r="O373" s="12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12"/>
      <c r="J374" s="4"/>
      <c r="K374" s="12"/>
      <c r="L374" s="12"/>
      <c r="M374" s="12"/>
      <c r="N374" s="12"/>
      <c r="O374" s="12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12"/>
      <c r="J375" s="4"/>
      <c r="K375" s="12"/>
      <c r="L375" s="12"/>
      <c r="M375" s="12"/>
      <c r="N375" s="12"/>
      <c r="O375" s="12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12"/>
      <c r="J376" s="4"/>
      <c r="K376" s="12"/>
      <c r="L376" s="12"/>
      <c r="M376" s="12"/>
      <c r="N376" s="12"/>
      <c r="O376" s="12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12"/>
      <c r="J377" s="4"/>
      <c r="K377" s="12"/>
      <c r="L377" s="12"/>
      <c r="M377" s="12"/>
      <c r="N377" s="12"/>
      <c r="O377" s="12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12"/>
      <c r="J378" s="4"/>
      <c r="K378" s="12"/>
      <c r="L378" s="12"/>
      <c r="M378" s="12"/>
      <c r="N378" s="12"/>
      <c r="O378" s="12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12"/>
      <c r="J379" s="4"/>
      <c r="K379" s="12"/>
      <c r="L379" s="12"/>
      <c r="M379" s="12"/>
      <c r="N379" s="12"/>
      <c r="O379" s="12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12"/>
      <c r="J380" s="4"/>
      <c r="K380" s="12"/>
      <c r="L380" s="12"/>
      <c r="M380" s="12"/>
      <c r="N380" s="12"/>
      <c r="O380" s="12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12"/>
      <c r="J381" s="4"/>
      <c r="K381" s="12"/>
      <c r="L381" s="12"/>
      <c r="M381" s="12"/>
      <c r="N381" s="12"/>
      <c r="O381" s="12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12"/>
      <c r="J382" s="4"/>
      <c r="K382" s="12"/>
      <c r="L382" s="12"/>
      <c r="M382" s="12"/>
      <c r="N382" s="12"/>
      <c r="O382" s="12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12"/>
      <c r="J383" s="4"/>
      <c r="K383" s="12"/>
      <c r="L383" s="12"/>
      <c r="M383" s="12"/>
      <c r="N383" s="12"/>
      <c r="O383" s="12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12"/>
      <c r="J384" s="4"/>
      <c r="K384" s="12"/>
      <c r="L384" s="12"/>
      <c r="M384" s="12"/>
      <c r="N384" s="12"/>
      <c r="O384" s="12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12"/>
      <c r="J385" s="4"/>
      <c r="K385" s="12"/>
      <c r="L385" s="12"/>
      <c r="M385" s="12"/>
      <c r="N385" s="12"/>
      <c r="O385" s="12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12"/>
      <c r="J386" s="4"/>
      <c r="K386" s="12"/>
      <c r="L386" s="12"/>
      <c r="M386" s="12"/>
      <c r="N386" s="12"/>
      <c r="O386" s="12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12"/>
      <c r="J387" s="4"/>
      <c r="K387" s="12"/>
      <c r="L387" s="12"/>
      <c r="M387" s="12"/>
      <c r="N387" s="12"/>
      <c r="O387" s="12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12"/>
      <c r="J388" s="4"/>
      <c r="K388" s="12"/>
      <c r="L388" s="12"/>
      <c r="M388" s="12"/>
      <c r="N388" s="12"/>
      <c r="O388" s="12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12"/>
      <c r="J389" s="4"/>
      <c r="K389" s="12"/>
      <c r="L389" s="12"/>
      <c r="M389" s="12"/>
      <c r="N389" s="12"/>
      <c r="O389" s="12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12"/>
      <c r="J390" s="4"/>
      <c r="K390" s="12"/>
      <c r="L390" s="12"/>
      <c r="M390" s="12"/>
      <c r="N390" s="12"/>
      <c r="O390" s="12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12"/>
      <c r="J391" s="4"/>
      <c r="K391" s="12"/>
      <c r="L391" s="12"/>
      <c r="M391" s="12"/>
      <c r="N391" s="12"/>
      <c r="O391" s="12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12"/>
      <c r="J392" s="4"/>
      <c r="K392" s="12"/>
      <c r="L392" s="12"/>
      <c r="M392" s="12"/>
      <c r="N392" s="12"/>
      <c r="O392" s="12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12"/>
      <c r="J393" s="4"/>
      <c r="K393" s="12"/>
      <c r="L393" s="12"/>
      <c r="M393" s="12"/>
      <c r="N393" s="12"/>
      <c r="O393" s="12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12"/>
      <c r="J394" s="4"/>
      <c r="K394" s="12"/>
      <c r="L394" s="12"/>
      <c r="M394" s="12"/>
      <c r="N394" s="12"/>
      <c r="O394" s="12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12"/>
      <c r="J395" s="4"/>
      <c r="K395" s="12"/>
      <c r="L395" s="12"/>
      <c r="M395" s="12"/>
      <c r="N395" s="12"/>
      <c r="O395" s="12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12"/>
      <c r="J396" s="4"/>
      <c r="K396" s="12"/>
      <c r="L396" s="12"/>
      <c r="M396" s="12"/>
      <c r="N396" s="12"/>
      <c r="O396" s="12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12"/>
      <c r="J397" s="4"/>
      <c r="K397" s="12"/>
      <c r="L397" s="12"/>
      <c r="M397" s="12"/>
      <c r="N397" s="12"/>
      <c r="O397" s="12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12"/>
      <c r="J398" s="4"/>
      <c r="K398" s="12"/>
      <c r="L398" s="12"/>
      <c r="M398" s="12"/>
      <c r="N398" s="12"/>
      <c r="O398" s="12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12"/>
      <c r="J399" s="4"/>
      <c r="K399" s="12"/>
      <c r="L399" s="12"/>
      <c r="M399" s="12"/>
      <c r="N399" s="12"/>
      <c r="O399" s="12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12"/>
      <c r="J400" s="4"/>
      <c r="K400" s="12"/>
      <c r="L400" s="12"/>
      <c r="M400" s="12"/>
      <c r="N400" s="12"/>
      <c r="O400" s="12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12"/>
      <c r="J401" s="4"/>
      <c r="K401" s="12"/>
      <c r="L401" s="12"/>
      <c r="M401" s="12"/>
      <c r="N401" s="12"/>
      <c r="O401" s="12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12"/>
      <c r="J402" s="4"/>
      <c r="K402" s="12"/>
      <c r="L402" s="12"/>
      <c r="M402" s="12"/>
      <c r="N402" s="12"/>
      <c r="O402" s="12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12"/>
      <c r="J403" s="4"/>
      <c r="K403" s="12"/>
      <c r="L403" s="12"/>
      <c r="M403" s="12"/>
      <c r="N403" s="12"/>
      <c r="O403" s="12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12"/>
      <c r="J404" s="4"/>
      <c r="K404" s="12"/>
      <c r="L404" s="12"/>
      <c r="M404" s="12"/>
      <c r="N404" s="12"/>
      <c r="O404" s="12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12"/>
      <c r="J405" s="4"/>
      <c r="K405" s="12"/>
      <c r="L405" s="12"/>
      <c r="M405" s="12"/>
      <c r="N405" s="12"/>
      <c r="O405" s="12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12"/>
      <c r="J406" s="4"/>
      <c r="K406" s="12"/>
      <c r="L406" s="12"/>
      <c r="M406" s="12"/>
      <c r="N406" s="12"/>
      <c r="O406" s="12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12"/>
      <c r="J407" s="4"/>
      <c r="K407" s="12"/>
      <c r="L407" s="12"/>
      <c r="M407" s="12"/>
      <c r="N407" s="12"/>
      <c r="O407" s="12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12"/>
      <c r="J408" s="4"/>
      <c r="K408" s="12"/>
      <c r="L408" s="12"/>
      <c r="M408" s="12"/>
      <c r="N408" s="12"/>
      <c r="O408" s="12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12"/>
      <c r="J409" s="4"/>
      <c r="K409" s="12"/>
      <c r="L409" s="12"/>
      <c r="M409" s="12"/>
      <c r="N409" s="12"/>
      <c r="O409" s="12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12"/>
      <c r="J410" s="4"/>
      <c r="K410" s="12"/>
      <c r="L410" s="12"/>
      <c r="M410" s="12"/>
      <c r="N410" s="12"/>
      <c r="O410" s="12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12"/>
      <c r="J411" s="4"/>
      <c r="K411" s="12"/>
      <c r="L411" s="12"/>
      <c r="M411" s="12"/>
      <c r="N411" s="12"/>
      <c r="O411" s="12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12"/>
      <c r="J412" s="4"/>
      <c r="K412" s="12"/>
      <c r="L412" s="12"/>
      <c r="M412" s="12"/>
      <c r="N412" s="12"/>
      <c r="O412" s="12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12"/>
      <c r="J413" s="4"/>
      <c r="K413" s="12"/>
      <c r="L413" s="12"/>
      <c r="M413" s="12"/>
      <c r="N413" s="12"/>
      <c r="O413" s="12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12"/>
      <c r="J414" s="4"/>
      <c r="K414" s="12"/>
      <c r="L414" s="12"/>
      <c r="M414" s="12"/>
      <c r="N414" s="12"/>
      <c r="O414" s="12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12"/>
      <c r="J415" s="4"/>
      <c r="K415" s="12"/>
      <c r="L415" s="12"/>
      <c r="M415" s="12"/>
      <c r="N415" s="12"/>
      <c r="O415" s="12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12"/>
      <c r="J416" s="4"/>
      <c r="K416" s="12"/>
      <c r="L416" s="12"/>
      <c r="M416" s="12"/>
      <c r="N416" s="12"/>
      <c r="O416" s="12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12"/>
      <c r="J417" s="4"/>
      <c r="K417" s="12"/>
      <c r="L417" s="12"/>
      <c r="M417" s="12"/>
      <c r="N417" s="12"/>
      <c r="O417" s="12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12"/>
      <c r="J418" s="4"/>
      <c r="K418" s="12"/>
      <c r="L418" s="12"/>
      <c r="M418" s="12"/>
      <c r="N418" s="12"/>
      <c r="O418" s="12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12"/>
      <c r="J419" s="4"/>
      <c r="K419" s="12"/>
      <c r="L419" s="12"/>
      <c r="M419" s="12"/>
      <c r="N419" s="12"/>
      <c r="O419" s="12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12"/>
      <c r="J420" s="4"/>
      <c r="K420" s="12"/>
      <c r="L420" s="12"/>
      <c r="M420" s="12"/>
      <c r="N420" s="12"/>
      <c r="O420" s="12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12"/>
      <c r="J421" s="4"/>
      <c r="K421" s="12"/>
      <c r="L421" s="12"/>
      <c r="M421" s="12"/>
      <c r="N421" s="12"/>
      <c r="O421" s="12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12"/>
      <c r="J422" s="4"/>
      <c r="K422" s="12"/>
      <c r="L422" s="12"/>
      <c r="M422" s="12"/>
      <c r="N422" s="12"/>
      <c r="O422" s="12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12"/>
      <c r="J423" s="4"/>
      <c r="K423" s="12"/>
      <c r="L423" s="12"/>
      <c r="M423" s="12"/>
      <c r="N423" s="12"/>
      <c r="O423" s="12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12"/>
      <c r="J424" s="4"/>
      <c r="K424" s="12"/>
      <c r="L424" s="12"/>
      <c r="M424" s="12"/>
      <c r="N424" s="12"/>
      <c r="O424" s="12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12"/>
      <c r="J425" s="4"/>
      <c r="K425" s="12"/>
      <c r="L425" s="12"/>
      <c r="M425" s="12"/>
      <c r="N425" s="12"/>
      <c r="O425" s="12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12"/>
      <c r="J426" s="4"/>
      <c r="K426" s="12"/>
      <c r="L426" s="12"/>
      <c r="M426" s="12"/>
      <c r="N426" s="12"/>
      <c r="O426" s="12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12"/>
      <c r="J427" s="4"/>
      <c r="K427" s="12"/>
      <c r="L427" s="12"/>
      <c r="M427" s="12"/>
      <c r="N427" s="12"/>
      <c r="O427" s="12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12"/>
      <c r="J428" s="4"/>
      <c r="K428" s="12"/>
      <c r="L428" s="12"/>
      <c r="M428" s="12"/>
      <c r="N428" s="12"/>
      <c r="O428" s="12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12"/>
      <c r="J429" s="4"/>
      <c r="K429" s="12"/>
      <c r="L429" s="12"/>
      <c r="M429" s="12"/>
      <c r="N429" s="12"/>
      <c r="O429" s="12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12"/>
      <c r="J430" s="4"/>
      <c r="K430" s="12"/>
      <c r="L430" s="12"/>
      <c r="M430" s="12"/>
      <c r="N430" s="12"/>
      <c r="O430" s="12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12"/>
      <c r="J431" s="4"/>
      <c r="K431" s="12"/>
      <c r="L431" s="12"/>
      <c r="M431" s="12"/>
      <c r="N431" s="12"/>
      <c r="O431" s="12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12"/>
      <c r="J432" s="4"/>
      <c r="K432" s="12"/>
      <c r="L432" s="12"/>
      <c r="M432" s="12"/>
      <c r="N432" s="12"/>
      <c r="O432" s="12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12"/>
      <c r="J433" s="4"/>
      <c r="K433" s="12"/>
      <c r="L433" s="12"/>
      <c r="M433" s="12"/>
      <c r="N433" s="12"/>
      <c r="O433" s="12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12"/>
      <c r="J434" s="4"/>
      <c r="K434" s="12"/>
      <c r="L434" s="12"/>
      <c r="M434" s="12"/>
      <c r="N434" s="12"/>
      <c r="O434" s="12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12"/>
      <c r="J435" s="4"/>
      <c r="K435" s="12"/>
      <c r="L435" s="12"/>
      <c r="M435" s="12"/>
      <c r="N435" s="12"/>
      <c r="O435" s="12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12"/>
      <c r="J436" s="4"/>
      <c r="K436" s="12"/>
      <c r="L436" s="12"/>
      <c r="M436" s="12"/>
      <c r="N436" s="12"/>
      <c r="O436" s="12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12"/>
      <c r="J437" s="4"/>
      <c r="K437" s="12"/>
      <c r="L437" s="12"/>
      <c r="M437" s="12"/>
      <c r="N437" s="12"/>
      <c r="O437" s="12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12"/>
      <c r="J438" s="4"/>
      <c r="K438" s="12"/>
      <c r="L438" s="12"/>
      <c r="M438" s="12"/>
      <c r="N438" s="12"/>
      <c r="O438" s="12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12"/>
      <c r="J439" s="4"/>
      <c r="K439" s="12"/>
      <c r="L439" s="12"/>
      <c r="M439" s="12"/>
      <c r="N439" s="12"/>
      <c r="O439" s="12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12"/>
      <c r="J440" s="4"/>
      <c r="K440" s="12"/>
      <c r="L440" s="12"/>
      <c r="M440" s="12"/>
      <c r="N440" s="12"/>
      <c r="O440" s="12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12"/>
      <c r="J441" s="4"/>
      <c r="K441" s="12"/>
      <c r="L441" s="12"/>
      <c r="M441" s="12"/>
      <c r="N441" s="12"/>
      <c r="O441" s="12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12"/>
      <c r="J442" s="4"/>
      <c r="K442" s="12"/>
      <c r="L442" s="12"/>
      <c r="M442" s="12"/>
      <c r="N442" s="12"/>
      <c r="O442" s="12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12"/>
      <c r="J443" s="4"/>
      <c r="K443" s="12"/>
      <c r="L443" s="12"/>
      <c r="M443" s="12"/>
      <c r="N443" s="12"/>
      <c r="O443" s="12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12"/>
      <c r="J444" s="4"/>
      <c r="K444" s="12"/>
      <c r="L444" s="12"/>
      <c r="M444" s="12"/>
      <c r="N444" s="12"/>
      <c r="O444" s="12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12"/>
      <c r="J445" s="4"/>
      <c r="K445" s="12"/>
      <c r="L445" s="12"/>
      <c r="M445" s="12"/>
      <c r="N445" s="12"/>
      <c r="O445" s="12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12"/>
      <c r="J446" s="4"/>
      <c r="K446" s="12"/>
      <c r="L446" s="12"/>
      <c r="M446" s="12"/>
      <c r="N446" s="12"/>
      <c r="O446" s="12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12"/>
      <c r="J447" s="4"/>
      <c r="K447" s="12"/>
      <c r="L447" s="12"/>
      <c r="M447" s="12"/>
      <c r="N447" s="12"/>
      <c r="O447" s="12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12"/>
      <c r="J448" s="4"/>
      <c r="K448" s="12"/>
      <c r="L448" s="12"/>
      <c r="M448" s="12"/>
      <c r="N448" s="12"/>
      <c r="O448" s="12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12"/>
      <c r="J449" s="4"/>
      <c r="K449" s="12"/>
      <c r="L449" s="12"/>
      <c r="M449" s="12"/>
      <c r="N449" s="12"/>
      <c r="O449" s="12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12"/>
      <c r="J450" s="4"/>
      <c r="K450" s="12"/>
      <c r="L450" s="12"/>
      <c r="M450" s="12"/>
      <c r="N450" s="12"/>
      <c r="O450" s="12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12"/>
      <c r="J451" s="4"/>
      <c r="K451" s="12"/>
      <c r="L451" s="12"/>
      <c r="M451" s="12"/>
      <c r="N451" s="12"/>
      <c r="O451" s="12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12"/>
      <c r="J452" s="4"/>
      <c r="K452" s="12"/>
      <c r="L452" s="12"/>
      <c r="M452" s="12"/>
      <c r="N452" s="12"/>
      <c r="O452" s="12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12"/>
      <c r="J453" s="4"/>
      <c r="K453" s="12"/>
      <c r="L453" s="12"/>
      <c r="M453" s="12"/>
      <c r="N453" s="12"/>
      <c r="O453" s="12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12"/>
      <c r="J454" s="4"/>
      <c r="K454" s="12"/>
      <c r="L454" s="12"/>
      <c r="M454" s="12"/>
      <c r="N454" s="12"/>
      <c r="O454" s="12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12"/>
      <c r="J455" s="4"/>
      <c r="K455" s="12"/>
      <c r="L455" s="12"/>
      <c r="M455" s="12"/>
      <c r="N455" s="12"/>
      <c r="O455" s="12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12"/>
      <c r="J456" s="4"/>
      <c r="K456" s="12"/>
      <c r="L456" s="12"/>
      <c r="M456" s="12"/>
      <c r="N456" s="12"/>
      <c r="O456" s="12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12"/>
      <c r="J457" s="4"/>
      <c r="K457" s="12"/>
      <c r="L457" s="12"/>
      <c r="M457" s="12"/>
      <c r="N457" s="12"/>
      <c r="O457" s="12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12"/>
      <c r="J458" s="4"/>
      <c r="K458" s="12"/>
      <c r="L458" s="12"/>
      <c r="M458" s="12"/>
      <c r="N458" s="12"/>
      <c r="O458" s="12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12"/>
      <c r="J459" s="4"/>
      <c r="K459" s="12"/>
      <c r="L459" s="12"/>
      <c r="M459" s="12"/>
      <c r="N459" s="12"/>
      <c r="O459" s="12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12"/>
      <c r="J460" s="4"/>
      <c r="K460" s="12"/>
      <c r="L460" s="12"/>
      <c r="M460" s="12"/>
      <c r="N460" s="12"/>
      <c r="O460" s="12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12"/>
      <c r="J461" s="4"/>
      <c r="K461" s="12"/>
      <c r="L461" s="12"/>
      <c r="M461" s="12"/>
      <c r="N461" s="12"/>
      <c r="O461" s="12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12"/>
      <c r="J462" s="4"/>
      <c r="K462" s="12"/>
      <c r="L462" s="12"/>
      <c r="M462" s="12"/>
      <c r="N462" s="12"/>
      <c r="O462" s="12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12"/>
      <c r="J463" s="4"/>
      <c r="K463" s="12"/>
      <c r="L463" s="12"/>
      <c r="M463" s="12"/>
      <c r="N463" s="12"/>
      <c r="O463" s="12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12"/>
      <c r="J464" s="4"/>
      <c r="K464" s="12"/>
      <c r="L464" s="12"/>
      <c r="M464" s="12"/>
      <c r="N464" s="12"/>
      <c r="O464" s="12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12"/>
      <c r="J465" s="4"/>
      <c r="K465" s="12"/>
      <c r="L465" s="12"/>
      <c r="M465" s="12"/>
      <c r="N465" s="12"/>
      <c r="O465" s="12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12"/>
      <c r="J466" s="4"/>
      <c r="K466" s="12"/>
      <c r="L466" s="12"/>
      <c r="M466" s="12"/>
      <c r="N466" s="12"/>
      <c r="O466" s="12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12"/>
      <c r="J467" s="4"/>
      <c r="K467" s="12"/>
      <c r="L467" s="12"/>
      <c r="M467" s="12"/>
      <c r="N467" s="12"/>
      <c r="O467" s="12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12"/>
      <c r="J468" s="4"/>
      <c r="K468" s="12"/>
      <c r="L468" s="12"/>
      <c r="M468" s="12"/>
      <c r="N468" s="12"/>
      <c r="O468" s="12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12"/>
      <c r="J469" s="4"/>
      <c r="K469" s="12"/>
      <c r="L469" s="12"/>
      <c r="M469" s="12"/>
      <c r="N469" s="12"/>
      <c r="O469" s="12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12"/>
      <c r="J470" s="4"/>
      <c r="K470" s="12"/>
      <c r="L470" s="12"/>
      <c r="M470" s="12"/>
      <c r="N470" s="12"/>
      <c r="O470" s="12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12"/>
      <c r="J471" s="4"/>
      <c r="K471" s="12"/>
      <c r="L471" s="12"/>
      <c r="M471" s="12"/>
      <c r="N471" s="12"/>
      <c r="O471" s="12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12"/>
      <c r="J472" s="4"/>
      <c r="K472" s="12"/>
      <c r="L472" s="12"/>
      <c r="M472" s="12"/>
      <c r="N472" s="12"/>
      <c r="O472" s="12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12"/>
      <c r="J473" s="4"/>
      <c r="K473" s="12"/>
      <c r="L473" s="12"/>
      <c r="M473" s="12"/>
      <c r="N473" s="12"/>
      <c r="O473" s="12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12"/>
      <c r="J474" s="4"/>
      <c r="K474" s="12"/>
      <c r="L474" s="12"/>
      <c r="M474" s="12"/>
      <c r="N474" s="12"/>
      <c r="O474" s="12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12"/>
      <c r="J475" s="4"/>
      <c r="K475" s="12"/>
      <c r="L475" s="12"/>
      <c r="M475" s="12"/>
      <c r="N475" s="12"/>
      <c r="O475" s="12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12"/>
      <c r="J476" s="4"/>
      <c r="K476" s="12"/>
      <c r="L476" s="12"/>
      <c r="M476" s="12"/>
      <c r="N476" s="12"/>
      <c r="O476" s="12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12"/>
      <c r="J477" s="4"/>
      <c r="K477" s="12"/>
      <c r="L477" s="12"/>
      <c r="M477" s="12"/>
      <c r="N477" s="12"/>
      <c r="O477" s="12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12"/>
      <c r="J478" s="4"/>
      <c r="K478" s="12"/>
      <c r="L478" s="12"/>
      <c r="M478" s="12"/>
      <c r="N478" s="12"/>
      <c r="O478" s="12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12"/>
      <c r="J479" s="4"/>
      <c r="K479" s="12"/>
      <c r="L479" s="12"/>
      <c r="M479" s="12"/>
      <c r="N479" s="12"/>
      <c r="O479" s="12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12"/>
      <c r="J480" s="4"/>
      <c r="K480" s="12"/>
      <c r="L480" s="12"/>
      <c r="M480" s="12"/>
      <c r="N480" s="12"/>
      <c r="O480" s="12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12"/>
      <c r="J481" s="4"/>
      <c r="K481" s="12"/>
      <c r="L481" s="12"/>
      <c r="M481" s="12"/>
      <c r="N481" s="12"/>
      <c r="O481" s="12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12"/>
      <c r="J482" s="4"/>
      <c r="K482" s="12"/>
      <c r="L482" s="12"/>
      <c r="M482" s="12"/>
      <c r="N482" s="12"/>
      <c r="O482" s="12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12"/>
      <c r="J483" s="4"/>
      <c r="K483" s="12"/>
      <c r="L483" s="12"/>
      <c r="M483" s="12"/>
      <c r="N483" s="12"/>
      <c r="O483" s="12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12"/>
      <c r="J484" s="4"/>
      <c r="K484" s="12"/>
      <c r="L484" s="12"/>
      <c r="M484" s="12"/>
      <c r="N484" s="12"/>
      <c r="O484" s="12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12"/>
      <c r="J485" s="4"/>
      <c r="K485" s="12"/>
      <c r="L485" s="12"/>
      <c r="M485" s="12"/>
      <c r="N485" s="12"/>
      <c r="O485" s="12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12"/>
      <c r="J486" s="4"/>
      <c r="K486" s="12"/>
      <c r="L486" s="12"/>
      <c r="M486" s="12"/>
      <c r="N486" s="12"/>
      <c r="O486" s="12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12"/>
      <c r="J487" s="4"/>
      <c r="K487" s="12"/>
      <c r="L487" s="12"/>
      <c r="M487" s="12"/>
      <c r="N487" s="12"/>
      <c r="O487" s="12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12"/>
      <c r="J488" s="4"/>
      <c r="K488" s="12"/>
      <c r="L488" s="12"/>
      <c r="M488" s="12"/>
      <c r="N488" s="12"/>
      <c r="O488" s="12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12"/>
      <c r="J489" s="4"/>
      <c r="K489" s="12"/>
      <c r="L489" s="12"/>
      <c r="M489" s="12"/>
      <c r="N489" s="12"/>
      <c r="O489" s="12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12"/>
      <c r="J490" s="4"/>
      <c r="K490" s="12"/>
      <c r="L490" s="12"/>
      <c r="M490" s="12"/>
      <c r="N490" s="12"/>
      <c r="O490" s="12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12"/>
      <c r="J491" s="4"/>
      <c r="K491" s="12"/>
      <c r="L491" s="12"/>
      <c r="M491" s="12"/>
      <c r="N491" s="12"/>
      <c r="O491" s="12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12"/>
      <c r="J492" s="4"/>
      <c r="K492" s="12"/>
      <c r="L492" s="12"/>
      <c r="M492" s="12"/>
      <c r="N492" s="12"/>
      <c r="O492" s="12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12"/>
      <c r="J493" s="4"/>
      <c r="K493" s="12"/>
      <c r="L493" s="12"/>
      <c r="M493" s="12"/>
      <c r="N493" s="12"/>
      <c r="O493" s="12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12"/>
      <c r="J494" s="4"/>
      <c r="K494" s="12"/>
      <c r="L494" s="12"/>
      <c r="M494" s="12"/>
      <c r="N494" s="12"/>
      <c r="O494" s="12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12"/>
      <c r="J495" s="4"/>
      <c r="K495" s="12"/>
      <c r="L495" s="12"/>
      <c r="M495" s="12"/>
      <c r="N495" s="12"/>
      <c r="O495" s="12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12"/>
      <c r="J496" s="4"/>
      <c r="K496" s="12"/>
      <c r="L496" s="12"/>
      <c r="M496" s="12"/>
      <c r="N496" s="12"/>
      <c r="O496" s="12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12"/>
      <c r="J497" s="4"/>
      <c r="K497" s="12"/>
      <c r="L497" s="12"/>
      <c r="M497" s="12"/>
      <c r="N497" s="12"/>
      <c r="O497" s="12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12"/>
      <c r="J498" s="4"/>
      <c r="K498" s="12"/>
      <c r="L498" s="12"/>
      <c r="M498" s="12"/>
      <c r="N498" s="12"/>
      <c r="O498" s="12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12"/>
      <c r="J499" s="4"/>
      <c r="K499" s="12"/>
      <c r="L499" s="12"/>
      <c r="M499" s="12"/>
      <c r="N499" s="12"/>
      <c r="O499" s="12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12"/>
      <c r="J500" s="4"/>
      <c r="K500" s="12"/>
      <c r="L500" s="12"/>
      <c r="M500" s="12"/>
      <c r="N500" s="12"/>
      <c r="O500" s="12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12"/>
      <c r="J501" s="4"/>
      <c r="K501" s="12"/>
      <c r="L501" s="12"/>
      <c r="M501" s="12"/>
      <c r="N501" s="12"/>
      <c r="O501" s="12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12"/>
      <c r="J502" s="4"/>
      <c r="K502" s="12"/>
      <c r="L502" s="12"/>
      <c r="M502" s="12"/>
      <c r="N502" s="12"/>
      <c r="O502" s="12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12"/>
      <c r="J503" s="4"/>
      <c r="K503" s="12"/>
      <c r="L503" s="12"/>
      <c r="M503" s="12"/>
      <c r="N503" s="12"/>
      <c r="O503" s="12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12"/>
      <c r="J504" s="4"/>
      <c r="K504" s="12"/>
      <c r="L504" s="12"/>
      <c r="M504" s="12"/>
      <c r="N504" s="12"/>
      <c r="O504" s="12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12"/>
      <c r="J505" s="4"/>
      <c r="K505" s="12"/>
      <c r="L505" s="12"/>
      <c r="M505" s="12"/>
      <c r="N505" s="12"/>
      <c r="O505" s="12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12"/>
      <c r="J506" s="4"/>
      <c r="K506" s="12"/>
      <c r="L506" s="12"/>
      <c r="M506" s="12"/>
      <c r="N506" s="12"/>
      <c r="O506" s="12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12"/>
      <c r="J507" s="4"/>
      <c r="K507" s="12"/>
      <c r="L507" s="12"/>
      <c r="M507" s="12"/>
      <c r="N507" s="12"/>
      <c r="O507" s="12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12"/>
      <c r="J508" s="4"/>
      <c r="K508" s="12"/>
      <c r="L508" s="12"/>
      <c r="M508" s="12"/>
      <c r="N508" s="12"/>
      <c r="O508" s="12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12"/>
      <c r="J509" s="4"/>
      <c r="K509" s="12"/>
      <c r="L509" s="12"/>
      <c r="M509" s="12"/>
      <c r="N509" s="12"/>
      <c r="O509" s="12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12"/>
      <c r="J510" s="4"/>
      <c r="K510" s="12"/>
      <c r="L510" s="12"/>
      <c r="M510" s="12"/>
      <c r="N510" s="12"/>
      <c r="O510" s="12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12"/>
      <c r="J511" s="4"/>
      <c r="K511" s="12"/>
      <c r="L511" s="12"/>
      <c r="M511" s="12"/>
      <c r="N511" s="12"/>
      <c r="O511" s="12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12"/>
      <c r="J512" s="4"/>
      <c r="K512" s="12"/>
      <c r="L512" s="12"/>
      <c r="M512" s="12"/>
      <c r="N512" s="12"/>
      <c r="O512" s="12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12"/>
      <c r="J513" s="4"/>
      <c r="K513" s="12"/>
      <c r="L513" s="12"/>
      <c r="M513" s="12"/>
      <c r="N513" s="12"/>
      <c r="O513" s="12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12"/>
      <c r="J514" s="4"/>
      <c r="K514" s="12"/>
      <c r="L514" s="12"/>
      <c r="M514" s="12"/>
      <c r="N514" s="12"/>
      <c r="O514" s="12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12"/>
      <c r="J515" s="4"/>
      <c r="K515" s="12"/>
      <c r="L515" s="12"/>
      <c r="M515" s="12"/>
      <c r="N515" s="12"/>
      <c r="O515" s="12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12"/>
      <c r="J516" s="4"/>
      <c r="K516" s="12"/>
      <c r="L516" s="12"/>
      <c r="M516" s="12"/>
      <c r="N516" s="12"/>
      <c r="O516" s="12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12"/>
      <c r="J517" s="4"/>
      <c r="K517" s="12"/>
      <c r="L517" s="12"/>
      <c r="M517" s="12"/>
      <c r="N517" s="12"/>
      <c r="O517" s="12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12"/>
      <c r="J518" s="4"/>
      <c r="K518" s="12"/>
      <c r="L518" s="12"/>
      <c r="M518" s="12"/>
      <c r="N518" s="12"/>
      <c r="O518" s="12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12"/>
      <c r="J519" s="4"/>
      <c r="K519" s="12"/>
      <c r="L519" s="12"/>
      <c r="M519" s="12"/>
      <c r="N519" s="12"/>
      <c r="O519" s="12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12"/>
      <c r="J520" s="4"/>
      <c r="K520" s="12"/>
      <c r="L520" s="12"/>
      <c r="M520" s="12"/>
      <c r="N520" s="12"/>
      <c r="O520" s="12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12"/>
      <c r="J521" s="4"/>
      <c r="K521" s="12"/>
      <c r="L521" s="12"/>
      <c r="M521" s="12"/>
      <c r="N521" s="12"/>
      <c r="O521" s="12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12"/>
      <c r="J522" s="4"/>
      <c r="K522" s="12"/>
      <c r="L522" s="12"/>
      <c r="M522" s="12"/>
      <c r="N522" s="12"/>
      <c r="O522" s="12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12"/>
      <c r="J523" s="4"/>
      <c r="K523" s="12"/>
      <c r="L523" s="12"/>
      <c r="M523" s="12"/>
      <c r="N523" s="12"/>
      <c r="O523" s="12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12"/>
      <c r="J524" s="4"/>
      <c r="K524" s="12"/>
      <c r="L524" s="12"/>
      <c r="M524" s="12"/>
      <c r="N524" s="12"/>
      <c r="O524" s="12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12"/>
      <c r="J525" s="4"/>
      <c r="K525" s="12"/>
      <c r="L525" s="12"/>
      <c r="M525" s="12"/>
      <c r="N525" s="12"/>
      <c r="O525" s="12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12"/>
      <c r="J526" s="4"/>
      <c r="K526" s="12"/>
      <c r="L526" s="12"/>
      <c r="M526" s="12"/>
      <c r="N526" s="12"/>
      <c r="O526" s="12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12"/>
      <c r="J527" s="4"/>
      <c r="K527" s="12"/>
      <c r="L527" s="12"/>
      <c r="M527" s="12"/>
      <c r="N527" s="12"/>
      <c r="O527" s="12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12"/>
      <c r="J528" s="4"/>
      <c r="K528" s="12"/>
      <c r="L528" s="12"/>
      <c r="M528" s="12"/>
      <c r="N528" s="12"/>
      <c r="O528" s="12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12"/>
      <c r="J529" s="4"/>
      <c r="K529" s="12"/>
      <c r="L529" s="12"/>
      <c r="M529" s="12"/>
      <c r="N529" s="12"/>
      <c r="O529" s="12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12"/>
      <c r="J530" s="4"/>
      <c r="K530" s="12"/>
      <c r="L530" s="12"/>
      <c r="M530" s="12"/>
      <c r="N530" s="12"/>
      <c r="O530" s="12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12"/>
      <c r="J531" s="4"/>
      <c r="K531" s="12"/>
      <c r="L531" s="12"/>
      <c r="M531" s="12"/>
      <c r="N531" s="12"/>
      <c r="O531" s="12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12"/>
      <c r="J532" s="4"/>
      <c r="K532" s="12"/>
      <c r="L532" s="12"/>
      <c r="M532" s="12"/>
      <c r="N532" s="12"/>
      <c r="O532" s="12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12"/>
      <c r="J533" s="4"/>
      <c r="K533" s="12"/>
      <c r="L533" s="12"/>
      <c r="M533" s="12"/>
      <c r="N533" s="12"/>
      <c r="O533" s="12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12"/>
      <c r="J534" s="4"/>
      <c r="K534" s="12"/>
      <c r="L534" s="12"/>
      <c r="M534" s="12"/>
      <c r="N534" s="12"/>
      <c r="O534" s="12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12"/>
      <c r="J535" s="4"/>
      <c r="K535" s="12"/>
      <c r="L535" s="12"/>
      <c r="M535" s="12"/>
      <c r="N535" s="12"/>
      <c r="O535" s="12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12"/>
      <c r="J536" s="4"/>
      <c r="K536" s="12"/>
      <c r="L536" s="12"/>
      <c r="M536" s="12"/>
      <c r="N536" s="12"/>
      <c r="O536" s="12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12"/>
      <c r="J537" s="4"/>
      <c r="K537" s="12"/>
      <c r="L537" s="12"/>
      <c r="M537" s="12"/>
      <c r="N537" s="12"/>
      <c r="O537" s="12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12"/>
      <c r="J538" s="4"/>
      <c r="K538" s="12"/>
      <c r="L538" s="12"/>
      <c r="M538" s="12"/>
      <c r="N538" s="12"/>
      <c r="O538" s="12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12"/>
      <c r="J539" s="4"/>
      <c r="K539" s="12"/>
      <c r="L539" s="12"/>
      <c r="M539" s="12"/>
      <c r="N539" s="12"/>
      <c r="O539" s="12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12"/>
      <c r="J540" s="4"/>
      <c r="K540" s="12"/>
      <c r="L540" s="12"/>
      <c r="M540" s="12"/>
      <c r="N540" s="12"/>
      <c r="O540" s="12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12"/>
      <c r="J541" s="4"/>
      <c r="K541" s="12"/>
      <c r="L541" s="12"/>
      <c r="M541" s="12"/>
      <c r="N541" s="12"/>
      <c r="O541" s="12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12"/>
      <c r="J542" s="4"/>
      <c r="K542" s="12"/>
      <c r="L542" s="12"/>
      <c r="M542" s="12"/>
      <c r="N542" s="12"/>
      <c r="O542" s="12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12"/>
      <c r="J543" s="4"/>
      <c r="K543" s="12"/>
      <c r="L543" s="12"/>
      <c r="M543" s="12"/>
      <c r="N543" s="12"/>
      <c r="O543" s="12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12"/>
      <c r="J544" s="4"/>
      <c r="K544" s="12"/>
      <c r="L544" s="12"/>
      <c r="M544" s="12"/>
      <c r="N544" s="12"/>
      <c r="O544" s="12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12"/>
      <c r="J545" s="4"/>
      <c r="K545" s="12"/>
      <c r="L545" s="12"/>
      <c r="M545" s="12"/>
      <c r="N545" s="12"/>
      <c r="O545" s="12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12"/>
      <c r="J546" s="4"/>
      <c r="K546" s="12"/>
      <c r="L546" s="12"/>
      <c r="M546" s="12"/>
      <c r="N546" s="12"/>
      <c r="O546" s="12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12"/>
      <c r="J547" s="4"/>
      <c r="K547" s="12"/>
      <c r="L547" s="12"/>
      <c r="M547" s="12"/>
      <c r="N547" s="12"/>
      <c r="O547" s="12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12"/>
      <c r="J548" s="4"/>
      <c r="K548" s="12"/>
      <c r="L548" s="12"/>
      <c r="M548" s="12"/>
      <c r="N548" s="12"/>
      <c r="O548" s="12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12"/>
      <c r="J549" s="4"/>
      <c r="K549" s="12"/>
      <c r="L549" s="12"/>
      <c r="M549" s="12"/>
      <c r="N549" s="12"/>
      <c r="O549" s="12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12"/>
      <c r="J550" s="4"/>
      <c r="K550" s="12"/>
      <c r="L550" s="12"/>
      <c r="M550" s="12"/>
      <c r="N550" s="12"/>
      <c r="O550" s="12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12"/>
      <c r="J551" s="4"/>
      <c r="K551" s="12"/>
      <c r="L551" s="12"/>
      <c r="M551" s="12"/>
      <c r="N551" s="12"/>
      <c r="O551" s="12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12"/>
      <c r="J552" s="4"/>
      <c r="K552" s="12"/>
      <c r="L552" s="12"/>
      <c r="M552" s="12"/>
      <c r="N552" s="12"/>
      <c r="O552" s="12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12"/>
      <c r="J553" s="4"/>
      <c r="K553" s="12"/>
      <c r="L553" s="12"/>
      <c r="M553" s="12"/>
      <c r="N553" s="12"/>
      <c r="O553" s="12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12"/>
      <c r="J554" s="4"/>
      <c r="K554" s="12"/>
      <c r="L554" s="12"/>
      <c r="M554" s="12"/>
      <c r="N554" s="12"/>
      <c r="O554" s="12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12"/>
      <c r="J555" s="4"/>
      <c r="K555" s="12"/>
      <c r="L555" s="12"/>
      <c r="M555" s="12"/>
      <c r="N555" s="12"/>
      <c r="O555" s="12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12"/>
      <c r="J556" s="4"/>
      <c r="K556" s="12"/>
      <c r="L556" s="12"/>
      <c r="M556" s="12"/>
      <c r="N556" s="12"/>
      <c r="O556" s="12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12"/>
      <c r="J557" s="4"/>
      <c r="K557" s="12"/>
      <c r="L557" s="12"/>
      <c r="M557" s="12"/>
      <c r="N557" s="12"/>
      <c r="O557" s="12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12"/>
      <c r="J558" s="4"/>
      <c r="K558" s="12"/>
      <c r="L558" s="12"/>
      <c r="M558" s="12"/>
      <c r="N558" s="12"/>
      <c r="O558" s="12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12"/>
      <c r="J559" s="4"/>
      <c r="K559" s="12"/>
      <c r="L559" s="12"/>
      <c r="M559" s="12"/>
      <c r="N559" s="12"/>
      <c r="O559" s="12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12"/>
      <c r="J560" s="4"/>
      <c r="K560" s="12"/>
      <c r="L560" s="12"/>
      <c r="M560" s="12"/>
      <c r="N560" s="12"/>
      <c r="O560" s="12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12"/>
      <c r="J561" s="4"/>
      <c r="K561" s="12"/>
      <c r="L561" s="12"/>
      <c r="M561" s="12"/>
      <c r="N561" s="12"/>
      <c r="O561" s="12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12"/>
      <c r="J562" s="4"/>
      <c r="K562" s="12"/>
      <c r="L562" s="12"/>
      <c r="M562" s="12"/>
      <c r="N562" s="12"/>
      <c r="O562" s="12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12"/>
      <c r="J563" s="4"/>
      <c r="K563" s="12"/>
      <c r="L563" s="12"/>
      <c r="M563" s="12"/>
      <c r="N563" s="12"/>
      <c r="O563" s="12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12"/>
      <c r="J564" s="4"/>
      <c r="K564" s="12"/>
      <c r="L564" s="12"/>
      <c r="M564" s="12"/>
      <c r="N564" s="12"/>
      <c r="O564" s="12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12"/>
      <c r="J565" s="4"/>
      <c r="K565" s="12"/>
      <c r="L565" s="12"/>
      <c r="M565" s="12"/>
      <c r="N565" s="12"/>
      <c r="O565" s="12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12"/>
      <c r="J566" s="4"/>
      <c r="K566" s="12"/>
      <c r="L566" s="12"/>
      <c r="M566" s="12"/>
      <c r="N566" s="12"/>
      <c r="O566" s="12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12"/>
      <c r="J567" s="4"/>
      <c r="K567" s="12"/>
      <c r="L567" s="12"/>
      <c r="M567" s="12"/>
      <c r="N567" s="12"/>
      <c r="O567" s="12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12"/>
      <c r="J568" s="4"/>
      <c r="K568" s="12"/>
      <c r="L568" s="12"/>
      <c r="M568" s="12"/>
      <c r="N568" s="12"/>
      <c r="O568" s="12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12"/>
      <c r="J569" s="4"/>
      <c r="K569" s="12"/>
      <c r="L569" s="12"/>
      <c r="M569" s="12"/>
      <c r="N569" s="12"/>
      <c r="O569" s="12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12"/>
      <c r="J570" s="4"/>
      <c r="K570" s="12"/>
      <c r="L570" s="12"/>
      <c r="M570" s="12"/>
      <c r="N570" s="12"/>
      <c r="O570" s="12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12"/>
      <c r="J571" s="4"/>
      <c r="K571" s="12"/>
      <c r="L571" s="12"/>
      <c r="M571" s="12"/>
      <c r="N571" s="12"/>
      <c r="O571" s="12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12"/>
      <c r="J572" s="4"/>
      <c r="K572" s="12"/>
      <c r="L572" s="12"/>
      <c r="M572" s="12"/>
      <c r="N572" s="12"/>
      <c r="O572" s="12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12"/>
      <c r="J573" s="4"/>
      <c r="K573" s="12"/>
      <c r="L573" s="12"/>
      <c r="M573" s="12"/>
      <c r="N573" s="12"/>
      <c r="O573" s="12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12"/>
      <c r="J574" s="4"/>
      <c r="K574" s="12"/>
      <c r="L574" s="12"/>
      <c r="M574" s="12"/>
      <c r="N574" s="12"/>
      <c r="O574" s="12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12"/>
      <c r="J575" s="4"/>
      <c r="K575" s="12"/>
      <c r="L575" s="12"/>
      <c r="M575" s="12"/>
      <c r="N575" s="12"/>
      <c r="O575" s="12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12"/>
      <c r="J576" s="4"/>
      <c r="K576" s="12"/>
      <c r="L576" s="12"/>
      <c r="M576" s="12"/>
      <c r="N576" s="12"/>
      <c r="O576" s="12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12"/>
      <c r="J577" s="4"/>
      <c r="K577" s="12"/>
      <c r="L577" s="12"/>
      <c r="M577" s="12"/>
      <c r="N577" s="12"/>
      <c r="O577" s="12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12"/>
      <c r="J578" s="4"/>
      <c r="K578" s="12"/>
      <c r="L578" s="12"/>
      <c r="M578" s="12"/>
      <c r="N578" s="12"/>
      <c r="O578" s="12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12"/>
      <c r="J579" s="4"/>
      <c r="K579" s="12"/>
      <c r="L579" s="12"/>
      <c r="M579" s="12"/>
      <c r="N579" s="12"/>
      <c r="O579" s="12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12"/>
      <c r="J580" s="4"/>
      <c r="K580" s="12"/>
      <c r="L580" s="12"/>
      <c r="M580" s="12"/>
      <c r="N580" s="12"/>
      <c r="O580" s="12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12"/>
      <c r="J581" s="4"/>
      <c r="K581" s="12"/>
      <c r="L581" s="12"/>
      <c r="M581" s="12"/>
      <c r="N581" s="12"/>
      <c r="O581" s="12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12"/>
      <c r="J582" s="4"/>
      <c r="K582" s="12"/>
      <c r="L582" s="12"/>
      <c r="M582" s="12"/>
      <c r="N582" s="12"/>
      <c r="O582" s="12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12"/>
      <c r="J583" s="4"/>
      <c r="K583" s="12"/>
      <c r="L583" s="12"/>
      <c r="M583" s="12"/>
      <c r="N583" s="12"/>
      <c r="O583" s="12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12"/>
      <c r="J584" s="4"/>
      <c r="K584" s="12"/>
      <c r="L584" s="12"/>
      <c r="M584" s="12"/>
      <c r="N584" s="12"/>
      <c r="O584" s="12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12"/>
      <c r="J585" s="4"/>
      <c r="K585" s="12"/>
      <c r="L585" s="12"/>
      <c r="M585" s="12"/>
      <c r="N585" s="12"/>
      <c r="O585" s="12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12"/>
      <c r="J586" s="4"/>
      <c r="K586" s="12"/>
      <c r="L586" s="12"/>
      <c r="M586" s="12"/>
      <c r="N586" s="12"/>
      <c r="O586" s="12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12"/>
      <c r="J587" s="4"/>
      <c r="K587" s="12"/>
      <c r="L587" s="12"/>
      <c r="M587" s="12"/>
      <c r="N587" s="12"/>
      <c r="O587" s="12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12"/>
      <c r="J588" s="4"/>
      <c r="K588" s="12"/>
      <c r="L588" s="12"/>
      <c r="M588" s="12"/>
      <c r="N588" s="12"/>
      <c r="O588" s="12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12"/>
      <c r="J589" s="4"/>
      <c r="K589" s="12"/>
      <c r="L589" s="12"/>
      <c r="M589" s="12"/>
      <c r="N589" s="12"/>
      <c r="O589" s="12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12"/>
      <c r="J590" s="4"/>
      <c r="K590" s="12"/>
      <c r="L590" s="12"/>
      <c r="M590" s="12"/>
      <c r="N590" s="12"/>
      <c r="O590" s="12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12"/>
      <c r="J591" s="4"/>
      <c r="K591" s="12"/>
      <c r="L591" s="12"/>
      <c r="M591" s="12"/>
      <c r="N591" s="12"/>
      <c r="O591" s="12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12"/>
      <c r="J592" s="4"/>
      <c r="K592" s="12"/>
      <c r="L592" s="12"/>
      <c r="M592" s="12"/>
      <c r="N592" s="12"/>
      <c r="O592" s="12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12"/>
      <c r="J593" s="4"/>
      <c r="K593" s="12"/>
      <c r="L593" s="12"/>
      <c r="M593" s="12"/>
      <c r="N593" s="12"/>
      <c r="O593" s="12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12"/>
      <c r="J594" s="4"/>
      <c r="K594" s="12"/>
      <c r="L594" s="12"/>
      <c r="M594" s="12"/>
      <c r="N594" s="12"/>
      <c r="O594" s="12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12"/>
      <c r="J595" s="4"/>
      <c r="K595" s="12"/>
      <c r="L595" s="12"/>
      <c r="M595" s="12"/>
      <c r="N595" s="12"/>
      <c r="O595" s="12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12"/>
      <c r="J596" s="4"/>
      <c r="K596" s="12"/>
      <c r="L596" s="12"/>
      <c r="M596" s="12"/>
      <c r="N596" s="12"/>
      <c r="O596" s="12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12"/>
      <c r="J597" s="4"/>
      <c r="K597" s="12"/>
      <c r="L597" s="12"/>
      <c r="M597" s="12"/>
      <c r="N597" s="12"/>
      <c r="O597" s="12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12"/>
      <c r="J598" s="4"/>
      <c r="K598" s="12"/>
      <c r="L598" s="12"/>
      <c r="M598" s="12"/>
      <c r="N598" s="12"/>
      <c r="O598" s="12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12"/>
      <c r="J599" s="4"/>
      <c r="K599" s="12"/>
      <c r="L599" s="12"/>
      <c r="M599" s="12"/>
      <c r="N599" s="12"/>
      <c r="O599" s="12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12"/>
      <c r="J600" s="4"/>
      <c r="K600" s="12"/>
      <c r="L600" s="12"/>
      <c r="M600" s="12"/>
      <c r="N600" s="12"/>
      <c r="O600" s="12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12"/>
      <c r="J601" s="4"/>
      <c r="K601" s="12"/>
      <c r="L601" s="12"/>
      <c r="M601" s="12"/>
      <c r="N601" s="12"/>
      <c r="O601" s="12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12"/>
      <c r="J602" s="4"/>
      <c r="K602" s="12"/>
      <c r="L602" s="12"/>
      <c r="M602" s="12"/>
      <c r="N602" s="12"/>
      <c r="O602" s="12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12"/>
      <c r="J603" s="4"/>
      <c r="K603" s="12"/>
      <c r="L603" s="12"/>
      <c r="M603" s="12"/>
      <c r="N603" s="12"/>
      <c r="O603" s="12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12"/>
      <c r="J604" s="4"/>
      <c r="K604" s="12"/>
      <c r="L604" s="12"/>
      <c r="M604" s="12"/>
      <c r="N604" s="12"/>
      <c r="O604" s="12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12"/>
      <c r="J605" s="4"/>
      <c r="K605" s="12"/>
      <c r="L605" s="12"/>
      <c r="M605" s="12"/>
      <c r="N605" s="12"/>
      <c r="O605" s="12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12"/>
      <c r="J606" s="4"/>
      <c r="K606" s="12"/>
      <c r="L606" s="12"/>
      <c r="M606" s="12"/>
      <c r="N606" s="12"/>
      <c r="O606" s="12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12"/>
      <c r="J607" s="4"/>
      <c r="K607" s="12"/>
      <c r="L607" s="12"/>
      <c r="M607" s="12"/>
      <c r="N607" s="12"/>
      <c r="O607" s="12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12"/>
      <c r="J608" s="4"/>
      <c r="K608" s="12"/>
      <c r="L608" s="12"/>
      <c r="M608" s="12"/>
      <c r="N608" s="12"/>
      <c r="O608" s="12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12"/>
      <c r="J609" s="4"/>
      <c r="K609" s="12"/>
      <c r="L609" s="12"/>
      <c r="M609" s="12"/>
      <c r="N609" s="12"/>
      <c r="O609" s="12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12"/>
      <c r="J610" s="4"/>
      <c r="K610" s="12"/>
      <c r="L610" s="12"/>
      <c r="M610" s="12"/>
      <c r="N610" s="12"/>
      <c r="O610" s="12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12"/>
      <c r="J611" s="4"/>
      <c r="K611" s="12"/>
      <c r="L611" s="12"/>
      <c r="M611" s="12"/>
      <c r="N611" s="12"/>
      <c r="O611" s="12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12"/>
      <c r="J612" s="4"/>
      <c r="K612" s="12"/>
      <c r="L612" s="12"/>
      <c r="M612" s="12"/>
      <c r="N612" s="12"/>
      <c r="O612" s="12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12"/>
      <c r="J613" s="4"/>
      <c r="K613" s="12"/>
      <c r="L613" s="12"/>
      <c r="M613" s="12"/>
      <c r="N613" s="12"/>
      <c r="O613" s="12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12"/>
      <c r="J614" s="4"/>
      <c r="K614" s="12"/>
      <c r="L614" s="12"/>
      <c r="M614" s="12"/>
      <c r="N614" s="12"/>
      <c r="O614" s="12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12"/>
      <c r="J615" s="4"/>
      <c r="K615" s="12"/>
      <c r="L615" s="12"/>
      <c r="M615" s="12"/>
      <c r="N615" s="12"/>
      <c r="O615" s="12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12"/>
      <c r="J616" s="4"/>
      <c r="K616" s="12"/>
      <c r="L616" s="12"/>
      <c r="M616" s="12"/>
      <c r="N616" s="12"/>
      <c r="O616" s="12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12"/>
      <c r="J617" s="4"/>
      <c r="K617" s="12"/>
      <c r="L617" s="12"/>
      <c r="M617" s="12"/>
      <c r="N617" s="12"/>
      <c r="O617" s="12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12"/>
      <c r="J618" s="4"/>
      <c r="K618" s="12"/>
      <c r="L618" s="12"/>
      <c r="M618" s="12"/>
      <c r="N618" s="12"/>
      <c r="O618" s="12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12"/>
      <c r="J619" s="4"/>
      <c r="K619" s="12"/>
      <c r="L619" s="12"/>
      <c r="M619" s="12"/>
      <c r="N619" s="12"/>
      <c r="O619" s="12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12"/>
      <c r="J620" s="4"/>
      <c r="K620" s="12"/>
      <c r="L620" s="12"/>
      <c r="M620" s="12"/>
      <c r="N620" s="12"/>
      <c r="O620" s="12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12"/>
      <c r="J621" s="4"/>
      <c r="K621" s="12"/>
      <c r="L621" s="12"/>
      <c r="M621" s="12"/>
      <c r="N621" s="12"/>
      <c r="O621" s="12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12"/>
      <c r="J622" s="4"/>
      <c r="K622" s="12"/>
      <c r="L622" s="12"/>
      <c r="M622" s="12"/>
      <c r="N622" s="12"/>
      <c r="O622" s="12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12"/>
      <c r="J623" s="4"/>
      <c r="K623" s="12"/>
      <c r="L623" s="12"/>
      <c r="M623" s="12"/>
      <c r="N623" s="12"/>
      <c r="O623" s="12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12"/>
      <c r="J624" s="4"/>
      <c r="K624" s="12"/>
      <c r="L624" s="12"/>
      <c r="M624" s="12"/>
      <c r="N624" s="12"/>
      <c r="O624" s="12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12"/>
      <c r="J625" s="4"/>
      <c r="K625" s="12"/>
      <c r="L625" s="12"/>
      <c r="M625" s="12"/>
      <c r="N625" s="12"/>
      <c r="O625" s="12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12"/>
      <c r="J626" s="4"/>
      <c r="K626" s="12"/>
      <c r="L626" s="12"/>
      <c r="M626" s="12"/>
      <c r="N626" s="12"/>
      <c r="O626" s="12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12"/>
      <c r="J627" s="4"/>
      <c r="K627" s="12"/>
      <c r="L627" s="12"/>
      <c r="M627" s="12"/>
      <c r="N627" s="12"/>
      <c r="O627" s="12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12"/>
      <c r="J628" s="4"/>
      <c r="K628" s="12"/>
      <c r="L628" s="12"/>
      <c r="M628" s="12"/>
      <c r="N628" s="12"/>
      <c r="O628" s="12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12"/>
      <c r="J629" s="4"/>
      <c r="K629" s="12"/>
      <c r="L629" s="12"/>
      <c r="M629" s="12"/>
      <c r="N629" s="12"/>
      <c r="O629" s="12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12"/>
      <c r="J630" s="4"/>
      <c r="K630" s="12"/>
      <c r="L630" s="12"/>
      <c r="M630" s="12"/>
      <c r="N630" s="12"/>
      <c r="O630" s="12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12"/>
      <c r="J631" s="4"/>
      <c r="K631" s="12"/>
      <c r="L631" s="12"/>
      <c r="M631" s="12"/>
      <c r="N631" s="12"/>
      <c r="O631" s="12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12"/>
      <c r="J632" s="4"/>
      <c r="K632" s="12"/>
      <c r="L632" s="12"/>
      <c r="M632" s="12"/>
      <c r="N632" s="12"/>
      <c r="O632" s="12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12"/>
      <c r="J633" s="4"/>
      <c r="K633" s="12"/>
      <c r="L633" s="12"/>
      <c r="M633" s="12"/>
      <c r="N633" s="12"/>
      <c r="O633" s="12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12"/>
      <c r="J634" s="4"/>
      <c r="K634" s="12"/>
      <c r="L634" s="12"/>
      <c r="M634" s="12"/>
      <c r="N634" s="12"/>
      <c r="O634" s="12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12"/>
      <c r="J635" s="4"/>
      <c r="K635" s="12"/>
      <c r="L635" s="12"/>
      <c r="M635" s="12"/>
      <c r="N635" s="12"/>
      <c r="O635" s="12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12"/>
      <c r="J636" s="4"/>
      <c r="K636" s="12"/>
      <c r="L636" s="12"/>
      <c r="M636" s="12"/>
      <c r="N636" s="12"/>
      <c r="O636" s="12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12"/>
      <c r="J637" s="4"/>
      <c r="K637" s="12"/>
      <c r="L637" s="12"/>
      <c r="M637" s="12"/>
      <c r="N637" s="12"/>
      <c r="O637" s="12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12"/>
      <c r="J638" s="4"/>
      <c r="K638" s="12"/>
      <c r="L638" s="12"/>
      <c r="M638" s="12"/>
      <c r="N638" s="12"/>
      <c r="O638" s="12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12"/>
      <c r="J639" s="4"/>
      <c r="K639" s="12"/>
      <c r="L639" s="12"/>
      <c r="M639" s="12"/>
      <c r="N639" s="12"/>
      <c r="O639" s="12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12"/>
      <c r="J640" s="4"/>
      <c r="K640" s="12"/>
      <c r="L640" s="12"/>
      <c r="M640" s="12"/>
      <c r="N640" s="12"/>
      <c r="O640" s="12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12"/>
      <c r="J641" s="4"/>
      <c r="K641" s="12"/>
      <c r="L641" s="12"/>
      <c r="M641" s="12"/>
      <c r="N641" s="12"/>
      <c r="O641" s="12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12"/>
      <c r="J642" s="4"/>
      <c r="K642" s="12"/>
      <c r="L642" s="12"/>
      <c r="M642" s="12"/>
      <c r="N642" s="12"/>
      <c r="O642" s="12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12"/>
      <c r="J643" s="4"/>
      <c r="K643" s="12"/>
      <c r="L643" s="12"/>
      <c r="M643" s="12"/>
      <c r="N643" s="12"/>
      <c r="O643" s="12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12"/>
      <c r="J644" s="4"/>
      <c r="K644" s="12"/>
      <c r="L644" s="12"/>
      <c r="M644" s="12"/>
      <c r="N644" s="12"/>
      <c r="O644" s="12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12"/>
      <c r="J645" s="4"/>
      <c r="K645" s="12"/>
      <c r="L645" s="12"/>
      <c r="M645" s="12"/>
      <c r="N645" s="12"/>
      <c r="O645" s="12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12"/>
      <c r="J646" s="4"/>
      <c r="K646" s="12"/>
      <c r="L646" s="12"/>
      <c r="M646" s="12"/>
      <c r="N646" s="12"/>
      <c r="O646" s="12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12"/>
      <c r="J647" s="4"/>
      <c r="K647" s="12"/>
      <c r="L647" s="12"/>
      <c r="M647" s="12"/>
      <c r="N647" s="12"/>
      <c r="O647" s="12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12"/>
      <c r="J648" s="4"/>
      <c r="K648" s="12"/>
      <c r="L648" s="12"/>
      <c r="M648" s="12"/>
      <c r="N648" s="12"/>
      <c r="O648" s="12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12"/>
      <c r="J649" s="4"/>
      <c r="K649" s="12"/>
      <c r="L649" s="12"/>
      <c r="M649" s="12"/>
      <c r="N649" s="12"/>
      <c r="O649" s="12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12"/>
      <c r="J650" s="4"/>
      <c r="K650" s="12"/>
      <c r="L650" s="12"/>
      <c r="M650" s="12"/>
      <c r="N650" s="12"/>
      <c r="O650" s="12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12"/>
      <c r="J651" s="4"/>
      <c r="K651" s="12"/>
      <c r="L651" s="12"/>
      <c r="M651" s="12"/>
      <c r="N651" s="12"/>
      <c r="O651" s="12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12"/>
      <c r="J652" s="4"/>
      <c r="K652" s="12"/>
      <c r="L652" s="12"/>
      <c r="M652" s="12"/>
      <c r="N652" s="12"/>
      <c r="O652" s="12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12"/>
      <c r="J653" s="4"/>
      <c r="K653" s="12"/>
      <c r="L653" s="12"/>
      <c r="M653" s="12"/>
      <c r="N653" s="12"/>
      <c r="O653" s="12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12"/>
      <c r="J654" s="4"/>
      <c r="K654" s="12"/>
      <c r="L654" s="12"/>
      <c r="M654" s="12"/>
      <c r="N654" s="12"/>
      <c r="O654" s="12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12"/>
      <c r="J655" s="4"/>
      <c r="K655" s="12"/>
      <c r="L655" s="12"/>
      <c r="M655" s="12"/>
      <c r="N655" s="12"/>
      <c r="O655" s="12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12"/>
      <c r="J656" s="4"/>
      <c r="K656" s="12"/>
      <c r="L656" s="12"/>
      <c r="M656" s="12"/>
      <c r="N656" s="12"/>
      <c r="O656" s="12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12"/>
      <c r="J657" s="4"/>
      <c r="K657" s="12"/>
      <c r="L657" s="12"/>
      <c r="M657" s="12"/>
      <c r="N657" s="12"/>
      <c r="O657" s="12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12"/>
      <c r="J658" s="4"/>
      <c r="K658" s="12"/>
      <c r="L658" s="12"/>
      <c r="M658" s="12"/>
      <c r="N658" s="12"/>
      <c r="O658" s="12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12"/>
      <c r="J659" s="4"/>
      <c r="K659" s="12"/>
      <c r="L659" s="12"/>
      <c r="M659" s="12"/>
      <c r="N659" s="12"/>
      <c r="O659" s="12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12"/>
      <c r="J660" s="4"/>
      <c r="K660" s="12"/>
      <c r="L660" s="12"/>
      <c r="M660" s="12"/>
      <c r="N660" s="12"/>
      <c r="O660" s="12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12"/>
      <c r="J661" s="4"/>
      <c r="K661" s="12"/>
      <c r="L661" s="12"/>
      <c r="M661" s="12"/>
      <c r="N661" s="12"/>
      <c r="O661" s="12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12"/>
      <c r="J662" s="4"/>
      <c r="K662" s="12"/>
      <c r="L662" s="12"/>
      <c r="M662" s="12"/>
      <c r="N662" s="12"/>
      <c r="O662" s="12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12"/>
      <c r="J663" s="4"/>
      <c r="K663" s="12"/>
      <c r="L663" s="12"/>
      <c r="M663" s="12"/>
      <c r="N663" s="12"/>
      <c r="O663" s="12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12"/>
      <c r="J664" s="4"/>
      <c r="K664" s="12"/>
      <c r="L664" s="12"/>
      <c r="M664" s="12"/>
      <c r="N664" s="12"/>
      <c r="O664" s="12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12"/>
      <c r="J665" s="4"/>
      <c r="K665" s="12"/>
      <c r="L665" s="12"/>
      <c r="M665" s="12"/>
      <c r="N665" s="12"/>
      <c r="O665" s="12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12"/>
      <c r="J666" s="4"/>
      <c r="K666" s="12"/>
      <c r="L666" s="12"/>
      <c r="M666" s="12"/>
      <c r="N666" s="12"/>
      <c r="O666" s="12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12"/>
      <c r="J667" s="4"/>
      <c r="K667" s="12"/>
      <c r="L667" s="12"/>
      <c r="M667" s="12"/>
      <c r="N667" s="12"/>
      <c r="O667" s="12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12"/>
      <c r="J668" s="4"/>
      <c r="K668" s="12"/>
      <c r="L668" s="12"/>
      <c r="M668" s="12"/>
      <c r="N668" s="12"/>
      <c r="O668" s="12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12"/>
      <c r="J669" s="4"/>
      <c r="K669" s="12"/>
      <c r="L669" s="12"/>
      <c r="M669" s="12"/>
      <c r="N669" s="12"/>
      <c r="O669" s="12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12"/>
      <c r="J670" s="4"/>
      <c r="K670" s="12"/>
      <c r="L670" s="12"/>
      <c r="M670" s="12"/>
      <c r="N670" s="12"/>
      <c r="O670" s="12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12"/>
      <c r="J671" s="4"/>
      <c r="K671" s="12"/>
      <c r="L671" s="12"/>
      <c r="M671" s="12"/>
      <c r="N671" s="12"/>
      <c r="O671" s="12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12"/>
      <c r="J672" s="4"/>
      <c r="K672" s="12"/>
      <c r="L672" s="12"/>
      <c r="M672" s="12"/>
      <c r="N672" s="12"/>
      <c r="O672" s="12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12"/>
      <c r="J673" s="4"/>
      <c r="K673" s="12"/>
      <c r="L673" s="12"/>
      <c r="M673" s="12"/>
      <c r="N673" s="12"/>
      <c r="O673" s="12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12"/>
      <c r="J674" s="4"/>
      <c r="K674" s="12"/>
      <c r="L674" s="12"/>
      <c r="M674" s="12"/>
      <c r="N674" s="12"/>
      <c r="O674" s="12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12"/>
      <c r="J675" s="4"/>
      <c r="K675" s="12"/>
      <c r="L675" s="12"/>
      <c r="M675" s="12"/>
      <c r="N675" s="12"/>
      <c r="O675" s="12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12"/>
      <c r="J676" s="4"/>
      <c r="K676" s="12"/>
      <c r="L676" s="12"/>
      <c r="M676" s="12"/>
      <c r="N676" s="12"/>
      <c r="O676" s="12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12"/>
      <c r="J677" s="4"/>
      <c r="K677" s="12"/>
      <c r="L677" s="12"/>
      <c r="M677" s="12"/>
      <c r="N677" s="12"/>
      <c r="O677" s="12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12"/>
      <c r="J678" s="4"/>
      <c r="K678" s="12"/>
      <c r="L678" s="12"/>
      <c r="M678" s="12"/>
      <c r="N678" s="12"/>
      <c r="O678" s="12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12"/>
      <c r="J679" s="4"/>
      <c r="K679" s="12"/>
      <c r="L679" s="12"/>
      <c r="M679" s="12"/>
      <c r="N679" s="12"/>
      <c r="O679" s="12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12"/>
      <c r="J680" s="4"/>
      <c r="K680" s="12"/>
      <c r="L680" s="12"/>
      <c r="M680" s="12"/>
      <c r="N680" s="12"/>
      <c r="O680" s="12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12"/>
      <c r="J681" s="4"/>
      <c r="K681" s="12"/>
      <c r="L681" s="12"/>
      <c r="M681" s="12"/>
      <c r="N681" s="12"/>
      <c r="O681" s="12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12"/>
      <c r="J682" s="4"/>
      <c r="K682" s="12"/>
      <c r="L682" s="12"/>
      <c r="M682" s="12"/>
      <c r="N682" s="12"/>
      <c r="O682" s="12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12"/>
      <c r="J683" s="4"/>
      <c r="K683" s="12"/>
      <c r="L683" s="12"/>
      <c r="M683" s="12"/>
      <c r="N683" s="12"/>
      <c r="O683" s="12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12"/>
      <c r="J684" s="4"/>
      <c r="K684" s="12"/>
      <c r="L684" s="12"/>
      <c r="M684" s="12"/>
      <c r="N684" s="12"/>
      <c r="O684" s="12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12"/>
      <c r="J685" s="4"/>
      <c r="K685" s="12"/>
      <c r="L685" s="12"/>
      <c r="M685" s="12"/>
      <c r="N685" s="12"/>
      <c r="O685" s="12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12"/>
      <c r="J686" s="4"/>
      <c r="K686" s="12"/>
      <c r="L686" s="12"/>
      <c r="M686" s="12"/>
      <c r="N686" s="12"/>
      <c r="O686" s="12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12"/>
      <c r="J687" s="4"/>
      <c r="K687" s="12"/>
      <c r="L687" s="12"/>
      <c r="M687" s="12"/>
      <c r="N687" s="12"/>
      <c r="O687" s="12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12"/>
      <c r="J688" s="4"/>
      <c r="K688" s="12"/>
      <c r="L688" s="12"/>
      <c r="M688" s="12"/>
      <c r="N688" s="12"/>
      <c r="O688" s="12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12"/>
      <c r="J689" s="4"/>
      <c r="K689" s="12"/>
      <c r="L689" s="12"/>
      <c r="M689" s="12"/>
      <c r="N689" s="12"/>
      <c r="O689" s="12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12"/>
      <c r="J690" s="4"/>
      <c r="K690" s="12"/>
      <c r="L690" s="12"/>
      <c r="M690" s="12"/>
      <c r="N690" s="12"/>
      <c r="O690" s="12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12"/>
      <c r="J691" s="4"/>
      <c r="K691" s="12"/>
      <c r="L691" s="12"/>
      <c r="M691" s="12"/>
      <c r="N691" s="12"/>
      <c r="O691" s="12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12"/>
      <c r="J692" s="4"/>
      <c r="K692" s="12"/>
      <c r="L692" s="12"/>
      <c r="M692" s="12"/>
      <c r="N692" s="12"/>
      <c r="O692" s="12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12"/>
      <c r="J693" s="4"/>
      <c r="K693" s="12"/>
      <c r="L693" s="12"/>
      <c r="M693" s="12"/>
      <c r="N693" s="12"/>
      <c r="O693" s="12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12"/>
      <c r="J694" s="4"/>
      <c r="K694" s="12"/>
      <c r="L694" s="12"/>
      <c r="M694" s="12"/>
      <c r="N694" s="12"/>
      <c r="O694" s="12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12"/>
      <c r="J695" s="4"/>
      <c r="K695" s="12"/>
      <c r="L695" s="12"/>
      <c r="M695" s="12"/>
      <c r="N695" s="12"/>
      <c r="O695" s="12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12"/>
      <c r="J696" s="4"/>
      <c r="K696" s="12"/>
      <c r="L696" s="12"/>
      <c r="M696" s="12"/>
      <c r="N696" s="12"/>
      <c r="O696" s="12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12"/>
      <c r="J697" s="4"/>
      <c r="K697" s="12"/>
      <c r="L697" s="12"/>
      <c r="M697" s="12"/>
      <c r="N697" s="12"/>
      <c r="O697" s="12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12"/>
      <c r="J698" s="4"/>
      <c r="K698" s="12"/>
      <c r="L698" s="12"/>
      <c r="M698" s="12"/>
      <c r="N698" s="12"/>
      <c r="O698" s="12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12"/>
      <c r="J699" s="4"/>
      <c r="K699" s="12"/>
      <c r="L699" s="12"/>
      <c r="M699" s="12"/>
      <c r="N699" s="12"/>
      <c r="O699" s="12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12"/>
      <c r="J700" s="4"/>
      <c r="K700" s="12"/>
      <c r="L700" s="12"/>
      <c r="M700" s="12"/>
      <c r="N700" s="12"/>
      <c r="O700" s="12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12"/>
      <c r="J701" s="4"/>
      <c r="K701" s="12"/>
      <c r="L701" s="12"/>
      <c r="M701" s="12"/>
      <c r="N701" s="12"/>
      <c r="O701" s="12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12"/>
      <c r="J702" s="4"/>
      <c r="K702" s="12"/>
      <c r="L702" s="12"/>
      <c r="M702" s="12"/>
      <c r="N702" s="12"/>
      <c r="O702" s="12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12"/>
      <c r="J703" s="4"/>
      <c r="K703" s="12"/>
      <c r="L703" s="12"/>
      <c r="M703" s="12"/>
      <c r="N703" s="12"/>
      <c r="O703" s="12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12"/>
      <c r="J704" s="4"/>
      <c r="K704" s="12"/>
      <c r="L704" s="12"/>
      <c r="M704" s="12"/>
      <c r="N704" s="12"/>
      <c r="O704" s="12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12"/>
      <c r="J705" s="4"/>
      <c r="K705" s="12"/>
      <c r="L705" s="12"/>
      <c r="M705" s="12"/>
      <c r="N705" s="12"/>
      <c r="O705" s="12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12"/>
      <c r="J706" s="4"/>
      <c r="K706" s="12"/>
      <c r="L706" s="12"/>
      <c r="M706" s="12"/>
      <c r="N706" s="12"/>
      <c r="O706" s="12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12"/>
      <c r="J707" s="4"/>
      <c r="K707" s="12"/>
      <c r="L707" s="12"/>
      <c r="M707" s="12"/>
      <c r="N707" s="12"/>
      <c r="O707" s="12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12"/>
      <c r="J708" s="4"/>
      <c r="K708" s="12"/>
      <c r="L708" s="12"/>
      <c r="M708" s="12"/>
      <c r="N708" s="12"/>
      <c r="O708" s="12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12"/>
      <c r="J709" s="4"/>
      <c r="K709" s="12"/>
      <c r="L709" s="12"/>
      <c r="M709" s="12"/>
      <c r="N709" s="12"/>
      <c r="O709" s="12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12"/>
      <c r="J710" s="4"/>
      <c r="K710" s="12"/>
      <c r="L710" s="12"/>
      <c r="M710" s="12"/>
      <c r="N710" s="12"/>
      <c r="O710" s="12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12"/>
      <c r="J711" s="4"/>
      <c r="K711" s="12"/>
      <c r="L711" s="12"/>
      <c r="M711" s="12"/>
      <c r="N711" s="12"/>
      <c r="O711" s="12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12"/>
      <c r="J712" s="4"/>
      <c r="K712" s="12"/>
      <c r="L712" s="12"/>
      <c r="M712" s="12"/>
      <c r="N712" s="12"/>
      <c r="O712" s="12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12"/>
      <c r="J713" s="4"/>
      <c r="K713" s="12"/>
      <c r="L713" s="12"/>
      <c r="M713" s="12"/>
      <c r="N713" s="12"/>
      <c r="O713" s="12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12"/>
      <c r="J714" s="4"/>
      <c r="K714" s="12"/>
      <c r="L714" s="12"/>
      <c r="M714" s="12"/>
      <c r="N714" s="12"/>
      <c r="O714" s="12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12"/>
      <c r="J715" s="4"/>
      <c r="K715" s="12"/>
      <c r="L715" s="12"/>
      <c r="M715" s="12"/>
      <c r="N715" s="12"/>
      <c r="O715" s="12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12"/>
      <c r="J716" s="4"/>
      <c r="K716" s="12"/>
      <c r="L716" s="12"/>
      <c r="M716" s="12"/>
      <c r="N716" s="12"/>
      <c r="O716" s="12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12"/>
      <c r="J717" s="4"/>
      <c r="K717" s="12"/>
      <c r="L717" s="12"/>
      <c r="M717" s="12"/>
      <c r="N717" s="12"/>
      <c r="O717" s="12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12"/>
      <c r="J718" s="4"/>
      <c r="K718" s="12"/>
      <c r="L718" s="12"/>
      <c r="M718" s="12"/>
      <c r="N718" s="12"/>
      <c r="O718" s="12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12"/>
      <c r="J719" s="4"/>
      <c r="K719" s="12"/>
      <c r="L719" s="12"/>
      <c r="M719" s="12"/>
      <c r="N719" s="12"/>
      <c r="O719" s="12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12"/>
      <c r="J720" s="4"/>
      <c r="K720" s="12"/>
      <c r="L720" s="12"/>
      <c r="M720" s="12"/>
      <c r="N720" s="12"/>
      <c r="O720" s="12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12"/>
      <c r="J721" s="4"/>
      <c r="K721" s="12"/>
      <c r="L721" s="12"/>
      <c r="M721" s="12"/>
      <c r="N721" s="12"/>
      <c r="O721" s="12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12"/>
      <c r="J722" s="4"/>
      <c r="K722" s="12"/>
      <c r="L722" s="12"/>
      <c r="M722" s="12"/>
      <c r="N722" s="12"/>
      <c r="O722" s="12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12"/>
      <c r="J723" s="4"/>
      <c r="K723" s="12"/>
      <c r="L723" s="12"/>
      <c r="M723" s="12"/>
      <c r="N723" s="12"/>
      <c r="O723" s="12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12"/>
      <c r="J724" s="4"/>
      <c r="K724" s="12"/>
      <c r="L724" s="12"/>
      <c r="M724" s="12"/>
      <c r="N724" s="12"/>
      <c r="O724" s="12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12"/>
      <c r="J725" s="4"/>
      <c r="K725" s="12"/>
      <c r="L725" s="12"/>
      <c r="M725" s="12"/>
      <c r="N725" s="12"/>
      <c r="O725" s="12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12"/>
      <c r="J726" s="4"/>
      <c r="K726" s="12"/>
      <c r="L726" s="12"/>
      <c r="M726" s="12"/>
      <c r="N726" s="12"/>
      <c r="O726" s="12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12"/>
      <c r="J727" s="4"/>
      <c r="K727" s="12"/>
      <c r="L727" s="12"/>
      <c r="M727" s="12"/>
      <c r="N727" s="12"/>
      <c r="O727" s="12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12"/>
      <c r="J728" s="4"/>
      <c r="K728" s="12"/>
      <c r="L728" s="12"/>
      <c r="M728" s="12"/>
      <c r="N728" s="12"/>
      <c r="O728" s="12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12"/>
      <c r="J729" s="4"/>
      <c r="K729" s="12"/>
      <c r="L729" s="12"/>
      <c r="M729" s="12"/>
      <c r="N729" s="12"/>
      <c r="O729" s="12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12"/>
      <c r="J730" s="4"/>
      <c r="K730" s="12"/>
      <c r="L730" s="12"/>
      <c r="M730" s="12"/>
      <c r="N730" s="12"/>
      <c r="O730" s="12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12"/>
      <c r="J731" s="4"/>
      <c r="K731" s="12"/>
      <c r="L731" s="12"/>
      <c r="M731" s="12"/>
      <c r="N731" s="12"/>
      <c r="O731" s="12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12"/>
      <c r="J732" s="4"/>
      <c r="K732" s="12"/>
      <c r="L732" s="12"/>
      <c r="M732" s="12"/>
      <c r="N732" s="12"/>
      <c r="O732" s="12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12"/>
      <c r="J733" s="4"/>
      <c r="K733" s="12"/>
      <c r="L733" s="12"/>
      <c r="M733" s="12"/>
      <c r="N733" s="12"/>
      <c r="O733" s="12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12"/>
      <c r="J734" s="4"/>
      <c r="K734" s="12"/>
      <c r="L734" s="12"/>
      <c r="M734" s="12"/>
      <c r="N734" s="12"/>
      <c r="O734" s="12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12"/>
      <c r="J735" s="4"/>
      <c r="K735" s="12"/>
      <c r="L735" s="12"/>
      <c r="M735" s="12"/>
      <c r="N735" s="12"/>
      <c r="O735" s="12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12"/>
      <c r="J736" s="4"/>
      <c r="K736" s="12"/>
      <c r="L736" s="12"/>
      <c r="M736" s="12"/>
      <c r="N736" s="12"/>
      <c r="O736" s="12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12"/>
      <c r="J737" s="4"/>
      <c r="K737" s="12"/>
      <c r="L737" s="12"/>
      <c r="M737" s="12"/>
      <c r="N737" s="12"/>
      <c r="O737" s="12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12"/>
      <c r="J738" s="4"/>
      <c r="K738" s="12"/>
      <c r="L738" s="12"/>
      <c r="M738" s="12"/>
      <c r="N738" s="12"/>
      <c r="O738" s="12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12"/>
      <c r="J739" s="4"/>
      <c r="K739" s="12"/>
      <c r="L739" s="12"/>
      <c r="M739" s="12"/>
      <c r="N739" s="12"/>
      <c r="O739" s="12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12"/>
      <c r="J740" s="4"/>
      <c r="K740" s="12"/>
      <c r="L740" s="12"/>
      <c r="M740" s="12"/>
      <c r="N740" s="12"/>
      <c r="O740" s="12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12"/>
      <c r="J741" s="4"/>
      <c r="K741" s="12"/>
      <c r="L741" s="12"/>
      <c r="M741" s="12"/>
      <c r="N741" s="12"/>
      <c r="O741" s="12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12"/>
      <c r="J742" s="4"/>
      <c r="K742" s="12"/>
      <c r="L742" s="12"/>
      <c r="M742" s="12"/>
      <c r="N742" s="12"/>
      <c r="O742" s="12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12"/>
      <c r="J743" s="4"/>
      <c r="K743" s="12"/>
      <c r="L743" s="12"/>
      <c r="M743" s="12"/>
      <c r="N743" s="12"/>
      <c r="O743" s="12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12"/>
      <c r="J744" s="4"/>
      <c r="K744" s="12"/>
      <c r="L744" s="12"/>
      <c r="M744" s="12"/>
      <c r="N744" s="12"/>
      <c r="O744" s="12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12"/>
      <c r="J745" s="4"/>
      <c r="K745" s="12"/>
      <c r="L745" s="12"/>
      <c r="M745" s="12"/>
      <c r="N745" s="12"/>
      <c r="O745" s="12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12"/>
      <c r="J746" s="4"/>
      <c r="K746" s="12"/>
      <c r="L746" s="12"/>
      <c r="M746" s="12"/>
      <c r="N746" s="12"/>
      <c r="O746" s="12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12"/>
      <c r="J747" s="4"/>
      <c r="K747" s="12"/>
      <c r="L747" s="12"/>
      <c r="M747" s="12"/>
      <c r="N747" s="12"/>
      <c r="O747" s="12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12"/>
      <c r="J748" s="4"/>
      <c r="K748" s="12"/>
      <c r="L748" s="12"/>
      <c r="M748" s="12"/>
      <c r="N748" s="12"/>
      <c r="O748" s="12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12"/>
      <c r="J749" s="4"/>
      <c r="K749" s="12"/>
      <c r="L749" s="12"/>
      <c r="M749" s="12"/>
      <c r="N749" s="12"/>
      <c r="O749" s="12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12"/>
      <c r="J750" s="4"/>
      <c r="K750" s="12"/>
      <c r="L750" s="12"/>
      <c r="M750" s="12"/>
      <c r="N750" s="12"/>
      <c r="O750" s="12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12"/>
      <c r="J751" s="4"/>
      <c r="K751" s="12"/>
      <c r="L751" s="12"/>
      <c r="M751" s="12"/>
      <c r="N751" s="12"/>
      <c r="O751" s="12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12"/>
      <c r="J752" s="4"/>
      <c r="K752" s="12"/>
      <c r="L752" s="12"/>
      <c r="M752" s="12"/>
      <c r="N752" s="12"/>
      <c r="O752" s="12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12"/>
      <c r="J753" s="4"/>
      <c r="K753" s="12"/>
      <c r="L753" s="12"/>
      <c r="M753" s="12"/>
      <c r="N753" s="12"/>
      <c r="O753" s="12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12"/>
      <c r="J754" s="4"/>
      <c r="K754" s="12"/>
      <c r="L754" s="12"/>
      <c r="M754" s="12"/>
      <c r="N754" s="12"/>
      <c r="O754" s="12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12"/>
      <c r="J755" s="4"/>
      <c r="K755" s="12"/>
      <c r="L755" s="12"/>
      <c r="M755" s="12"/>
      <c r="N755" s="12"/>
      <c r="O755" s="12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12"/>
      <c r="J756" s="4"/>
      <c r="K756" s="12"/>
      <c r="L756" s="12"/>
      <c r="M756" s="12"/>
      <c r="N756" s="12"/>
      <c r="O756" s="12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12"/>
      <c r="J757" s="4"/>
      <c r="K757" s="12"/>
      <c r="L757" s="12"/>
      <c r="M757" s="12"/>
      <c r="N757" s="12"/>
      <c r="O757" s="12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12"/>
      <c r="J758" s="4"/>
      <c r="K758" s="12"/>
      <c r="L758" s="12"/>
      <c r="M758" s="12"/>
      <c r="N758" s="12"/>
      <c r="O758" s="12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12"/>
      <c r="J759" s="4"/>
      <c r="K759" s="12"/>
      <c r="L759" s="12"/>
      <c r="M759" s="12"/>
      <c r="N759" s="12"/>
      <c r="O759" s="12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12"/>
      <c r="J760" s="4"/>
      <c r="K760" s="12"/>
      <c r="L760" s="12"/>
      <c r="M760" s="12"/>
      <c r="N760" s="12"/>
      <c r="O760" s="12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12"/>
      <c r="J761" s="4"/>
      <c r="K761" s="12"/>
      <c r="L761" s="12"/>
      <c r="M761" s="12"/>
      <c r="N761" s="12"/>
      <c r="O761" s="12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12"/>
      <c r="J762" s="4"/>
      <c r="K762" s="12"/>
      <c r="L762" s="12"/>
      <c r="M762" s="12"/>
      <c r="N762" s="12"/>
      <c r="O762" s="12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12"/>
      <c r="J763" s="4"/>
      <c r="K763" s="12"/>
      <c r="L763" s="12"/>
      <c r="M763" s="12"/>
      <c r="N763" s="12"/>
      <c r="O763" s="12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12"/>
      <c r="J764" s="4"/>
      <c r="K764" s="12"/>
      <c r="L764" s="12"/>
      <c r="M764" s="12"/>
      <c r="N764" s="12"/>
      <c r="O764" s="12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12"/>
      <c r="J765" s="4"/>
      <c r="K765" s="12"/>
      <c r="L765" s="12"/>
      <c r="M765" s="12"/>
      <c r="N765" s="12"/>
      <c r="O765" s="12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12"/>
      <c r="J766" s="4"/>
      <c r="K766" s="12"/>
      <c r="L766" s="12"/>
      <c r="M766" s="12"/>
      <c r="N766" s="12"/>
      <c r="O766" s="12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12"/>
      <c r="J767" s="4"/>
      <c r="K767" s="12"/>
      <c r="L767" s="12"/>
      <c r="M767" s="12"/>
      <c r="N767" s="12"/>
      <c r="O767" s="12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12"/>
      <c r="J768" s="4"/>
      <c r="K768" s="12"/>
      <c r="L768" s="12"/>
      <c r="M768" s="12"/>
      <c r="N768" s="12"/>
      <c r="O768" s="12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12"/>
      <c r="J769" s="4"/>
      <c r="K769" s="12"/>
      <c r="L769" s="12"/>
      <c r="M769" s="12"/>
      <c r="N769" s="12"/>
      <c r="O769" s="12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12"/>
      <c r="J770" s="4"/>
      <c r="K770" s="12"/>
      <c r="L770" s="12"/>
      <c r="M770" s="12"/>
      <c r="N770" s="12"/>
      <c r="O770" s="12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12"/>
      <c r="J771" s="4"/>
      <c r="K771" s="12"/>
      <c r="L771" s="12"/>
      <c r="M771" s="12"/>
      <c r="N771" s="12"/>
      <c r="O771" s="12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12"/>
      <c r="J772" s="4"/>
      <c r="K772" s="12"/>
      <c r="L772" s="12"/>
      <c r="M772" s="12"/>
      <c r="N772" s="12"/>
      <c r="O772" s="12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12"/>
      <c r="J773" s="4"/>
      <c r="K773" s="12"/>
      <c r="L773" s="12"/>
      <c r="M773" s="12"/>
      <c r="N773" s="12"/>
      <c r="O773" s="12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12"/>
      <c r="J774" s="4"/>
      <c r="K774" s="12"/>
      <c r="L774" s="12"/>
      <c r="M774" s="12"/>
      <c r="N774" s="12"/>
      <c r="O774" s="12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12"/>
      <c r="J775" s="4"/>
      <c r="K775" s="12"/>
      <c r="L775" s="12"/>
      <c r="M775" s="12"/>
      <c r="N775" s="12"/>
      <c r="O775" s="12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12"/>
      <c r="J776" s="4"/>
      <c r="K776" s="12"/>
      <c r="L776" s="12"/>
      <c r="M776" s="12"/>
      <c r="N776" s="12"/>
      <c r="O776" s="12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12"/>
      <c r="J777" s="4"/>
      <c r="K777" s="12"/>
      <c r="L777" s="12"/>
      <c r="M777" s="12"/>
      <c r="N777" s="12"/>
      <c r="O777" s="12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12"/>
      <c r="J778" s="4"/>
      <c r="K778" s="12"/>
      <c r="L778" s="12"/>
      <c r="M778" s="12"/>
      <c r="N778" s="12"/>
      <c r="O778" s="12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12"/>
      <c r="J779" s="4"/>
      <c r="K779" s="12"/>
      <c r="L779" s="12"/>
      <c r="M779" s="12"/>
      <c r="N779" s="12"/>
      <c r="O779" s="12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12"/>
      <c r="J780" s="4"/>
      <c r="K780" s="12"/>
      <c r="L780" s="12"/>
      <c r="M780" s="12"/>
      <c r="N780" s="12"/>
      <c r="O780" s="12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12"/>
      <c r="J781" s="4"/>
      <c r="K781" s="12"/>
      <c r="L781" s="12"/>
      <c r="M781" s="12"/>
      <c r="N781" s="12"/>
      <c r="O781" s="12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12"/>
      <c r="J782" s="4"/>
      <c r="K782" s="12"/>
      <c r="L782" s="12"/>
      <c r="M782" s="12"/>
      <c r="N782" s="12"/>
      <c r="O782" s="12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12"/>
      <c r="J783" s="4"/>
      <c r="K783" s="12"/>
      <c r="L783" s="12"/>
      <c r="M783" s="12"/>
      <c r="N783" s="12"/>
      <c r="O783" s="12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12"/>
      <c r="J784" s="4"/>
      <c r="K784" s="12"/>
      <c r="L784" s="12"/>
      <c r="M784" s="12"/>
      <c r="N784" s="12"/>
      <c r="O784" s="12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12"/>
      <c r="J785" s="4"/>
      <c r="K785" s="12"/>
      <c r="L785" s="12"/>
      <c r="M785" s="12"/>
      <c r="N785" s="12"/>
      <c r="O785" s="12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12"/>
      <c r="J786" s="4"/>
      <c r="K786" s="12"/>
      <c r="L786" s="12"/>
      <c r="M786" s="12"/>
      <c r="N786" s="12"/>
      <c r="O786" s="12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12"/>
      <c r="J787" s="4"/>
      <c r="K787" s="12"/>
      <c r="L787" s="12"/>
      <c r="M787" s="12"/>
      <c r="N787" s="12"/>
      <c r="O787" s="12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12"/>
      <c r="J788" s="4"/>
      <c r="K788" s="12"/>
      <c r="L788" s="12"/>
      <c r="M788" s="12"/>
      <c r="N788" s="12"/>
      <c r="O788" s="12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12"/>
      <c r="J789" s="4"/>
      <c r="K789" s="12"/>
      <c r="L789" s="12"/>
      <c r="M789" s="12"/>
      <c r="N789" s="12"/>
      <c r="O789" s="12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12"/>
      <c r="J790" s="4"/>
      <c r="K790" s="12"/>
      <c r="L790" s="12"/>
      <c r="M790" s="12"/>
      <c r="N790" s="12"/>
      <c r="O790" s="12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12"/>
      <c r="J791" s="4"/>
      <c r="K791" s="12"/>
      <c r="L791" s="12"/>
      <c r="M791" s="12"/>
      <c r="N791" s="12"/>
      <c r="O791" s="12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12"/>
      <c r="J792" s="4"/>
      <c r="K792" s="12"/>
      <c r="L792" s="12"/>
      <c r="M792" s="12"/>
      <c r="N792" s="12"/>
      <c r="O792" s="12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12"/>
      <c r="J793" s="4"/>
      <c r="K793" s="12"/>
      <c r="L793" s="12"/>
      <c r="M793" s="12"/>
      <c r="N793" s="12"/>
      <c r="O793" s="12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12"/>
      <c r="J794" s="4"/>
      <c r="K794" s="12"/>
      <c r="L794" s="12"/>
      <c r="M794" s="12"/>
      <c r="N794" s="12"/>
      <c r="O794" s="12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12"/>
      <c r="J795" s="4"/>
      <c r="K795" s="12"/>
      <c r="L795" s="12"/>
      <c r="M795" s="12"/>
      <c r="N795" s="12"/>
      <c r="O795" s="12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12"/>
      <c r="J796" s="4"/>
      <c r="K796" s="12"/>
      <c r="L796" s="12"/>
      <c r="M796" s="12"/>
      <c r="N796" s="12"/>
      <c r="O796" s="12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12"/>
      <c r="J797" s="4"/>
      <c r="K797" s="12"/>
      <c r="L797" s="12"/>
      <c r="M797" s="12"/>
      <c r="N797" s="12"/>
      <c r="O797" s="12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12"/>
      <c r="J798" s="4"/>
      <c r="K798" s="12"/>
      <c r="L798" s="12"/>
      <c r="M798" s="12"/>
      <c r="N798" s="12"/>
      <c r="O798" s="12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12"/>
      <c r="J799" s="4"/>
      <c r="K799" s="12"/>
      <c r="L799" s="12"/>
      <c r="M799" s="12"/>
      <c r="N799" s="12"/>
      <c r="O799" s="12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12"/>
      <c r="J800" s="4"/>
      <c r="K800" s="12"/>
      <c r="L800" s="12"/>
      <c r="M800" s="12"/>
      <c r="N800" s="12"/>
      <c r="O800" s="12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12"/>
      <c r="J801" s="4"/>
      <c r="K801" s="12"/>
      <c r="L801" s="12"/>
      <c r="M801" s="12"/>
      <c r="N801" s="12"/>
      <c r="O801" s="12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12"/>
      <c r="J802" s="4"/>
      <c r="K802" s="12"/>
      <c r="L802" s="12"/>
      <c r="M802" s="12"/>
      <c r="N802" s="12"/>
      <c r="O802" s="12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12"/>
      <c r="J803" s="4"/>
      <c r="K803" s="12"/>
      <c r="L803" s="12"/>
      <c r="M803" s="12"/>
      <c r="N803" s="12"/>
      <c r="O803" s="12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12"/>
      <c r="J804" s="4"/>
      <c r="K804" s="12"/>
      <c r="L804" s="12"/>
      <c r="M804" s="12"/>
      <c r="N804" s="12"/>
      <c r="O804" s="12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12"/>
      <c r="J805" s="4"/>
      <c r="K805" s="12"/>
      <c r="L805" s="12"/>
      <c r="M805" s="12"/>
      <c r="N805" s="12"/>
      <c r="O805" s="12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12"/>
      <c r="J806" s="4"/>
      <c r="K806" s="12"/>
      <c r="L806" s="12"/>
      <c r="M806" s="12"/>
      <c r="N806" s="12"/>
      <c r="O806" s="12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12"/>
      <c r="J807" s="4"/>
      <c r="K807" s="12"/>
      <c r="L807" s="12"/>
      <c r="M807" s="12"/>
      <c r="N807" s="12"/>
      <c r="O807" s="12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12"/>
      <c r="J808" s="4"/>
      <c r="K808" s="12"/>
      <c r="L808" s="12"/>
      <c r="M808" s="12"/>
      <c r="N808" s="12"/>
      <c r="O808" s="12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12"/>
      <c r="J809" s="4"/>
      <c r="K809" s="12"/>
      <c r="L809" s="12"/>
      <c r="M809" s="12"/>
      <c r="N809" s="12"/>
      <c r="O809" s="12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12"/>
      <c r="J810" s="4"/>
      <c r="K810" s="12"/>
      <c r="L810" s="12"/>
      <c r="M810" s="12"/>
      <c r="N810" s="12"/>
      <c r="O810" s="12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12"/>
      <c r="J811" s="4"/>
      <c r="K811" s="12"/>
      <c r="L811" s="12"/>
      <c r="M811" s="12"/>
      <c r="N811" s="12"/>
      <c r="O811" s="12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12"/>
      <c r="J812" s="4"/>
      <c r="K812" s="12"/>
      <c r="L812" s="12"/>
      <c r="M812" s="12"/>
      <c r="N812" s="12"/>
      <c r="O812" s="12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12"/>
      <c r="J813" s="4"/>
      <c r="K813" s="12"/>
      <c r="L813" s="12"/>
      <c r="M813" s="12"/>
      <c r="N813" s="12"/>
      <c r="O813" s="12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12"/>
      <c r="J814" s="4"/>
      <c r="K814" s="12"/>
      <c r="L814" s="12"/>
      <c r="M814" s="12"/>
      <c r="N814" s="12"/>
      <c r="O814" s="12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12"/>
      <c r="J815" s="4"/>
      <c r="K815" s="12"/>
      <c r="L815" s="12"/>
      <c r="M815" s="12"/>
      <c r="N815" s="12"/>
      <c r="O815" s="12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12"/>
      <c r="J816" s="4"/>
      <c r="K816" s="12"/>
      <c r="L816" s="12"/>
      <c r="M816" s="12"/>
      <c r="N816" s="12"/>
      <c r="O816" s="12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12"/>
      <c r="J817" s="4"/>
      <c r="K817" s="12"/>
      <c r="L817" s="12"/>
      <c r="M817" s="12"/>
      <c r="N817" s="12"/>
      <c r="O817" s="12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12"/>
      <c r="J818" s="4"/>
      <c r="K818" s="12"/>
      <c r="L818" s="12"/>
      <c r="M818" s="12"/>
      <c r="N818" s="12"/>
      <c r="O818" s="12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12"/>
      <c r="J819" s="4"/>
      <c r="K819" s="12"/>
      <c r="L819" s="12"/>
      <c r="M819" s="12"/>
      <c r="N819" s="12"/>
      <c r="O819" s="12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12"/>
      <c r="J820" s="4"/>
      <c r="K820" s="12"/>
      <c r="L820" s="12"/>
      <c r="M820" s="12"/>
      <c r="N820" s="12"/>
      <c r="O820" s="12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12"/>
      <c r="J821" s="4"/>
      <c r="K821" s="12"/>
      <c r="L821" s="12"/>
      <c r="M821" s="12"/>
      <c r="N821" s="12"/>
      <c r="O821" s="12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12"/>
      <c r="J822" s="4"/>
      <c r="K822" s="12"/>
      <c r="L822" s="12"/>
      <c r="M822" s="12"/>
      <c r="N822" s="12"/>
      <c r="O822" s="12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12"/>
      <c r="J823" s="4"/>
      <c r="K823" s="12"/>
      <c r="L823" s="12"/>
      <c r="M823" s="12"/>
      <c r="N823" s="12"/>
      <c r="O823" s="12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12"/>
      <c r="J824" s="4"/>
      <c r="K824" s="12"/>
      <c r="L824" s="12"/>
      <c r="M824" s="12"/>
      <c r="N824" s="12"/>
      <c r="O824" s="12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12"/>
      <c r="J825" s="4"/>
      <c r="K825" s="12"/>
      <c r="L825" s="12"/>
      <c r="M825" s="12"/>
      <c r="N825" s="12"/>
      <c r="O825" s="12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12"/>
      <c r="J826" s="4"/>
      <c r="K826" s="12"/>
      <c r="L826" s="12"/>
      <c r="M826" s="12"/>
      <c r="N826" s="12"/>
      <c r="O826" s="12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12"/>
      <c r="J827" s="4"/>
      <c r="K827" s="12"/>
      <c r="L827" s="12"/>
      <c r="M827" s="12"/>
      <c r="N827" s="12"/>
      <c r="O827" s="12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12"/>
      <c r="J828" s="4"/>
      <c r="K828" s="12"/>
      <c r="L828" s="12"/>
      <c r="M828" s="12"/>
      <c r="N828" s="12"/>
      <c r="O828" s="12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12"/>
      <c r="J829" s="4"/>
      <c r="K829" s="12"/>
      <c r="L829" s="12"/>
      <c r="M829" s="12"/>
      <c r="N829" s="12"/>
      <c r="O829" s="12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12"/>
      <c r="J830" s="4"/>
      <c r="K830" s="12"/>
      <c r="L830" s="12"/>
      <c r="M830" s="12"/>
      <c r="N830" s="12"/>
      <c r="O830" s="12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12"/>
      <c r="J831" s="4"/>
      <c r="K831" s="12"/>
      <c r="L831" s="12"/>
      <c r="M831" s="12"/>
      <c r="N831" s="12"/>
      <c r="O831" s="12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12"/>
      <c r="J832" s="4"/>
      <c r="K832" s="12"/>
      <c r="L832" s="12"/>
      <c r="M832" s="12"/>
      <c r="N832" s="12"/>
      <c r="O832" s="12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12"/>
      <c r="J833" s="4"/>
      <c r="K833" s="12"/>
      <c r="L833" s="12"/>
      <c r="M833" s="12"/>
      <c r="N833" s="12"/>
      <c r="O833" s="12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12"/>
      <c r="J834" s="4"/>
      <c r="K834" s="12"/>
      <c r="L834" s="12"/>
      <c r="M834" s="12"/>
      <c r="N834" s="12"/>
      <c r="O834" s="12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12"/>
      <c r="J835" s="4"/>
      <c r="K835" s="12"/>
      <c r="L835" s="12"/>
      <c r="M835" s="12"/>
      <c r="N835" s="12"/>
      <c r="O835" s="12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12"/>
      <c r="J836" s="4"/>
      <c r="K836" s="12"/>
      <c r="L836" s="12"/>
      <c r="M836" s="12"/>
      <c r="N836" s="12"/>
      <c r="O836" s="12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12"/>
      <c r="J837" s="4"/>
      <c r="K837" s="12"/>
      <c r="L837" s="12"/>
      <c r="M837" s="12"/>
      <c r="N837" s="12"/>
      <c r="O837" s="12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12"/>
      <c r="J838" s="4"/>
      <c r="K838" s="12"/>
      <c r="L838" s="12"/>
      <c r="M838" s="12"/>
      <c r="N838" s="12"/>
      <c r="O838" s="12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12"/>
      <c r="J839" s="4"/>
      <c r="K839" s="12"/>
      <c r="L839" s="12"/>
      <c r="M839" s="12"/>
      <c r="N839" s="12"/>
      <c r="O839" s="12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12"/>
      <c r="J840" s="4"/>
      <c r="K840" s="12"/>
      <c r="L840" s="12"/>
      <c r="M840" s="12"/>
      <c r="N840" s="12"/>
      <c r="O840" s="12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12"/>
      <c r="J841" s="4"/>
      <c r="K841" s="12"/>
      <c r="L841" s="12"/>
      <c r="M841" s="12"/>
      <c r="N841" s="12"/>
      <c r="O841" s="12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12"/>
      <c r="J842" s="4"/>
      <c r="K842" s="12"/>
      <c r="L842" s="12"/>
      <c r="M842" s="12"/>
      <c r="N842" s="12"/>
      <c r="O842" s="12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12"/>
      <c r="J843" s="4"/>
      <c r="K843" s="12"/>
      <c r="L843" s="12"/>
      <c r="M843" s="12"/>
      <c r="N843" s="12"/>
      <c r="O843" s="12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12"/>
      <c r="J844" s="4"/>
      <c r="K844" s="12"/>
      <c r="L844" s="12"/>
      <c r="M844" s="12"/>
      <c r="N844" s="12"/>
      <c r="O844" s="12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12"/>
      <c r="J845" s="4"/>
      <c r="K845" s="12"/>
      <c r="L845" s="12"/>
      <c r="M845" s="12"/>
      <c r="N845" s="12"/>
      <c r="O845" s="12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12"/>
      <c r="J846" s="4"/>
      <c r="K846" s="12"/>
      <c r="L846" s="12"/>
      <c r="M846" s="12"/>
      <c r="N846" s="12"/>
      <c r="O846" s="12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12"/>
      <c r="J847" s="4"/>
      <c r="K847" s="12"/>
      <c r="L847" s="12"/>
      <c r="M847" s="12"/>
      <c r="N847" s="12"/>
      <c r="O847" s="12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12"/>
      <c r="J848" s="4"/>
      <c r="K848" s="12"/>
      <c r="L848" s="12"/>
      <c r="M848" s="12"/>
      <c r="N848" s="12"/>
      <c r="O848" s="12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12"/>
      <c r="J849" s="4"/>
      <c r="K849" s="12"/>
      <c r="L849" s="12"/>
      <c r="M849" s="12"/>
      <c r="N849" s="12"/>
      <c r="O849" s="12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12"/>
      <c r="J850" s="4"/>
      <c r="K850" s="12"/>
      <c r="L850" s="12"/>
      <c r="M850" s="12"/>
      <c r="N850" s="12"/>
      <c r="O850" s="12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12"/>
      <c r="J851" s="4"/>
      <c r="K851" s="12"/>
      <c r="L851" s="12"/>
      <c r="M851" s="12"/>
      <c r="N851" s="12"/>
      <c r="O851" s="12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12"/>
      <c r="J852" s="4"/>
      <c r="K852" s="12"/>
      <c r="L852" s="12"/>
      <c r="M852" s="12"/>
      <c r="N852" s="12"/>
      <c r="O852" s="12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12"/>
      <c r="J853" s="4"/>
      <c r="K853" s="12"/>
      <c r="L853" s="12"/>
      <c r="M853" s="12"/>
      <c r="N853" s="12"/>
      <c r="O853" s="12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12"/>
      <c r="J854" s="4"/>
      <c r="K854" s="12"/>
      <c r="L854" s="12"/>
      <c r="M854" s="12"/>
      <c r="N854" s="12"/>
      <c r="O854" s="12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12"/>
      <c r="J855" s="4"/>
      <c r="K855" s="12"/>
      <c r="L855" s="12"/>
      <c r="M855" s="12"/>
      <c r="N855" s="12"/>
      <c r="O855" s="12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12"/>
      <c r="J856" s="4"/>
      <c r="K856" s="12"/>
      <c r="L856" s="12"/>
      <c r="M856" s="12"/>
      <c r="N856" s="12"/>
      <c r="O856" s="12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12"/>
      <c r="J857" s="4"/>
      <c r="K857" s="12"/>
      <c r="L857" s="12"/>
      <c r="M857" s="12"/>
      <c r="N857" s="12"/>
      <c r="O857" s="12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12"/>
      <c r="J858" s="4"/>
      <c r="K858" s="12"/>
      <c r="L858" s="12"/>
      <c r="M858" s="12"/>
      <c r="N858" s="12"/>
      <c r="O858" s="12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12"/>
      <c r="J859" s="4"/>
      <c r="K859" s="12"/>
      <c r="L859" s="12"/>
      <c r="M859" s="12"/>
      <c r="N859" s="12"/>
      <c r="O859" s="12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12"/>
      <c r="J860" s="4"/>
      <c r="K860" s="12"/>
      <c r="L860" s="12"/>
      <c r="M860" s="12"/>
      <c r="N860" s="12"/>
      <c r="O860" s="12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12"/>
      <c r="J861" s="4"/>
      <c r="K861" s="12"/>
      <c r="L861" s="12"/>
      <c r="M861" s="12"/>
      <c r="N861" s="12"/>
      <c r="O861" s="12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12"/>
      <c r="J862" s="4"/>
      <c r="K862" s="12"/>
      <c r="L862" s="12"/>
      <c r="M862" s="12"/>
      <c r="N862" s="12"/>
      <c r="O862" s="12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12"/>
      <c r="J863" s="4"/>
      <c r="K863" s="12"/>
      <c r="L863" s="12"/>
      <c r="M863" s="12"/>
      <c r="N863" s="12"/>
      <c r="O863" s="12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12"/>
      <c r="J864" s="4"/>
      <c r="K864" s="12"/>
      <c r="L864" s="12"/>
      <c r="M864" s="12"/>
      <c r="N864" s="12"/>
      <c r="O864" s="12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12"/>
      <c r="J865" s="4"/>
      <c r="K865" s="12"/>
      <c r="L865" s="12"/>
      <c r="M865" s="12"/>
      <c r="N865" s="12"/>
      <c r="O865" s="12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12"/>
      <c r="J866" s="4"/>
      <c r="K866" s="12"/>
      <c r="L866" s="12"/>
      <c r="M866" s="12"/>
      <c r="N866" s="12"/>
      <c r="O866" s="12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12"/>
      <c r="J867" s="4"/>
      <c r="K867" s="12"/>
      <c r="L867" s="12"/>
      <c r="M867" s="12"/>
      <c r="N867" s="12"/>
      <c r="O867" s="12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12"/>
      <c r="J868" s="4"/>
      <c r="K868" s="12"/>
      <c r="L868" s="12"/>
      <c r="M868" s="12"/>
      <c r="N868" s="12"/>
      <c r="O868" s="12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12"/>
      <c r="J869" s="4"/>
      <c r="K869" s="12"/>
      <c r="L869" s="12"/>
      <c r="M869" s="12"/>
      <c r="N869" s="12"/>
      <c r="O869" s="12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12"/>
      <c r="J870" s="4"/>
      <c r="K870" s="12"/>
      <c r="L870" s="12"/>
      <c r="M870" s="12"/>
      <c r="N870" s="12"/>
      <c r="O870" s="12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12"/>
      <c r="J871" s="4"/>
      <c r="K871" s="12"/>
      <c r="L871" s="12"/>
      <c r="M871" s="12"/>
      <c r="N871" s="12"/>
      <c r="O871" s="12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12"/>
      <c r="J872" s="4"/>
      <c r="K872" s="12"/>
      <c r="L872" s="12"/>
      <c r="M872" s="12"/>
      <c r="N872" s="12"/>
      <c r="O872" s="12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12"/>
      <c r="J873" s="4"/>
      <c r="K873" s="12"/>
      <c r="L873" s="12"/>
      <c r="M873" s="12"/>
      <c r="N873" s="12"/>
      <c r="O873" s="12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12"/>
      <c r="J874" s="4"/>
      <c r="K874" s="12"/>
      <c r="L874" s="12"/>
      <c r="M874" s="12"/>
      <c r="N874" s="12"/>
      <c r="O874" s="12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12"/>
      <c r="J875" s="4"/>
      <c r="K875" s="12"/>
      <c r="L875" s="12"/>
      <c r="M875" s="12"/>
      <c r="N875" s="12"/>
      <c r="O875" s="12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12"/>
      <c r="J876" s="4"/>
      <c r="K876" s="12"/>
      <c r="L876" s="12"/>
      <c r="M876" s="12"/>
      <c r="N876" s="12"/>
      <c r="O876" s="12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12"/>
      <c r="J877" s="4"/>
      <c r="K877" s="12"/>
      <c r="L877" s="12"/>
      <c r="M877" s="12"/>
      <c r="N877" s="12"/>
      <c r="O877" s="12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12"/>
      <c r="J878" s="4"/>
      <c r="K878" s="12"/>
      <c r="L878" s="12"/>
      <c r="M878" s="12"/>
      <c r="N878" s="12"/>
      <c r="O878" s="12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12"/>
      <c r="J879" s="4"/>
      <c r="K879" s="12"/>
      <c r="L879" s="12"/>
      <c r="M879" s="12"/>
      <c r="N879" s="12"/>
      <c r="O879" s="12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12"/>
      <c r="J880" s="4"/>
      <c r="K880" s="12"/>
      <c r="L880" s="12"/>
      <c r="M880" s="12"/>
      <c r="N880" s="12"/>
      <c r="O880" s="12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12"/>
      <c r="J881" s="4"/>
      <c r="K881" s="12"/>
      <c r="L881" s="12"/>
      <c r="M881" s="12"/>
      <c r="N881" s="12"/>
      <c r="O881" s="12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12"/>
      <c r="J882" s="4"/>
      <c r="K882" s="12"/>
      <c r="L882" s="12"/>
      <c r="M882" s="12"/>
      <c r="N882" s="12"/>
      <c r="O882" s="12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12"/>
      <c r="J883" s="4"/>
      <c r="K883" s="12"/>
      <c r="L883" s="12"/>
      <c r="M883" s="12"/>
      <c r="N883" s="12"/>
      <c r="O883" s="12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12"/>
      <c r="J884" s="4"/>
      <c r="K884" s="12"/>
      <c r="L884" s="12"/>
      <c r="M884" s="12"/>
      <c r="N884" s="12"/>
      <c r="O884" s="12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12"/>
      <c r="J885" s="4"/>
      <c r="K885" s="12"/>
      <c r="L885" s="12"/>
      <c r="M885" s="12"/>
      <c r="N885" s="12"/>
      <c r="O885" s="12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12"/>
      <c r="J886" s="4"/>
      <c r="K886" s="12"/>
      <c r="L886" s="12"/>
      <c r="M886" s="12"/>
      <c r="N886" s="12"/>
      <c r="O886" s="12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12"/>
      <c r="J887" s="4"/>
      <c r="K887" s="12"/>
      <c r="L887" s="12"/>
      <c r="M887" s="12"/>
      <c r="N887" s="12"/>
      <c r="O887" s="12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12"/>
      <c r="J888" s="4"/>
      <c r="K888" s="12"/>
      <c r="L888" s="12"/>
      <c r="M888" s="12"/>
      <c r="N888" s="12"/>
      <c r="O888" s="12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12"/>
      <c r="J889" s="4"/>
      <c r="K889" s="12"/>
      <c r="L889" s="12"/>
      <c r="M889" s="12"/>
      <c r="N889" s="12"/>
      <c r="O889" s="12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12"/>
      <c r="J890" s="4"/>
      <c r="K890" s="12"/>
      <c r="L890" s="12"/>
      <c r="M890" s="12"/>
      <c r="N890" s="12"/>
      <c r="O890" s="12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12"/>
      <c r="J891" s="4"/>
      <c r="K891" s="12"/>
      <c r="L891" s="12"/>
      <c r="M891" s="12"/>
      <c r="N891" s="12"/>
      <c r="O891" s="12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12"/>
      <c r="J892" s="4"/>
      <c r="K892" s="12"/>
      <c r="L892" s="12"/>
      <c r="M892" s="12"/>
      <c r="N892" s="12"/>
      <c r="O892" s="12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12"/>
      <c r="J893" s="4"/>
      <c r="K893" s="12"/>
      <c r="L893" s="12"/>
      <c r="M893" s="12"/>
      <c r="N893" s="12"/>
      <c r="O893" s="12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12"/>
      <c r="J894" s="4"/>
      <c r="K894" s="12"/>
      <c r="L894" s="12"/>
      <c r="M894" s="12"/>
      <c r="N894" s="12"/>
      <c r="O894" s="12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12"/>
      <c r="J895" s="4"/>
      <c r="K895" s="12"/>
      <c r="L895" s="12"/>
      <c r="M895" s="12"/>
      <c r="N895" s="12"/>
      <c r="O895" s="12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12"/>
      <c r="J896" s="4"/>
      <c r="K896" s="12"/>
      <c r="L896" s="12"/>
      <c r="M896" s="12"/>
      <c r="N896" s="12"/>
      <c r="O896" s="12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12"/>
      <c r="J897" s="4"/>
      <c r="K897" s="12"/>
      <c r="L897" s="12"/>
      <c r="M897" s="12"/>
      <c r="N897" s="12"/>
      <c r="O897" s="12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12"/>
      <c r="J898" s="4"/>
      <c r="K898" s="12"/>
      <c r="L898" s="12"/>
      <c r="M898" s="12"/>
      <c r="N898" s="12"/>
      <c r="O898" s="12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12"/>
      <c r="J899" s="4"/>
      <c r="K899" s="12"/>
      <c r="L899" s="12"/>
      <c r="M899" s="12"/>
      <c r="N899" s="12"/>
      <c r="O899" s="12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12"/>
      <c r="J900" s="4"/>
      <c r="K900" s="12"/>
      <c r="L900" s="12"/>
      <c r="M900" s="12"/>
      <c r="N900" s="12"/>
      <c r="O900" s="12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12"/>
      <c r="J901" s="4"/>
      <c r="K901" s="12"/>
      <c r="L901" s="12"/>
      <c r="M901" s="12"/>
      <c r="N901" s="12"/>
      <c r="O901" s="12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12"/>
      <c r="J902" s="4"/>
      <c r="K902" s="12"/>
      <c r="L902" s="12"/>
      <c r="M902" s="12"/>
      <c r="N902" s="12"/>
      <c r="O902" s="12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12"/>
      <c r="J903" s="4"/>
      <c r="K903" s="12"/>
      <c r="L903" s="12"/>
      <c r="M903" s="12"/>
      <c r="N903" s="12"/>
      <c r="O903" s="12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12"/>
      <c r="J904" s="4"/>
      <c r="K904" s="12"/>
      <c r="L904" s="12"/>
      <c r="M904" s="12"/>
      <c r="N904" s="12"/>
      <c r="O904" s="12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12"/>
      <c r="J905" s="4"/>
      <c r="K905" s="12"/>
      <c r="L905" s="12"/>
      <c r="M905" s="12"/>
      <c r="N905" s="12"/>
      <c r="O905" s="12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12"/>
      <c r="J906" s="4"/>
      <c r="K906" s="12"/>
      <c r="L906" s="12"/>
      <c r="M906" s="12"/>
      <c r="N906" s="12"/>
      <c r="O906" s="12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12"/>
      <c r="J907" s="4"/>
      <c r="K907" s="12"/>
      <c r="L907" s="12"/>
      <c r="M907" s="12"/>
      <c r="N907" s="12"/>
      <c r="O907" s="12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12"/>
      <c r="J908" s="4"/>
      <c r="K908" s="12"/>
      <c r="L908" s="12"/>
      <c r="M908" s="12"/>
      <c r="N908" s="12"/>
      <c r="O908" s="12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12"/>
      <c r="J909" s="4"/>
      <c r="K909" s="12"/>
      <c r="L909" s="12"/>
      <c r="M909" s="12"/>
      <c r="N909" s="12"/>
      <c r="O909" s="12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12"/>
      <c r="J910" s="4"/>
      <c r="K910" s="12"/>
      <c r="L910" s="12"/>
      <c r="M910" s="12"/>
      <c r="N910" s="12"/>
      <c r="O910" s="12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12"/>
      <c r="J911" s="4"/>
      <c r="K911" s="12"/>
      <c r="L911" s="12"/>
      <c r="M911" s="12"/>
      <c r="N911" s="12"/>
      <c r="O911" s="12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12"/>
      <c r="J912" s="4"/>
      <c r="K912" s="12"/>
      <c r="L912" s="12"/>
      <c r="M912" s="12"/>
      <c r="N912" s="12"/>
      <c r="O912" s="12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12"/>
      <c r="J913" s="4"/>
      <c r="K913" s="12"/>
      <c r="L913" s="12"/>
      <c r="M913" s="12"/>
      <c r="N913" s="12"/>
      <c r="O913" s="12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12"/>
      <c r="J914" s="4"/>
      <c r="K914" s="12"/>
      <c r="L914" s="12"/>
      <c r="M914" s="12"/>
      <c r="N914" s="12"/>
      <c r="O914" s="12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12"/>
      <c r="J915" s="4"/>
      <c r="K915" s="12"/>
      <c r="L915" s="12"/>
      <c r="M915" s="12"/>
      <c r="N915" s="12"/>
      <c r="O915" s="12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12"/>
      <c r="J916" s="4"/>
      <c r="K916" s="12"/>
      <c r="L916" s="12"/>
      <c r="M916" s="12"/>
      <c r="N916" s="12"/>
      <c r="O916" s="12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12"/>
      <c r="J917" s="4"/>
      <c r="K917" s="12"/>
      <c r="L917" s="12"/>
      <c r="M917" s="12"/>
      <c r="N917" s="12"/>
      <c r="O917" s="12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12"/>
      <c r="J918" s="4"/>
      <c r="K918" s="12"/>
      <c r="L918" s="12"/>
      <c r="M918" s="12"/>
      <c r="N918" s="12"/>
      <c r="O918" s="12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12"/>
      <c r="J919" s="4"/>
      <c r="K919" s="12"/>
      <c r="L919" s="12"/>
      <c r="M919" s="12"/>
      <c r="N919" s="12"/>
      <c r="O919" s="12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12"/>
      <c r="J920" s="4"/>
      <c r="K920" s="12"/>
      <c r="L920" s="12"/>
      <c r="M920" s="12"/>
      <c r="N920" s="12"/>
      <c r="O920" s="12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12"/>
      <c r="J921" s="4"/>
      <c r="K921" s="12"/>
      <c r="L921" s="12"/>
      <c r="M921" s="12"/>
      <c r="N921" s="12"/>
      <c r="O921" s="12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12"/>
      <c r="J922" s="4"/>
      <c r="K922" s="12"/>
      <c r="L922" s="12"/>
      <c r="M922" s="12"/>
      <c r="N922" s="12"/>
      <c r="O922" s="12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12"/>
      <c r="J923" s="4"/>
      <c r="K923" s="12"/>
      <c r="L923" s="12"/>
      <c r="M923" s="12"/>
      <c r="N923" s="12"/>
      <c r="O923" s="12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12"/>
      <c r="J924" s="4"/>
      <c r="K924" s="12"/>
      <c r="L924" s="12"/>
      <c r="M924" s="12"/>
      <c r="N924" s="12"/>
      <c r="O924" s="12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12"/>
      <c r="J925" s="4"/>
      <c r="K925" s="12"/>
      <c r="L925" s="12"/>
      <c r="M925" s="12"/>
      <c r="N925" s="12"/>
      <c r="O925" s="12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12"/>
      <c r="J926" s="4"/>
      <c r="K926" s="12"/>
      <c r="L926" s="12"/>
      <c r="M926" s="12"/>
      <c r="N926" s="12"/>
      <c r="O926" s="12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12"/>
      <c r="J927" s="4"/>
      <c r="K927" s="12"/>
      <c r="L927" s="12"/>
      <c r="M927" s="12"/>
      <c r="N927" s="12"/>
      <c r="O927" s="12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12"/>
      <c r="J928" s="4"/>
      <c r="K928" s="12"/>
      <c r="L928" s="12"/>
      <c r="M928" s="12"/>
      <c r="N928" s="12"/>
      <c r="O928" s="12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12"/>
      <c r="J929" s="4"/>
      <c r="K929" s="12"/>
      <c r="L929" s="12"/>
      <c r="M929" s="12"/>
      <c r="N929" s="12"/>
      <c r="O929" s="12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12"/>
      <c r="J930" s="4"/>
      <c r="K930" s="12"/>
      <c r="L930" s="12"/>
      <c r="M930" s="12"/>
      <c r="N930" s="12"/>
      <c r="O930" s="12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12"/>
      <c r="J931" s="4"/>
      <c r="K931" s="12"/>
      <c r="L931" s="12"/>
      <c r="M931" s="12"/>
      <c r="N931" s="12"/>
      <c r="O931" s="12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12"/>
      <c r="J932" s="4"/>
      <c r="K932" s="12"/>
      <c r="L932" s="12"/>
      <c r="M932" s="12"/>
      <c r="N932" s="12"/>
      <c r="O932" s="12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12"/>
      <c r="J933" s="4"/>
      <c r="K933" s="12"/>
      <c r="L933" s="12"/>
      <c r="M933" s="12"/>
      <c r="N933" s="12"/>
      <c r="O933" s="12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12"/>
      <c r="J934" s="4"/>
      <c r="K934" s="12"/>
      <c r="L934" s="12"/>
      <c r="M934" s="12"/>
      <c r="N934" s="12"/>
      <c r="O934" s="12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12"/>
      <c r="J935" s="4"/>
      <c r="K935" s="12"/>
      <c r="L935" s="12"/>
      <c r="M935" s="12"/>
      <c r="N935" s="12"/>
      <c r="O935" s="12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12"/>
      <c r="J936" s="4"/>
      <c r="K936" s="12"/>
      <c r="L936" s="12"/>
      <c r="M936" s="12"/>
      <c r="N936" s="12"/>
      <c r="O936" s="12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12"/>
      <c r="J937" s="4"/>
      <c r="K937" s="12"/>
      <c r="L937" s="12"/>
      <c r="M937" s="12"/>
      <c r="N937" s="12"/>
      <c r="O937" s="12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12"/>
      <c r="J938" s="4"/>
      <c r="K938" s="12"/>
      <c r="L938" s="12"/>
      <c r="M938" s="12"/>
      <c r="N938" s="12"/>
      <c r="O938" s="12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12"/>
      <c r="J939" s="4"/>
      <c r="K939" s="12"/>
      <c r="L939" s="12"/>
      <c r="M939" s="12"/>
      <c r="N939" s="12"/>
      <c r="O939" s="12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12"/>
      <c r="J940" s="4"/>
      <c r="K940" s="12"/>
      <c r="L940" s="12"/>
      <c r="M940" s="12"/>
      <c r="N940" s="12"/>
      <c r="O940" s="12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12"/>
      <c r="J941" s="4"/>
      <c r="K941" s="12"/>
      <c r="L941" s="12"/>
      <c r="M941" s="12"/>
      <c r="N941" s="12"/>
      <c r="O941" s="12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12"/>
      <c r="J942" s="4"/>
      <c r="K942" s="12"/>
      <c r="L942" s="12"/>
      <c r="M942" s="12"/>
      <c r="N942" s="12"/>
      <c r="O942" s="12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12"/>
      <c r="J943" s="4"/>
      <c r="K943" s="12"/>
      <c r="L943" s="12"/>
      <c r="M943" s="12"/>
      <c r="N943" s="12"/>
      <c r="O943" s="12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12"/>
      <c r="J944" s="4"/>
      <c r="K944" s="12"/>
      <c r="L944" s="12"/>
      <c r="M944" s="12"/>
      <c r="N944" s="12"/>
      <c r="O944" s="12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12"/>
      <c r="J945" s="4"/>
      <c r="K945" s="12"/>
      <c r="L945" s="12"/>
      <c r="M945" s="12"/>
      <c r="N945" s="12"/>
      <c r="O945" s="12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12"/>
      <c r="J946" s="4"/>
      <c r="K946" s="12"/>
      <c r="L946" s="12"/>
      <c r="M946" s="12"/>
      <c r="N946" s="12"/>
      <c r="O946" s="12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12"/>
      <c r="J947" s="4"/>
      <c r="K947" s="12"/>
      <c r="L947" s="12"/>
      <c r="M947" s="12"/>
      <c r="N947" s="12"/>
      <c r="O947" s="12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12"/>
      <c r="J948" s="4"/>
      <c r="K948" s="12"/>
      <c r="L948" s="12"/>
      <c r="M948" s="12"/>
      <c r="N948" s="12"/>
      <c r="O948" s="12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12"/>
      <c r="J949" s="4"/>
      <c r="K949" s="12"/>
      <c r="L949" s="12"/>
      <c r="M949" s="12"/>
      <c r="N949" s="12"/>
      <c r="O949" s="12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12"/>
      <c r="J950" s="4"/>
      <c r="K950" s="12"/>
      <c r="L950" s="12"/>
      <c r="M950" s="12"/>
      <c r="N950" s="12"/>
      <c r="O950" s="12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12"/>
      <c r="J951" s="4"/>
      <c r="K951" s="12"/>
      <c r="L951" s="12"/>
      <c r="M951" s="12"/>
      <c r="N951" s="12"/>
      <c r="O951" s="12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12"/>
      <c r="J952" s="4"/>
      <c r="K952" s="12"/>
      <c r="L952" s="12"/>
      <c r="M952" s="12"/>
      <c r="N952" s="12"/>
      <c r="O952" s="12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12"/>
      <c r="J953" s="4"/>
      <c r="K953" s="12"/>
      <c r="L953" s="12"/>
      <c r="M953" s="12"/>
      <c r="N953" s="12"/>
      <c r="O953" s="12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12"/>
      <c r="J954" s="4"/>
      <c r="K954" s="12"/>
      <c r="L954" s="12"/>
      <c r="M954" s="12"/>
      <c r="N954" s="12"/>
      <c r="O954" s="12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12"/>
      <c r="J955" s="4"/>
      <c r="K955" s="12"/>
      <c r="L955" s="12"/>
      <c r="M955" s="12"/>
      <c r="N955" s="12"/>
      <c r="O955" s="12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12"/>
      <c r="J956" s="4"/>
      <c r="K956" s="12"/>
      <c r="L956" s="12"/>
      <c r="M956" s="12"/>
      <c r="N956" s="12"/>
      <c r="O956" s="12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12"/>
      <c r="J957" s="4"/>
      <c r="K957" s="12"/>
      <c r="L957" s="12"/>
      <c r="M957" s="12"/>
      <c r="N957" s="12"/>
      <c r="O957" s="12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12"/>
      <c r="J958" s="4"/>
      <c r="K958" s="12"/>
      <c r="L958" s="12"/>
      <c r="M958" s="12"/>
      <c r="N958" s="12"/>
      <c r="O958" s="12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12"/>
      <c r="J959" s="4"/>
      <c r="K959" s="12"/>
      <c r="L959" s="12"/>
      <c r="M959" s="12"/>
      <c r="N959" s="12"/>
      <c r="O959" s="12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12"/>
      <c r="J960" s="4"/>
      <c r="K960" s="12"/>
      <c r="L960" s="12"/>
      <c r="M960" s="12"/>
      <c r="N960" s="12"/>
      <c r="O960" s="12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12"/>
      <c r="J961" s="4"/>
      <c r="K961" s="12"/>
      <c r="L961" s="12"/>
      <c r="M961" s="12"/>
      <c r="N961" s="12"/>
      <c r="O961" s="12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12"/>
      <c r="J962" s="4"/>
      <c r="K962" s="12"/>
      <c r="L962" s="12"/>
      <c r="M962" s="12"/>
      <c r="N962" s="12"/>
      <c r="O962" s="12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12"/>
      <c r="J963" s="4"/>
      <c r="K963" s="12"/>
      <c r="L963" s="12"/>
      <c r="M963" s="12"/>
      <c r="N963" s="12"/>
      <c r="O963" s="12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12"/>
      <c r="J964" s="4"/>
      <c r="K964" s="12"/>
      <c r="L964" s="12"/>
      <c r="M964" s="12"/>
      <c r="N964" s="12"/>
      <c r="O964" s="12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12"/>
      <c r="J965" s="4"/>
      <c r="K965" s="12"/>
      <c r="L965" s="12"/>
      <c r="M965" s="12"/>
      <c r="N965" s="12"/>
      <c r="O965" s="12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12"/>
      <c r="J966" s="4"/>
      <c r="K966" s="12"/>
      <c r="L966" s="12"/>
      <c r="M966" s="12"/>
      <c r="N966" s="12"/>
      <c r="O966" s="12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12"/>
      <c r="J967" s="4"/>
      <c r="K967" s="12"/>
      <c r="L967" s="12"/>
      <c r="M967" s="12"/>
      <c r="N967" s="12"/>
      <c r="O967" s="12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12"/>
      <c r="J968" s="4"/>
      <c r="K968" s="12"/>
      <c r="L968" s="12"/>
      <c r="M968" s="12"/>
      <c r="N968" s="12"/>
      <c r="O968" s="12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12"/>
      <c r="J969" s="4"/>
      <c r="K969" s="12"/>
      <c r="L969" s="12"/>
      <c r="M969" s="12"/>
      <c r="N969" s="12"/>
      <c r="O969" s="12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12"/>
      <c r="J970" s="4"/>
      <c r="K970" s="12"/>
      <c r="L970" s="12"/>
      <c r="M970" s="12"/>
      <c r="N970" s="12"/>
      <c r="O970" s="12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12"/>
      <c r="J971" s="4"/>
      <c r="K971" s="12"/>
      <c r="L971" s="12"/>
      <c r="M971" s="12"/>
      <c r="N971" s="12"/>
      <c r="O971" s="12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12"/>
      <c r="J972" s="4"/>
      <c r="K972" s="12"/>
      <c r="L972" s="12"/>
      <c r="M972" s="12"/>
      <c r="N972" s="12"/>
      <c r="O972" s="12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12"/>
      <c r="J973" s="4"/>
      <c r="K973" s="12"/>
      <c r="L973" s="12"/>
      <c r="M973" s="12"/>
      <c r="N973" s="12"/>
      <c r="O973" s="12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12"/>
      <c r="J974" s="4"/>
      <c r="K974" s="12"/>
      <c r="L974" s="12"/>
      <c r="M974" s="12"/>
      <c r="N974" s="12"/>
      <c r="O974" s="12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12"/>
      <c r="J975" s="4"/>
      <c r="K975" s="12"/>
      <c r="L975" s="12"/>
      <c r="M975" s="12"/>
      <c r="N975" s="12"/>
      <c r="O975" s="12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12"/>
      <c r="J976" s="4"/>
      <c r="K976" s="12"/>
      <c r="L976" s="12"/>
      <c r="M976" s="12"/>
      <c r="N976" s="12"/>
      <c r="O976" s="12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12"/>
      <c r="J977" s="4"/>
      <c r="K977" s="12"/>
      <c r="L977" s="12"/>
      <c r="M977" s="12"/>
      <c r="N977" s="12"/>
      <c r="O977" s="12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12"/>
      <c r="J978" s="4"/>
      <c r="K978" s="12"/>
      <c r="L978" s="12"/>
      <c r="M978" s="12"/>
      <c r="N978" s="12"/>
      <c r="O978" s="12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12"/>
      <c r="J979" s="4"/>
      <c r="K979" s="12"/>
      <c r="L979" s="12"/>
      <c r="M979" s="12"/>
      <c r="N979" s="12"/>
      <c r="O979" s="12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12"/>
      <c r="J980" s="4"/>
      <c r="K980" s="12"/>
      <c r="L980" s="12"/>
      <c r="M980" s="12"/>
      <c r="N980" s="12"/>
      <c r="O980" s="12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12"/>
      <c r="J981" s="4"/>
      <c r="K981" s="12"/>
      <c r="L981" s="12"/>
      <c r="M981" s="12"/>
      <c r="N981" s="12"/>
      <c r="O981" s="12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12"/>
      <c r="J982" s="4"/>
      <c r="K982" s="12"/>
      <c r="L982" s="12"/>
      <c r="M982" s="12"/>
      <c r="N982" s="12"/>
      <c r="O982" s="12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12"/>
      <c r="J983" s="4"/>
      <c r="K983" s="12"/>
      <c r="L983" s="12"/>
      <c r="M983" s="12"/>
      <c r="N983" s="12"/>
      <c r="O983" s="12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12"/>
      <c r="J984" s="4"/>
      <c r="K984" s="12"/>
      <c r="L984" s="12"/>
      <c r="M984" s="12"/>
      <c r="N984" s="12"/>
      <c r="O984" s="12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12"/>
      <c r="J985" s="4"/>
      <c r="K985" s="12"/>
      <c r="L985" s="12"/>
      <c r="M985" s="12"/>
      <c r="N985" s="12"/>
      <c r="O985" s="12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12"/>
      <c r="J986" s="4"/>
      <c r="K986" s="12"/>
      <c r="L986" s="12"/>
      <c r="M986" s="12"/>
      <c r="N986" s="12"/>
      <c r="O986" s="12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12"/>
      <c r="J987" s="4"/>
      <c r="K987" s="12"/>
      <c r="L987" s="12"/>
      <c r="M987" s="12"/>
      <c r="N987" s="12"/>
      <c r="O987" s="12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12"/>
      <c r="J988" s="4"/>
      <c r="K988" s="12"/>
      <c r="L988" s="12"/>
      <c r="M988" s="12"/>
      <c r="N988" s="12"/>
      <c r="O988" s="12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12"/>
      <c r="J989" s="4"/>
      <c r="K989" s="12"/>
      <c r="L989" s="12"/>
      <c r="M989" s="12"/>
      <c r="N989" s="12"/>
      <c r="O989" s="12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12"/>
      <c r="J990" s="4"/>
      <c r="K990" s="12"/>
      <c r="L990" s="12"/>
      <c r="M990" s="12"/>
      <c r="N990" s="12"/>
      <c r="O990" s="12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12"/>
      <c r="J991" s="4"/>
      <c r="K991" s="12"/>
      <c r="L991" s="12"/>
      <c r="M991" s="12"/>
      <c r="N991" s="12"/>
      <c r="O991" s="12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12"/>
      <c r="J992" s="4"/>
      <c r="K992" s="12"/>
      <c r="L992" s="12"/>
      <c r="M992" s="12"/>
      <c r="N992" s="12"/>
      <c r="O992" s="12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12"/>
      <c r="J993" s="4"/>
      <c r="K993" s="12"/>
      <c r="L993" s="12"/>
      <c r="M993" s="12"/>
      <c r="N993" s="12"/>
      <c r="O993" s="12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12"/>
      <c r="J994" s="4"/>
      <c r="K994" s="12"/>
      <c r="L994" s="12"/>
      <c r="M994" s="12"/>
      <c r="N994" s="12"/>
      <c r="O994" s="12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12"/>
      <c r="J995" s="4"/>
      <c r="K995" s="12"/>
      <c r="L995" s="12"/>
      <c r="M995" s="12"/>
      <c r="N995" s="12"/>
      <c r="O995" s="12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12"/>
      <c r="J996" s="4"/>
      <c r="K996" s="12"/>
      <c r="L996" s="12"/>
      <c r="M996" s="12"/>
      <c r="N996" s="12"/>
      <c r="O996" s="12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12"/>
      <c r="J997" s="4"/>
      <c r="K997" s="12"/>
      <c r="L997" s="12"/>
      <c r="M997" s="12"/>
      <c r="N997" s="12"/>
      <c r="O997" s="12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12"/>
      <c r="J998" s="4"/>
      <c r="K998" s="12"/>
      <c r="L998" s="12"/>
      <c r="M998" s="12"/>
      <c r="N998" s="12"/>
      <c r="O998" s="12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12"/>
      <c r="J999" s="4"/>
      <c r="K999" s="12"/>
      <c r="L999" s="12"/>
      <c r="M999" s="12"/>
      <c r="N999" s="12"/>
      <c r="O999" s="12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12"/>
      <c r="J1000" s="4"/>
      <c r="K1000" s="12"/>
      <c r="L1000" s="12"/>
      <c r="M1000" s="12"/>
      <c r="N1000" s="12"/>
      <c r="O1000" s="12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6">
    <mergeCell ref="J71:L71"/>
    <mergeCell ref="I92:L92"/>
    <mergeCell ref="J91:L91"/>
    <mergeCell ref="J44:L44"/>
    <mergeCell ref="J47:L47"/>
    <mergeCell ref="I72:I91"/>
    <mergeCell ref="I64:I71"/>
    <mergeCell ref="I56:I57"/>
    <mergeCell ref="I1:O1"/>
    <mergeCell ref="J63:L63"/>
    <mergeCell ref="J61:L61"/>
    <mergeCell ref="I54:I55"/>
    <mergeCell ref="I48:I53"/>
    <mergeCell ref="J53:L53"/>
    <mergeCell ref="J55:L55"/>
    <mergeCell ref="J39:L39"/>
    <mergeCell ref="J36:L36"/>
    <mergeCell ref="I40:I44"/>
    <mergeCell ref="I37:I39"/>
    <mergeCell ref="J57:L57"/>
    <mergeCell ref="J29:L29"/>
    <mergeCell ref="J24:L24"/>
    <mergeCell ref="J18:L18"/>
    <mergeCell ref="I45:I47"/>
    <mergeCell ref="I30:I36"/>
    <mergeCell ref="I4:I14"/>
    <mergeCell ref="I58:I61"/>
    <mergeCell ref="I62:I63"/>
    <mergeCell ref="J22:L22"/>
    <mergeCell ref="J16:L16"/>
    <mergeCell ref="J14:L14"/>
    <mergeCell ref="I15:I16"/>
    <mergeCell ref="I17:I18"/>
    <mergeCell ref="I25:I29"/>
    <mergeCell ref="I23:I24"/>
    <mergeCell ref="I19:I22"/>
  </mergeCells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/>
  <dimension ref="A1:Z1000"/>
  <sheetViews>
    <sheetView topLeftCell="G1" workbookViewId="0">
      <selection activeCell="G2" sqref="G1:N1048576"/>
    </sheetView>
  </sheetViews>
  <sheetFormatPr defaultColWidth="13.5" defaultRowHeight="15" customHeight="1"/>
  <cols>
    <col min="1" max="1" width="13.375" hidden="1" customWidth="1"/>
    <col min="2" max="2" width="6.25" hidden="1" customWidth="1"/>
    <col min="3" max="3" width="7.875" hidden="1" customWidth="1"/>
    <col min="4" max="4" width="6.5" hidden="1" customWidth="1"/>
    <col min="5" max="5" width="7.5" hidden="1" customWidth="1"/>
    <col min="6" max="6" width="13.375" hidden="1" customWidth="1"/>
    <col min="7" max="7" width="6.375" customWidth="1"/>
    <col min="8" max="8" width="9.625" customWidth="1"/>
    <col min="9" max="9" width="8.75" customWidth="1"/>
    <col min="10" max="10" width="24.125" customWidth="1"/>
    <col min="11" max="11" width="12.625" bestFit="1" customWidth="1"/>
    <col min="12" max="12" width="10" customWidth="1"/>
    <col min="13" max="13" width="12.625" bestFit="1" customWidth="1"/>
    <col min="14" max="14" width="9.25" customWidth="1"/>
    <col min="15" max="26" width="6.75" customWidth="1"/>
  </cols>
  <sheetData>
    <row r="1" spans="1:26" ht="27.75" customHeight="1">
      <c r="A1" s="4"/>
      <c r="B1" s="4"/>
      <c r="C1" s="4"/>
      <c r="D1" s="4"/>
      <c r="E1" s="4"/>
      <c r="F1" s="4"/>
      <c r="G1" s="112" t="s">
        <v>443</v>
      </c>
      <c r="H1" s="105"/>
      <c r="I1" s="105"/>
      <c r="J1" s="105"/>
      <c r="K1" s="105"/>
      <c r="L1" s="105"/>
      <c r="M1" s="105"/>
      <c r="N1" s="105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6" customHeight="1">
      <c r="A2" s="4"/>
      <c r="B2" s="4"/>
      <c r="C2" s="4"/>
      <c r="D2" s="4"/>
      <c r="E2" s="4"/>
      <c r="F2" s="4"/>
      <c r="G2" s="37"/>
      <c r="H2" s="37"/>
      <c r="I2" s="37"/>
      <c r="J2" s="37"/>
      <c r="K2" s="37"/>
      <c r="L2" s="37"/>
      <c r="M2" s="37"/>
      <c r="N2" s="37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8.5" customHeight="1">
      <c r="A3" s="60" t="s">
        <v>520</v>
      </c>
      <c r="B3" s="66"/>
      <c r="C3" s="60" t="s">
        <v>519</v>
      </c>
      <c r="D3" s="66"/>
      <c r="E3" s="70"/>
      <c r="F3" s="4"/>
      <c r="G3" s="113" t="s">
        <v>444</v>
      </c>
      <c r="H3" s="113" t="s">
        <v>23</v>
      </c>
      <c r="I3" s="113" t="s">
        <v>21</v>
      </c>
      <c r="J3" s="113" t="s">
        <v>22</v>
      </c>
      <c r="K3" s="114" t="s">
        <v>431</v>
      </c>
      <c r="L3" s="101"/>
      <c r="M3" s="102"/>
      <c r="N3" s="113" t="s">
        <v>13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4" customHeight="1">
      <c r="A4" s="60" t="s">
        <v>448</v>
      </c>
      <c r="B4" s="71" t="s">
        <v>427</v>
      </c>
      <c r="C4" s="63" t="s">
        <v>46</v>
      </c>
      <c r="D4" s="72" t="s">
        <v>355</v>
      </c>
      <c r="E4" s="62" t="s">
        <v>441</v>
      </c>
      <c r="F4" s="4"/>
      <c r="G4" s="107"/>
      <c r="H4" s="107"/>
      <c r="I4" s="107"/>
      <c r="J4" s="107"/>
      <c r="K4" s="43" t="s">
        <v>46</v>
      </c>
      <c r="L4" s="43" t="s">
        <v>355</v>
      </c>
      <c r="M4" s="43" t="s">
        <v>440</v>
      </c>
      <c r="N4" s="107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4" customHeight="1">
      <c r="A5" s="63" t="s">
        <v>67</v>
      </c>
      <c r="B5" s="63" t="s">
        <v>278</v>
      </c>
      <c r="C5" s="73">
        <v>303473</v>
      </c>
      <c r="D5" s="74"/>
      <c r="E5" s="64">
        <v>303473</v>
      </c>
      <c r="F5" s="4"/>
      <c r="G5" s="11">
        <v>1</v>
      </c>
      <c r="H5" s="11" t="str">
        <f t="shared" ref="H5:H21" ca="1" si="0">INDIRECT("A"&amp;ROW())</f>
        <v>招標議價</v>
      </c>
      <c r="I5" s="11" t="str">
        <f t="shared" ref="I5:I21" ca="1" si="1">INDIRECT("B"&amp;ROW())</f>
        <v>翰林</v>
      </c>
      <c r="J5" s="5" t="str">
        <f ca="1">VLOOKUP(I5,出版社!$B$2:$C$26,2,0)</f>
        <v>翰林出版事業股份有限公司</v>
      </c>
      <c r="K5" s="33">
        <f t="shared" ref="K5:K22" ca="1" si="2">INDIRECT("C"&amp;ROW())</f>
        <v>303473</v>
      </c>
      <c r="L5" s="33">
        <f t="shared" ref="L5:L22" ca="1" si="3">INDIRECT("D"&amp;ROW())</f>
        <v>0</v>
      </c>
      <c r="M5" s="33">
        <f t="shared" ref="M5:M22" ca="1" si="4">INDIRECT("E"&amp;ROW())</f>
        <v>303473</v>
      </c>
      <c r="N5" s="5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4" customHeight="1">
      <c r="A6" s="65"/>
      <c r="B6" s="82" t="s">
        <v>17</v>
      </c>
      <c r="C6" s="83">
        <v>395014</v>
      </c>
      <c r="D6" s="84"/>
      <c r="E6" s="85">
        <v>395014</v>
      </c>
      <c r="F6" s="4"/>
      <c r="G6" s="11">
        <v>2</v>
      </c>
      <c r="H6" s="11">
        <f t="shared" ca="1" si="0"/>
        <v>0</v>
      </c>
      <c r="I6" s="11" t="str">
        <f t="shared" ca="1" si="1"/>
        <v>三民</v>
      </c>
      <c r="J6" s="5" t="str">
        <f ca="1">VLOOKUP(I6,出版社!$B$2:$C$26,2,0)</f>
        <v>三民圖書股份有限公司</v>
      </c>
      <c r="K6" s="33">
        <f t="shared" ca="1" si="2"/>
        <v>395014</v>
      </c>
      <c r="L6" s="33">
        <f t="shared" ca="1" si="3"/>
        <v>0</v>
      </c>
      <c r="M6" s="33">
        <f t="shared" ca="1" si="4"/>
        <v>395014</v>
      </c>
      <c r="N6" s="5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4" customHeight="1">
      <c r="A7" s="65"/>
      <c r="B7" s="82" t="s">
        <v>287</v>
      </c>
      <c r="C7" s="83">
        <v>317504</v>
      </c>
      <c r="D7" s="84">
        <v>159536</v>
      </c>
      <c r="E7" s="85">
        <v>477040</v>
      </c>
      <c r="F7" s="4"/>
      <c r="G7" s="11">
        <v>3</v>
      </c>
      <c r="H7" s="11">
        <f t="shared" ca="1" si="0"/>
        <v>0</v>
      </c>
      <c r="I7" s="11" t="str">
        <f t="shared" ca="1" si="1"/>
        <v>龍騰</v>
      </c>
      <c r="J7" s="5" t="str">
        <f ca="1">VLOOKUP(I7,出版社!$B$2:$C$26,2,0)</f>
        <v>龍騰文化事業股份有限公司</v>
      </c>
      <c r="K7" s="33">
        <f t="shared" ca="1" si="2"/>
        <v>317504</v>
      </c>
      <c r="L7" s="33">
        <f t="shared" ca="1" si="3"/>
        <v>159536</v>
      </c>
      <c r="M7" s="33">
        <f t="shared" ca="1" si="4"/>
        <v>477040</v>
      </c>
      <c r="N7" s="5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4" customHeight="1">
      <c r="A8" s="65"/>
      <c r="B8" s="82" t="s">
        <v>160</v>
      </c>
      <c r="C8" s="83">
        <v>199132</v>
      </c>
      <c r="D8" s="84">
        <v>24265</v>
      </c>
      <c r="E8" s="85">
        <v>223397</v>
      </c>
      <c r="F8" s="4"/>
      <c r="G8" s="11">
        <v>4</v>
      </c>
      <c r="H8" s="11">
        <f t="shared" ca="1" si="0"/>
        <v>0</v>
      </c>
      <c r="I8" s="11" t="str">
        <f t="shared" ca="1" si="1"/>
        <v>信樺</v>
      </c>
      <c r="J8" s="5" t="str">
        <f ca="1">VLOOKUP(I8,出版社!$B$2:$C$26,2,0)</f>
        <v>信樺文化事業有限公司</v>
      </c>
      <c r="K8" s="33">
        <f t="shared" ca="1" si="2"/>
        <v>199132</v>
      </c>
      <c r="L8" s="33">
        <f t="shared" ca="1" si="3"/>
        <v>24265</v>
      </c>
      <c r="M8" s="33">
        <f t="shared" ca="1" si="4"/>
        <v>223397</v>
      </c>
      <c r="N8" s="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4" customHeight="1">
      <c r="A9" s="65"/>
      <c r="B9" s="82" t="s">
        <v>141</v>
      </c>
      <c r="C9" s="83">
        <v>645900</v>
      </c>
      <c r="D9" s="84">
        <v>21390</v>
      </c>
      <c r="E9" s="85">
        <v>667290</v>
      </c>
      <c r="F9" s="4"/>
      <c r="G9" s="11">
        <v>5</v>
      </c>
      <c r="H9" s="11">
        <f t="shared" ca="1" si="0"/>
        <v>0</v>
      </c>
      <c r="I9" s="11" t="str">
        <f t="shared" ca="1" si="1"/>
        <v>東大</v>
      </c>
      <c r="J9" s="5" t="str">
        <f ca="1">VLOOKUP(I9,出版社!$B$2:$C$26,2,0)</f>
        <v>東大圖書股份有限公司</v>
      </c>
      <c r="K9" s="33">
        <f t="shared" ca="1" si="2"/>
        <v>645900</v>
      </c>
      <c r="L9" s="33">
        <f t="shared" ca="1" si="3"/>
        <v>21390</v>
      </c>
      <c r="M9" s="33">
        <f t="shared" ca="1" si="4"/>
        <v>667290</v>
      </c>
      <c r="N9" s="5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4" customHeight="1">
      <c r="A10" s="65"/>
      <c r="B10" s="82" t="s">
        <v>189</v>
      </c>
      <c r="C10" s="83">
        <v>307570</v>
      </c>
      <c r="D10" s="84">
        <v>55430</v>
      </c>
      <c r="E10" s="85">
        <v>363000</v>
      </c>
      <c r="F10" s="4"/>
      <c r="G10" s="11">
        <v>6</v>
      </c>
      <c r="H10" s="11">
        <f t="shared" ca="1" si="0"/>
        <v>0</v>
      </c>
      <c r="I10" s="11" t="str">
        <f t="shared" ca="1" si="1"/>
        <v>啟芳</v>
      </c>
      <c r="J10" s="5" t="str">
        <f ca="1">VLOOKUP(I10,出版社!$B$2:$C$26,2,0)</f>
        <v>啟芳出版社有限公司</v>
      </c>
      <c r="K10" s="33">
        <f t="shared" ca="1" si="2"/>
        <v>307570</v>
      </c>
      <c r="L10" s="33">
        <f t="shared" ca="1" si="3"/>
        <v>55430</v>
      </c>
      <c r="M10" s="33">
        <f t="shared" ca="1" si="4"/>
        <v>363000</v>
      </c>
      <c r="N10" s="5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4" customHeight="1">
      <c r="A11" s="65"/>
      <c r="B11" s="82" t="s">
        <v>248</v>
      </c>
      <c r="C11" s="83">
        <v>349598</v>
      </c>
      <c r="D11" s="84">
        <v>102278</v>
      </c>
      <c r="E11" s="85">
        <v>451876</v>
      </c>
      <c r="F11" s="4"/>
      <c r="G11" s="11">
        <v>7</v>
      </c>
      <c r="H11" s="11">
        <f t="shared" ca="1" si="0"/>
        <v>0</v>
      </c>
      <c r="I11" s="11" t="str">
        <f t="shared" ca="1" si="1"/>
        <v>旗立</v>
      </c>
      <c r="J11" s="5" t="str">
        <f ca="1">VLOOKUP(I11,出版社!$B$2:$C$26,2,0)</f>
        <v>旗立資訊股份有限公司</v>
      </c>
      <c r="K11" s="33">
        <f t="shared" ca="1" si="2"/>
        <v>349598</v>
      </c>
      <c r="L11" s="33">
        <f t="shared" ca="1" si="3"/>
        <v>102278</v>
      </c>
      <c r="M11" s="33">
        <f t="shared" ca="1" si="4"/>
        <v>451876</v>
      </c>
      <c r="N11" s="5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4" customHeight="1">
      <c r="A12" s="65"/>
      <c r="B12" s="82" t="s">
        <v>132</v>
      </c>
      <c r="C12" s="83">
        <v>395980</v>
      </c>
      <c r="D12" s="84">
        <v>17825</v>
      </c>
      <c r="E12" s="85">
        <v>413805</v>
      </c>
      <c r="F12" s="4"/>
      <c r="G12" s="11">
        <v>8</v>
      </c>
      <c r="H12" s="11">
        <f t="shared" ca="1" si="0"/>
        <v>0</v>
      </c>
      <c r="I12" s="11" t="str">
        <f t="shared" ca="1" si="1"/>
        <v>育達</v>
      </c>
      <c r="J12" s="5" t="str">
        <f ca="1">VLOOKUP(I12,出版社!$B$2:$C$26,2,0)</f>
        <v>育達文化事業股份有限公司</v>
      </c>
      <c r="K12" s="33">
        <f t="shared" ca="1" si="2"/>
        <v>395980</v>
      </c>
      <c r="L12" s="33">
        <f t="shared" ca="1" si="3"/>
        <v>17825</v>
      </c>
      <c r="M12" s="33">
        <f t="shared" ca="1" si="4"/>
        <v>413805</v>
      </c>
      <c r="N12" s="5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4" customHeight="1">
      <c r="A13" s="65"/>
      <c r="B13" s="82" t="s">
        <v>108</v>
      </c>
      <c r="C13" s="83">
        <v>75000</v>
      </c>
      <c r="D13" s="84">
        <v>53735</v>
      </c>
      <c r="E13" s="85">
        <v>128735</v>
      </c>
      <c r="F13" s="4"/>
      <c r="G13" s="11">
        <v>9</v>
      </c>
      <c r="H13" s="11">
        <f t="shared" ca="1" si="0"/>
        <v>0</v>
      </c>
      <c r="I13" s="11" t="str">
        <f t="shared" ca="1" si="1"/>
        <v>幼獅</v>
      </c>
      <c r="J13" s="5" t="str">
        <f ca="1">VLOOKUP(I13,出版社!$B$2:$C$26,2,0)</f>
        <v>幼獅文化事業公司</v>
      </c>
      <c r="K13" s="33">
        <f t="shared" ca="1" si="2"/>
        <v>75000</v>
      </c>
      <c r="L13" s="33">
        <f t="shared" ca="1" si="3"/>
        <v>53735</v>
      </c>
      <c r="M13" s="33">
        <f t="shared" ca="1" si="4"/>
        <v>128735</v>
      </c>
      <c r="N13" s="5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4" customHeight="1">
      <c r="A14" s="65"/>
      <c r="B14" s="82" t="s">
        <v>307</v>
      </c>
      <c r="C14" s="83">
        <v>100630</v>
      </c>
      <c r="D14" s="84">
        <v>13485</v>
      </c>
      <c r="E14" s="85">
        <v>114115</v>
      </c>
      <c r="F14" s="4"/>
      <c r="G14" s="11">
        <v>10</v>
      </c>
      <c r="H14" s="11">
        <f t="shared" ca="1" si="0"/>
        <v>0</v>
      </c>
      <c r="I14" s="11" t="str">
        <f t="shared" ca="1" si="1"/>
        <v>翔宇</v>
      </c>
      <c r="J14" s="5" t="str">
        <f ca="1">VLOOKUP(I14,出版社!$B$2:$C$26,2,0)</f>
        <v>翔宇文化事業股份有限公司</v>
      </c>
      <c r="K14" s="33">
        <f t="shared" ca="1" si="2"/>
        <v>100630</v>
      </c>
      <c r="L14" s="33">
        <f t="shared" ca="1" si="3"/>
        <v>13485</v>
      </c>
      <c r="M14" s="33">
        <f t="shared" ca="1" si="4"/>
        <v>114115</v>
      </c>
      <c r="N14" s="5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4" customHeight="1">
      <c r="A15" s="63" t="s">
        <v>80</v>
      </c>
      <c r="B15" s="63" t="s">
        <v>169</v>
      </c>
      <c r="C15" s="73">
        <v>99886</v>
      </c>
      <c r="D15" s="74"/>
      <c r="E15" s="64">
        <v>99886</v>
      </c>
      <c r="F15" s="4"/>
      <c r="G15" s="51">
        <v>11</v>
      </c>
      <c r="H15" s="51" t="str">
        <f t="shared" ca="1" si="0"/>
        <v>小額採購</v>
      </c>
      <c r="I15" s="51" t="str">
        <f t="shared" ca="1" si="1"/>
        <v>南一</v>
      </c>
      <c r="J15" s="52" t="str">
        <f ca="1">VLOOKUP(I15,出版社!$B$2:$C$26,2,0)</f>
        <v>南一書局企業(股)公司</v>
      </c>
      <c r="K15" s="53">
        <f t="shared" ca="1" si="2"/>
        <v>99886</v>
      </c>
      <c r="L15" s="53">
        <f t="shared" ca="1" si="3"/>
        <v>0</v>
      </c>
      <c r="M15" s="53">
        <f t="shared" ca="1" si="4"/>
        <v>99886</v>
      </c>
      <c r="N15" s="52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4" customHeight="1">
      <c r="A16" s="65"/>
      <c r="B16" s="82" t="s">
        <v>115</v>
      </c>
      <c r="C16" s="83">
        <v>41492</v>
      </c>
      <c r="D16" s="84"/>
      <c r="E16" s="85">
        <v>41492</v>
      </c>
      <c r="F16" s="4"/>
      <c r="G16" s="51">
        <v>12</v>
      </c>
      <c r="H16" s="51">
        <f t="shared" ca="1" si="0"/>
        <v>0</v>
      </c>
      <c r="I16" s="51" t="str">
        <f t="shared" ca="1" si="1"/>
        <v>全華</v>
      </c>
      <c r="J16" s="52" t="str">
        <f ca="1">VLOOKUP(I16,出版社!$B$2:$C$26,2,0)</f>
        <v>全華科技圖書股份有限公司</v>
      </c>
      <c r="K16" s="53">
        <f t="shared" ca="1" si="2"/>
        <v>41492</v>
      </c>
      <c r="L16" s="53">
        <f t="shared" ca="1" si="3"/>
        <v>0</v>
      </c>
      <c r="M16" s="53">
        <f t="shared" ca="1" si="4"/>
        <v>41492</v>
      </c>
      <c r="N16" s="52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4" customHeight="1">
      <c r="A17" s="65"/>
      <c r="B17" s="82" t="s">
        <v>85</v>
      </c>
      <c r="C17" s="83">
        <v>27216</v>
      </c>
      <c r="D17" s="84"/>
      <c r="E17" s="85">
        <v>27216</v>
      </c>
      <c r="F17" s="4"/>
      <c r="G17" s="51">
        <v>13</v>
      </c>
      <c r="H17" s="51">
        <f t="shared" ca="1" si="0"/>
        <v>0</v>
      </c>
      <c r="I17" s="51" t="str">
        <f t="shared" ca="1" si="1"/>
        <v>台科大</v>
      </c>
      <c r="J17" s="52" t="str">
        <f ca="1">VLOOKUP(I17,出版社!$B$2:$C$26,2,0)</f>
        <v>台科大圖書股份有限公司</v>
      </c>
      <c r="K17" s="53">
        <f t="shared" ca="1" si="2"/>
        <v>27216</v>
      </c>
      <c r="L17" s="53">
        <f t="shared" ca="1" si="3"/>
        <v>0</v>
      </c>
      <c r="M17" s="53">
        <f t="shared" ca="1" si="4"/>
        <v>27216</v>
      </c>
      <c r="N17" s="52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4" customHeight="1">
      <c r="A18" s="65"/>
      <c r="B18" s="82" t="s">
        <v>179</v>
      </c>
      <c r="C18" s="83">
        <v>27000</v>
      </c>
      <c r="D18" s="84"/>
      <c r="E18" s="85">
        <v>27000</v>
      </c>
      <c r="F18" s="4"/>
      <c r="G18" s="51">
        <v>14</v>
      </c>
      <c r="H18" s="51">
        <f t="shared" ca="1" si="0"/>
        <v>0</v>
      </c>
      <c r="I18" s="51" t="str">
        <f t="shared" ca="1" si="1"/>
        <v>泰宇</v>
      </c>
      <c r="J18" s="52" t="str">
        <f ca="1">VLOOKUP(I18,出版社!$B$2:$C$26,2,0)</f>
        <v>泰宇出版股份有限公司</v>
      </c>
      <c r="K18" s="53">
        <f t="shared" ca="1" si="2"/>
        <v>27000</v>
      </c>
      <c r="L18" s="53">
        <f t="shared" ca="1" si="3"/>
        <v>0</v>
      </c>
      <c r="M18" s="53">
        <f t="shared" ca="1" si="4"/>
        <v>27000</v>
      </c>
      <c r="N18" s="52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4" customHeight="1">
      <c r="A19" s="65"/>
      <c r="B19" s="82" t="s">
        <v>224</v>
      </c>
      <c r="C19" s="83">
        <v>68706</v>
      </c>
      <c r="D19" s="84"/>
      <c r="E19" s="85">
        <v>68706</v>
      </c>
      <c r="F19" s="4"/>
      <c r="G19" s="51">
        <v>15</v>
      </c>
      <c r="H19" s="51">
        <f t="shared" ca="1" si="0"/>
        <v>0</v>
      </c>
      <c r="I19" s="51" t="str">
        <f t="shared" ca="1" si="1"/>
        <v>華興</v>
      </c>
      <c r="J19" s="52" t="str">
        <f ca="1">VLOOKUP(I19,出版社!$B$2:$C$26,2,0)</f>
        <v>華興書局(雙日)</v>
      </c>
      <c r="K19" s="53">
        <f t="shared" ca="1" si="2"/>
        <v>68706</v>
      </c>
      <c r="L19" s="53">
        <f t="shared" ca="1" si="3"/>
        <v>0</v>
      </c>
      <c r="M19" s="53">
        <f t="shared" ca="1" si="4"/>
        <v>68706</v>
      </c>
      <c r="N19" s="52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4" customHeight="1">
      <c r="A20" s="65"/>
      <c r="B20" s="82" t="s">
        <v>300</v>
      </c>
      <c r="C20" s="83"/>
      <c r="D20" s="84">
        <v>13375</v>
      </c>
      <c r="E20" s="85">
        <v>13375</v>
      </c>
      <c r="F20" s="4"/>
      <c r="G20" s="51">
        <v>16</v>
      </c>
      <c r="H20" s="51">
        <f t="shared" ca="1" si="0"/>
        <v>0</v>
      </c>
      <c r="I20" s="51" t="str">
        <f t="shared" ca="1" si="1"/>
        <v>漢樺</v>
      </c>
      <c r="J20" s="52" t="str">
        <f ca="1">VLOOKUP(I20,出版社!$B$2:$C$26,2,0)</f>
        <v>漢樺文化事業有限公司</v>
      </c>
      <c r="K20" s="53">
        <f t="shared" ca="1" si="2"/>
        <v>0</v>
      </c>
      <c r="L20" s="53">
        <f t="shared" ca="1" si="3"/>
        <v>13375</v>
      </c>
      <c r="M20" s="53">
        <f t="shared" ca="1" si="4"/>
        <v>13375</v>
      </c>
      <c r="N20" s="52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4" customHeight="1">
      <c r="A21" s="65"/>
      <c r="B21" s="82" t="s">
        <v>78</v>
      </c>
      <c r="C21" s="83"/>
      <c r="D21" s="84">
        <v>19206</v>
      </c>
      <c r="E21" s="85">
        <v>19206</v>
      </c>
      <c r="F21" s="4"/>
      <c r="G21" s="51">
        <v>17</v>
      </c>
      <c r="H21" s="51">
        <f t="shared" ca="1" si="0"/>
        <v>0</v>
      </c>
      <c r="I21" s="51" t="str">
        <f t="shared" ca="1" si="1"/>
        <v>五南</v>
      </c>
      <c r="J21" s="52" t="str">
        <f ca="1">VLOOKUP(I21,出版社!$B$2:$C$26,2,0)</f>
        <v>五南文化事業機構(文字復興)</v>
      </c>
      <c r="K21" s="53">
        <f t="shared" ca="1" si="2"/>
        <v>0</v>
      </c>
      <c r="L21" s="53">
        <f t="shared" ca="1" si="3"/>
        <v>19206</v>
      </c>
      <c r="M21" s="53">
        <f t="shared" ca="1" si="4"/>
        <v>19206</v>
      </c>
      <c r="N21" s="52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33" customHeight="1">
      <c r="A22" s="67" t="s">
        <v>441</v>
      </c>
      <c r="B22" s="68"/>
      <c r="C22" s="75">
        <v>3354101</v>
      </c>
      <c r="D22" s="76">
        <v>480525</v>
      </c>
      <c r="E22" s="69">
        <v>3834626</v>
      </c>
      <c r="F22" s="36"/>
      <c r="G22" s="111" t="s">
        <v>445</v>
      </c>
      <c r="H22" s="101"/>
      <c r="I22" s="101"/>
      <c r="J22" s="102"/>
      <c r="K22" s="54">
        <f t="shared" ca="1" si="2"/>
        <v>3354101</v>
      </c>
      <c r="L22" s="54">
        <f t="shared" ca="1" si="3"/>
        <v>480525</v>
      </c>
      <c r="M22" s="54">
        <f t="shared" ca="1" si="4"/>
        <v>3834626</v>
      </c>
      <c r="N22" s="55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6.5" customHeight="1">
      <c r="A23" s="36"/>
      <c r="B23" s="36"/>
      <c r="C23" s="36"/>
      <c r="D23" s="36"/>
      <c r="E23" s="36"/>
      <c r="F23" s="36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>
      <c r="A24" s="36"/>
      <c r="B24" s="36"/>
      <c r="C24" s="36"/>
      <c r="D24" s="36"/>
      <c r="E24" s="36"/>
      <c r="F24" s="36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6.5" customHeight="1">
      <c r="A25" s="36"/>
      <c r="B25" s="36"/>
      <c r="C25" s="36"/>
      <c r="D25" s="36"/>
      <c r="E25" s="36"/>
      <c r="F25" s="36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6.5" customHeight="1">
      <c r="A26" s="36"/>
      <c r="B26" s="36"/>
      <c r="C26" s="36"/>
      <c r="D26" s="36"/>
      <c r="E26" s="36"/>
      <c r="F26" s="36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6.5" customHeight="1">
      <c r="A27" s="36"/>
      <c r="B27" s="36"/>
      <c r="C27" s="36"/>
      <c r="D27" s="36"/>
      <c r="E27" s="36"/>
      <c r="F27" s="36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6.5" customHeight="1">
      <c r="A28" s="36"/>
      <c r="B28" s="36"/>
      <c r="C28" s="36"/>
      <c r="D28" s="36"/>
      <c r="E28" s="36"/>
      <c r="F28" s="36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36"/>
      <c r="B29" s="36"/>
      <c r="C29" s="36"/>
      <c r="D29" s="36"/>
      <c r="E29" s="36"/>
      <c r="F29" s="36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36"/>
      <c r="B30" s="36"/>
      <c r="C30" s="36"/>
      <c r="D30" s="36"/>
      <c r="E30" s="36"/>
      <c r="F30" s="36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36"/>
      <c r="B31" s="36"/>
      <c r="C31" s="36"/>
      <c r="D31" s="36"/>
      <c r="E31" s="36"/>
      <c r="F31" s="36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36"/>
      <c r="B32" s="36"/>
      <c r="C32" s="36"/>
      <c r="D32" s="36"/>
      <c r="E32" s="36"/>
      <c r="F32" s="36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36"/>
      <c r="B33" s="36"/>
      <c r="C33" s="36"/>
      <c r="D33" s="36"/>
      <c r="E33" s="36"/>
      <c r="F33" s="36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36"/>
      <c r="B34" s="36"/>
      <c r="C34" s="36"/>
      <c r="D34" s="36"/>
      <c r="E34" s="36"/>
      <c r="F34" s="36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36"/>
      <c r="B35" s="36"/>
      <c r="C35" s="36"/>
      <c r="D35" s="36"/>
      <c r="E35" s="36"/>
      <c r="F35" s="36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36"/>
      <c r="B36" s="36"/>
      <c r="C36" s="36"/>
      <c r="D36" s="36"/>
      <c r="E36" s="36"/>
      <c r="F36" s="36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36"/>
      <c r="B37" s="36"/>
      <c r="C37" s="36"/>
      <c r="D37" s="36"/>
      <c r="E37" s="36"/>
      <c r="F37" s="36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36"/>
      <c r="B38" s="36"/>
      <c r="C38" s="36"/>
      <c r="D38" s="36"/>
      <c r="E38" s="36"/>
      <c r="F38" s="36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36"/>
      <c r="B39" s="36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36"/>
      <c r="B40" s="36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8">
    <mergeCell ref="G22:J22"/>
    <mergeCell ref="G1:N1"/>
    <mergeCell ref="G3:G4"/>
    <mergeCell ref="H3:H4"/>
    <mergeCell ref="I3:I4"/>
    <mergeCell ref="J3:J4"/>
    <mergeCell ref="K3:M3"/>
    <mergeCell ref="N3:N4"/>
  </mergeCells>
  <phoneticPr fontId="13" type="noConversion"/>
  <printOptions horizontalCentered="1"/>
  <pageMargins left="0.31496062992125984" right="0.31496062992125984" top="0.74803149606299213" bottom="0.74803149606299213" header="0.31496062992125984" footer="0.31496062992125984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/>
  <dimension ref="A3:S22"/>
  <sheetViews>
    <sheetView workbookViewId="0">
      <selection activeCell="K5" sqref="K5:N22"/>
    </sheetView>
  </sheetViews>
  <sheetFormatPr defaultRowHeight="16.5"/>
  <cols>
    <col min="1" max="16384" width="9" style="99"/>
  </cols>
  <sheetData>
    <row r="3" spans="1:19">
      <c r="A3" s="99" t="s">
        <v>543</v>
      </c>
      <c r="F3" s="99" t="s">
        <v>544</v>
      </c>
      <c r="K3" s="99" t="s">
        <v>545</v>
      </c>
      <c r="P3" s="99" t="s">
        <v>546</v>
      </c>
    </row>
    <row r="4" spans="1:19">
      <c r="A4" s="99" t="s">
        <v>448</v>
      </c>
      <c r="B4" s="99" t="s">
        <v>46</v>
      </c>
      <c r="C4" s="99" t="s">
        <v>355</v>
      </c>
      <c r="D4" s="99" t="s">
        <v>441</v>
      </c>
      <c r="F4" s="99" t="s">
        <v>448</v>
      </c>
      <c r="G4" s="99" t="s">
        <v>46</v>
      </c>
      <c r="H4" s="99" t="s">
        <v>355</v>
      </c>
      <c r="I4" s="99" t="s">
        <v>441</v>
      </c>
      <c r="K4" s="99" t="s">
        <v>448</v>
      </c>
      <c r="L4" s="99" t="s">
        <v>46</v>
      </c>
      <c r="M4" s="99" t="s">
        <v>355</v>
      </c>
      <c r="N4" s="99" t="s">
        <v>441</v>
      </c>
      <c r="P4" s="99" t="s">
        <v>448</v>
      </c>
      <c r="Q4" s="99" t="s">
        <v>46</v>
      </c>
      <c r="R4" s="99" t="s">
        <v>355</v>
      </c>
      <c r="S4" s="99" t="s">
        <v>441</v>
      </c>
    </row>
    <row r="5" spans="1:19">
      <c r="A5" s="99" t="s">
        <v>278</v>
      </c>
      <c r="B5" s="99">
        <v>303473</v>
      </c>
      <c r="D5" s="99">
        <v>303473</v>
      </c>
      <c r="F5" s="99" t="s">
        <v>278</v>
      </c>
      <c r="G5" s="99">
        <v>291769</v>
      </c>
      <c r="I5" s="99">
        <v>291769</v>
      </c>
      <c r="K5" s="99" t="s">
        <v>278</v>
      </c>
      <c r="L5" s="99">
        <v>291176</v>
      </c>
      <c r="N5" s="99">
        <v>291176</v>
      </c>
      <c r="P5" s="99" t="s">
        <v>278</v>
      </c>
      <c r="Q5" s="99">
        <v>593</v>
      </c>
      <c r="S5" s="99">
        <v>593</v>
      </c>
    </row>
    <row r="6" spans="1:19">
      <c r="A6" s="99" t="s">
        <v>17</v>
      </c>
      <c r="B6" s="99">
        <v>395014</v>
      </c>
      <c r="D6" s="99">
        <v>395014</v>
      </c>
      <c r="F6" s="99" t="s">
        <v>17</v>
      </c>
      <c r="G6" s="99">
        <v>381007</v>
      </c>
      <c r="I6" s="99">
        <v>381007</v>
      </c>
      <c r="K6" s="99" t="s">
        <v>17</v>
      </c>
      <c r="L6" s="99">
        <v>380583</v>
      </c>
      <c r="N6" s="99">
        <v>380583</v>
      </c>
      <c r="P6" s="99" t="s">
        <v>17</v>
      </c>
      <c r="Q6" s="99">
        <v>424</v>
      </c>
      <c r="S6" s="99">
        <v>424</v>
      </c>
    </row>
    <row r="7" spans="1:19">
      <c r="A7" s="99" t="s">
        <v>287</v>
      </c>
      <c r="B7" s="99">
        <v>317504</v>
      </c>
      <c r="C7" s="99">
        <v>159536</v>
      </c>
      <c r="D7" s="99">
        <v>477040</v>
      </c>
      <c r="F7" s="99" t="s">
        <v>287</v>
      </c>
      <c r="G7" s="99">
        <v>306084</v>
      </c>
      <c r="H7" s="99">
        <v>153588</v>
      </c>
      <c r="I7" s="99">
        <v>459672</v>
      </c>
      <c r="K7" s="99" t="s">
        <v>287</v>
      </c>
      <c r="L7" s="99">
        <v>303600</v>
      </c>
      <c r="M7" s="99">
        <v>143816</v>
      </c>
      <c r="N7" s="99">
        <v>447416</v>
      </c>
      <c r="P7" s="99" t="s">
        <v>287</v>
      </c>
      <c r="Q7" s="99">
        <v>2484</v>
      </c>
      <c r="R7" s="99">
        <v>9772</v>
      </c>
      <c r="S7" s="99">
        <v>12256</v>
      </c>
    </row>
    <row r="8" spans="1:19">
      <c r="A8" s="99" t="s">
        <v>160</v>
      </c>
      <c r="B8" s="99">
        <v>199132</v>
      </c>
      <c r="C8" s="99">
        <v>24265</v>
      </c>
      <c r="D8" s="99">
        <v>223397</v>
      </c>
      <c r="F8" s="99" t="s">
        <v>160</v>
      </c>
      <c r="G8" s="99">
        <v>181788</v>
      </c>
      <c r="H8" s="99">
        <v>22195</v>
      </c>
      <c r="I8" s="99">
        <v>203983</v>
      </c>
      <c r="K8" s="99" t="s">
        <v>160</v>
      </c>
      <c r="L8" s="99">
        <v>181981</v>
      </c>
      <c r="M8" s="99">
        <v>20844</v>
      </c>
      <c r="N8" s="99">
        <v>202825</v>
      </c>
      <c r="P8" s="99" t="s">
        <v>160</v>
      </c>
      <c r="Q8" s="99">
        <v>-193</v>
      </c>
      <c r="R8" s="99">
        <v>1351</v>
      </c>
      <c r="S8" s="99">
        <v>1158</v>
      </c>
    </row>
    <row r="9" spans="1:19">
      <c r="A9" s="99" t="s">
        <v>141</v>
      </c>
      <c r="B9" s="99">
        <v>645900</v>
      </c>
      <c r="C9" s="99">
        <v>21390</v>
      </c>
      <c r="D9" s="99">
        <v>667290</v>
      </c>
      <c r="F9" s="99" t="s">
        <v>141</v>
      </c>
      <c r="G9" s="99">
        <v>623884</v>
      </c>
      <c r="H9" s="99">
        <v>20646</v>
      </c>
      <c r="I9" s="99">
        <v>644530</v>
      </c>
      <c r="K9" s="99" t="s">
        <v>141</v>
      </c>
      <c r="L9" s="99">
        <v>623700</v>
      </c>
      <c r="M9" s="99">
        <v>20646</v>
      </c>
      <c r="N9" s="99">
        <v>644346</v>
      </c>
      <c r="P9" s="99" t="s">
        <v>141</v>
      </c>
      <c r="Q9" s="99">
        <v>184</v>
      </c>
      <c r="R9" s="99">
        <v>0</v>
      </c>
      <c r="S9" s="99">
        <v>184</v>
      </c>
    </row>
    <row r="10" spans="1:19">
      <c r="A10" s="99" t="s">
        <v>189</v>
      </c>
      <c r="B10" s="99">
        <v>307570</v>
      </c>
      <c r="C10" s="99">
        <v>55430</v>
      </c>
      <c r="D10" s="99">
        <v>363000</v>
      </c>
      <c r="F10" s="99" t="s">
        <v>189</v>
      </c>
      <c r="G10" s="99">
        <v>296722</v>
      </c>
      <c r="H10" s="99">
        <v>53502</v>
      </c>
      <c r="I10" s="99">
        <v>350224</v>
      </c>
      <c r="K10" s="99" t="s">
        <v>189</v>
      </c>
      <c r="L10" s="99">
        <v>296853</v>
      </c>
      <c r="M10" s="99">
        <v>49284</v>
      </c>
      <c r="N10" s="99">
        <v>346137</v>
      </c>
      <c r="P10" s="99" t="s">
        <v>189</v>
      </c>
      <c r="Q10" s="99">
        <v>-131</v>
      </c>
      <c r="R10" s="99">
        <v>4218</v>
      </c>
      <c r="S10" s="99">
        <v>4087</v>
      </c>
    </row>
    <row r="11" spans="1:19">
      <c r="A11" s="99" t="s">
        <v>248</v>
      </c>
      <c r="B11" s="99">
        <v>349598</v>
      </c>
      <c r="C11" s="99">
        <v>102278</v>
      </c>
      <c r="D11" s="99">
        <v>451876</v>
      </c>
      <c r="F11" s="99" t="s">
        <v>248</v>
      </c>
      <c r="G11" s="99">
        <v>337048</v>
      </c>
      <c r="H11" s="99">
        <v>98608</v>
      </c>
      <c r="I11" s="99">
        <v>435656</v>
      </c>
      <c r="K11" s="99" t="s">
        <v>248</v>
      </c>
      <c r="L11" s="99">
        <v>337584</v>
      </c>
      <c r="M11" s="99">
        <v>88662</v>
      </c>
      <c r="N11" s="99">
        <v>426246</v>
      </c>
      <c r="P11" s="99" t="s">
        <v>248</v>
      </c>
      <c r="Q11" s="99">
        <v>-536</v>
      </c>
      <c r="R11" s="99">
        <v>9946</v>
      </c>
      <c r="S11" s="99">
        <v>9410</v>
      </c>
    </row>
    <row r="12" spans="1:19">
      <c r="A12" s="99" t="s">
        <v>132</v>
      </c>
      <c r="B12" s="99">
        <v>395980</v>
      </c>
      <c r="C12" s="99">
        <v>17825</v>
      </c>
      <c r="D12" s="99">
        <v>413805</v>
      </c>
      <c r="F12" s="99" t="s">
        <v>132</v>
      </c>
      <c r="G12" s="99">
        <v>382005</v>
      </c>
      <c r="H12" s="99">
        <v>17250</v>
      </c>
      <c r="I12" s="99">
        <v>399255</v>
      </c>
      <c r="K12" s="99" t="s">
        <v>132</v>
      </c>
      <c r="L12" s="99">
        <v>381580</v>
      </c>
      <c r="M12" s="99">
        <v>16350</v>
      </c>
      <c r="N12" s="99">
        <v>397930</v>
      </c>
      <c r="P12" s="99" t="s">
        <v>132</v>
      </c>
      <c r="Q12" s="99">
        <v>425</v>
      </c>
      <c r="R12" s="99">
        <v>900</v>
      </c>
      <c r="S12" s="99">
        <v>1325</v>
      </c>
    </row>
    <row r="13" spans="1:19">
      <c r="A13" s="99" t="s">
        <v>108</v>
      </c>
      <c r="B13" s="99">
        <v>75000</v>
      </c>
      <c r="C13" s="99">
        <v>53735</v>
      </c>
      <c r="D13" s="99">
        <v>128735</v>
      </c>
      <c r="F13" s="99" t="s">
        <v>108</v>
      </c>
      <c r="G13" s="99">
        <v>72500</v>
      </c>
      <c r="H13" s="99">
        <v>51900</v>
      </c>
      <c r="I13" s="99">
        <v>124400</v>
      </c>
      <c r="K13" s="99" t="s">
        <v>108</v>
      </c>
      <c r="L13" s="99">
        <v>72645</v>
      </c>
      <c r="M13" s="99">
        <v>47740</v>
      </c>
      <c r="N13" s="99">
        <v>120385</v>
      </c>
      <c r="P13" s="99" t="s">
        <v>108</v>
      </c>
      <c r="Q13" s="99">
        <v>-145</v>
      </c>
      <c r="R13" s="99">
        <v>4160</v>
      </c>
      <c r="S13" s="99">
        <v>4015</v>
      </c>
    </row>
    <row r="14" spans="1:19">
      <c r="A14" s="99" t="s">
        <v>307</v>
      </c>
      <c r="B14" s="99">
        <v>100630</v>
      </c>
      <c r="C14" s="99">
        <v>13485</v>
      </c>
      <c r="D14" s="99">
        <v>114115</v>
      </c>
      <c r="F14" s="99" t="s">
        <v>307</v>
      </c>
      <c r="G14" s="99">
        <v>97160</v>
      </c>
      <c r="H14" s="99">
        <v>13020</v>
      </c>
      <c r="I14" s="99">
        <v>110180</v>
      </c>
      <c r="K14" s="99" t="s">
        <v>307</v>
      </c>
      <c r="L14" s="99">
        <v>94780</v>
      </c>
      <c r="M14" s="99">
        <v>13020</v>
      </c>
      <c r="N14" s="99">
        <v>107800</v>
      </c>
      <c r="P14" s="99" t="s">
        <v>307</v>
      </c>
      <c r="Q14" s="99">
        <v>2380</v>
      </c>
      <c r="R14" s="99">
        <v>0</v>
      </c>
      <c r="S14" s="99">
        <v>2380</v>
      </c>
    </row>
    <row r="15" spans="1:19">
      <c r="A15" s="99" t="s">
        <v>169</v>
      </c>
      <c r="B15" s="99">
        <v>99886</v>
      </c>
      <c r="D15" s="99">
        <v>99886</v>
      </c>
      <c r="F15" s="99" t="s">
        <v>169</v>
      </c>
      <c r="G15" s="99">
        <v>70560</v>
      </c>
      <c r="I15" s="99">
        <v>70560</v>
      </c>
      <c r="K15" s="99" t="s">
        <v>169</v>
      </c>
      <c r="L15" s="99">
        <v>70358</v>
      </c>
      <c r="N15" s="99">
        <v>70358</v>
      </c>
      <c r="P15" s="99" t="s">
        <v>169</v>
      </c>
      <c r="Q15" s="99">
        <v>202</v>
      </c>
      <c r="S15" s="99">
        <v>202</v>
      </c>
    </row>
    <row r="16" spans="1:19">
      <c r="A16" s="99" t="s">
        <v>115</v>
      </c>
      <c r="B16" s="99">
        <v>41492</v>
      </c>
      <c r="D16" s="99">
        <v>41492</v>
      </c>
      <c r="F16" s="99" t="s">
        <v>115</v>
      </c>
      <c r="G16" s="99">
        <v>41492</v>
      </c>
      <c r="I16" s="99">
        <v>41492</v>
      </c>
      <c r="K16" s="99" t="s">
        <v>115</v>
      </c>
      <c r="L16" s="99">
        <v>41492</v>
      </c>
      <c r="N16" s="99">
        <v>41492</v>
      </c>
      <c r="P16" s="99" t="s">
        <v>115</v>
      </c>
      <c r="Q16" s="99">
        <v>0</v>
      </c>
      <c r="S16" s="99">
        <v>0</v>
      </c>
    </row>
    <row r="17" spans="1:19">
      <c r="A17" s="99" t="s">
        <v>85</v>
      </c>
      <c r="B17" s="99">
        <v>27216</v>
      </c>
      <c r="D17" s="99">
        <v>27216</v>
      </c>
      <c r="F17" s="99" t="s">
        <v>85</v>
      </c>
      <c r="G17" s="99">
        <v>26244</v>
      </c>
      <c r="I17" s="99">
        <v>26244</v>
      </c>
      <c r="K17" s="99" t="s">
        <v>85</v>
      </c>
      <c r="L17" s="99">
        <v>25272</v>
      </c>
      <c r="N17" s="99">
        <v>25272</v>
      </c>
      <c r="P17" s="99" t="s">
        <v>85</v>
      </c>
      <c r="Q17" s="99">
        <v>972</v>
      </c>
      <c r="S17" s="99">
        <v>972</v>
      </c>
    </row>
    <row r="18" spans="1:19">
      <c r="A18" s="99" t="s">
        <v>179</v>
      </c>
      <c r="B18" s="99">
        <v>27000</v>
      </c>
      <c r="D18" s="99">
        <v>27000</v>
      </c>
      <c r="F18" s="99" t="s">
        <v>179</v>
      </c>
      <c r="G18" s="99">
        <v>26136</v>
      </c>
      <c r="I18" s="99">
        <v>26136</v>
      </c>
      <c r="K18" s="99" t="s">
        <v>179</v>
      </c>
      <c r="L18" s="99">
        <v>19481</v>
      </c>
      <c r="N18" s="99">
        <v>19481</v>
      </c>
      <c r="P18" s="99" t="s">
        <v>179</v>
      </c>
      <c r="Q18" s="99">
        <v>6655</v>
      </c>
      <c r="S18" s="99">
        <v>6655</v>
      </c>
    </row>
    <row r="19" spans="1:19">
      <c r="A19" s="99" t="s">
        <v>224</v>
      </c>
      <c r="B19" s="99">
        <v>68706</v>
      </c>
      <c r="D19" s="99">
        <v>68706</v>
      </c>
      <c r="F19" s="99" t="s">
        <v>224</v>
      </c>
      <c r="G19" s="99">
        <v>66624</v>
      </c>
      <c r="I19" s="99">
        <v>66624</v>
      </c>
      <c r="K19" s="99" t="s">
        <v>224</v>
      </c>
      <c r="L19" s="99">
        <v>65376</v>
      </c>
      <c r="N19" s="99">
        <v>65376</v>
      </c>
      <c r="P19" s="99" t="s">
        <v>224</v>
      </c>
      <c r="Q19" s="99">
        <v>1248</v>
      </c>
      <c r="S19" s="99">
        <v>1248</v>
      </c>
    </row>
    <row r="20" spans="1:19">
      <c r="A20" s="99" t="s">
        <v>300</v>
      </c>
      <c r="C20" s="99">
        <v>13375</v>
      </c>
      <c r="D20" s="99">
        <v>13375</v>
      </c>
      <c r="F20" s="99" t="s">
        <v>300</v>
      </c>
      <c r="H20" s="99">
        <v>12947</v>
      </c>
      <c r="I20" s="99">
        <v>12947</v>
      </c>
      <c r="K20" s="99" t="s">
        <v>300</v>
      </c>
      <c r="M20" s="99">
        <v>12463</v>
      </c>
      <c r="N20" s="99">
        <v>12463</v>
      </c>
      <c r="P20" s="99" t="s">
        <v>300</v>
      </c>
      <c r="R20" s="99">
        <v>484</v>
      </c>
      <c r="S20" s="99">
        <v>484</v>
      </c>
    </row>
    <row r="21" spans="1:19">
      <c r="A21" s="99" t="s">
        <v>78</v>
      </c>
      <c r="C21" s="99">
        <v>19206</v>
      </c>
      <c r="D21" s="99">
        <v>19206</v>
      </c>
      <c r="F21" s="99" t="s">
        <v>78</v>
      </c>
      <c r="H21" s="99">
        <v>18527</v>
      </c>
      <c r="I21" s="99">
        <v>18527</v>
      </c>
      <c r="K21" s="99" t="s">
        <v>78</v>
      </c>
      <c r="M21" s="99">
        <v>15853</v>
      </c>
      <c r="N21" s="99">
        <v>15853</v>
      </c>
      <c r="P21" s="99" t="s">
        <v>78</v>
      </c>
      <c r="R21" s="99">
        <v>2674</v>
      </c>
      <c r="S21" s="99">
        <v>2674</v>
      </c>
    </row>
    <row r="22" spans="1:19">
      <c r="A22" s="99" t="s">
        <v>441</v>
      </c>
      <c r="B22" s="99">
        <v>3354101</v>
      </c>
      <c r="C22" s="99">
        <v>480525</v>
      </c>
      <c r="D22" s="99">
        <v>3834626</v>
      </c>
      <c r="F22" s="99" t="s">
        <v>441</v>
      </c>
      <c r="G22" s="99">
        <v>3201023</v>
      </c>
      <c r="H22" s="99">
        <v>462183</v>
      </c>
      <c r="I22" s="99">
        <v>3663206</v>
      </c>
      <c r="K22" s="99" t="s">
        <v>441</v>
      </c>
      <c r="L22" s="99">
        <v>3186461</v>
      </c>
      <c r="M22" s="99">
        <v>428678</v>
      </c>
      <c r="N22" s="99">
        <v>3615139</v>
      </c>
      <c r="P22" s="99" t="s">
        <v>441</v>
      </c>
      <c r="Q22" s="99">
        <v>14562</v>
      </c>
      <c r="R22" s="99">
        <v>33505</v>
      </c>
      <c r="S22" s="99">
        <v>48067</v>
      </c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/>
  <dimension ref="A1:T1000"/>
  <sheetViews>
    <sheetView workbookViewId="0">
      <selection activeCell="M17" sqref="M17"/>
    </sheetView>
  </sheetViews>
  <sheetFormatPr defaultColWidth="13.5" defaultRowHeight="15" customHeight="1"/>
  <cols>
    <col min="1" max="1" width="6.375" customWidth="1"/>
    <col min="2" max="2" width="9.625" customWidth="1"/>
    <col min="3" max="3" width="8.75" customWidth="1"/>
    <col min="4" max="4" width="24.125" customWidth="1"/>
    <col min="5" max="5" width="12.625" bestFit="1" customWidth="1"/>
    <col min="6" max="6" width="10" customWidth="1"/>
    <col min="7" max="7" width="12.625" bestFit="1" customWidth="1"/>
    <col min="8" max="8" width="9.25" customWidth="1"/>
    <col min="9" max="20" width="6.75" customWidth="1"/>
  </cols>
  <sheetData>
    <row r="1" spans="1:20" ht="27.75" customHeight="1">
      <c r="A1" s="103" t="s">
        <v>542</v>
      </c>
      <c r="B1" s="115"/>
      <c r="C1" s="115"/>
      <c r="D1" s="115"/>
      <c r="E1" s="115"/>
      <c r="F1" s="115"/>
      <c r="G1" s="115"/>
      <c r="H1" s="115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6" customHeight="1">
      <c r="A2" s="48"/>
      <c r="B2" s="48"/>
      <c r="C2" s="48"/>
      <c r="D2" s="48"/>
      <c r="E2" s="48"/>
      <c r="F2" s="48"/>
      <c r="G2" s="48"/>
      <c r="H2" s="48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ht="28.5" customHeight="1">
      <c r="A3" s="113" t="s">
        <v>444</v>
      </c>
      <c r="B3" s="113" t="s">
        <v>23</v>
      </c>
      <c r="C3" s="113" t="s">
        <v>21</v>
      </c>
      <c r="D3" s="113" t="s">
        <v>22</v>
      </c>
      <c r="E3" s="114" t="s">
        <v>547</v>
      </c>
      <c r="F3" s="101"/>
      <c r="G3" s="102"/>
      <c r="H3" s="113" t="s">
        <v>13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ht="24" customHeight="1">
      <c r="A4" s="107"/>
      <c r="B4" s="107"/>
      <c r="C4" s="107"/>
      <c r="D4" s="107"/>
      <c r="E4" s="56" t="s">
        <v>46</v>
      </c>
      <c r="F4" s="56" t="s">
        <v>355</v>
      </c>
      <c r="G4" s="56" t="s">
        <v>440</v>
      </c>
      <c r="H4" s="107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ht="24" customHeight="1">
      <c r="A5" s="11">
        <v>1</v>
      </c>
      <c r="B5" s="11" t="s">
        <v>67</v>
      </c>
      <c r="C5" s="11" t="s">
        <v>278</v>
      </c>
      <c r="D5" s="5" t="s">
        <v>279</v>
      </c>
      <c r="E5" s="33">
        <v>291769</v>
      </c>
      <c r="F5" s="33"/>
      <c r="G5" s="33">
        <v>291769</v>
      </c>
      <c r="H5" s="5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ht="24" customHeight="1">
      <c r="A6" s="11">
        <v>2</v>
      </c>
      <c r="B6" s="11">
        <v>0</v>
      </c>
      <c r="C6" s="11" t="s">
        <v>17</v>
      </c>
      <c r="D6" s="5" t="s">
        <v>61</v>
      </c>
      <c r="E6" s="33">
        <v>381007</v>
      </c>
      <c r="F6" s="33"/>
      <c r="G6" s="33">
        <v>381007</v>
      </c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ht="24" customHeight="1">
      <c r="A7" s="11">
        <v>3</v>
      </c>
      <c r="B7" s="11">
        <v>0</v>
      </c>
      <c r="C7" s="11" t="s">
        <v>287</v>
      </c>
      <c r="D7" s="5" t="s">
        <v>290</v>
      </c>
      <c r="E7" s="33">
        <v>306084</v>
      </c>
      <c r="F7" s="33">
        <v>153588</v>
      </c>
      <c r="G7" s="33">
        <v>459672</v>
      </c>
      <c r="H7" s="5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ht="24" customHeight="1">
      <c r="A8" s="11">
        <v>4</v>
      </c>
      <c r="B8" s="11">
        <v>0</v>
      </c>
      <c r="C8" s="11" t="s">
        <v>160</v>
      </c>
      <c r="D8" s="5" t="s">
        <v>161</v>
      </c>
      <c r="E8" s="33">
        <v>181788</v>
      </c>
      <c r="F8" s="33">
        <v>22195</v>
      </c>
      <c r="G8" s="33">
        <v>203983</v>
      </c>
      <c r="H8" s="5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24" customHeight="1">
      <c r="A9" s="11">
        <v>5</v>
      </c>
      <c r="B9" s="11">
        <v>0</v>
      </c>
      <c r="C9" s="11" t="s">
        <v>141</v>
      </c>
      <c r="D9" s="5" t="s">
        <v>143</v>
      </c>
      <c r="E9" s="33">
        <v>623884</v>
      </c>
      <c r="F9" s="33">
        <v>20646</v>
      </c>
      <c r="G9" s="33">
        <v>644530</v>
      </c>
      <c r="H9" s="5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ht="24" customHeight="1">
      <c r="A10" s="11">
        <v>6</v>
      </c>
      <c r="B10" s="11">
        <v>0</v>
      </c>
      <c r="C10" s="11" t="s">
        <v>189</v>
      </c>
      <c r="D10" s="5" t="s">
        <v>190</v>
      </c>
      <c r="E10" s="33">
        <v>296722</v>
      </c>
      <c r="F10" s="33">
        <v>53502</v>
      </c>
      <c r="G10" s="33">
        <v>350224</v>
      </c>
      <c r="H10" s="5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ht="24" customHeight="1">
      <c r="A11" s="11">
        <v>7</v>
      </c>
      <c r="B11" s="11">
        <v>0</v>
      </c>
      <c r="C11" s="11" t="s">
        <v>248</v>
      </c>
      <c r="D11" s="5" t="s">
        <v>249</v>
      </c>
      <c r="E11" s="33">
        <v>337048</v>
      </c>
      <c r="F11" s="33">
        <v>98608</v>
      </c>
      <c r="G11" s="33">
        <v>435656</v>
      </c>
      <c r="H11" s="5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ht="24" customHeight="1">
      <c r="A12" s="11">
        <v>8</v>
      </c>
      <c r="B12" s="11">
        <v>0</v>
      </c>
      <c r="C12" s="11" t="s">
        <v>132</v>
      </c>
      <c r="D12" s="5" t="s">
        <v>133</v>
      </c>
      <c r="E12" s="33">
        <v>382005</v>
      </c>
      <c r="F12" s="33">
        <v>17250</v>
      </c>
      <c r="G12" s="33">
        <v>399255</v>
      </c>
      <c r="H12" s="5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ht="24" customHeight="1">
      <c r="A13" s="11">
        <v>9</v>
      </c>
      <c r="B13" s="11">
        <v>0</v>
      </c>
      <c r="C13" s="11" t="s">
        <v>108</v>
      </c>
      <c r="D13" s="5" t="s">
        <v>109</v>
      </c>
      <c r="E13" s="33">
        <v>72500</v>
      </c>
      <c r="F13" s="33">
        <v>51900</v>
      </c>
      <c r="G13" s="33">
        <v>124400</v>
      </c>
      <c r="H13" s="5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ht="24" customHeight="1">
      <c r="A14" s="11">
        <v>10</v>
      </c>
      <c r="B14" s="11">
        <v>0</v>
      </c>
      <c r="C14" s="11" t="s">
        <v>307</v>
      </c>
      <c r="D14" s="5" t="s">
        <v>308</v>
      </c>
      <c r="E14" s="33">
        <v>97160</v>
      </c>
      <c r="F14" s="33">
        <v>13020</v>
      </c>
      <c r="G14" s="33">
        <v>110180</v>
      </c>
      <c r="H14" s="5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ht="24" customHeight="1">
      <c r="A15" s="51">
        <v>11</v>
      </c>
      <c r="B15" s="51" t="s">
        <v>80</v>
      </c>
      <c r="C15" s="51" t="s">
        <v>169</v>
      </c>
      <c r="D15" s="52" t="s">
        <v>170</v>
      </c>
      <c r="E15" s="53">
        <v>70560</v>
      </c>
      <c r="F15" s="53"/>
      <c r="G15" s="53">
        <v>70560</v>
      </c>
      <c r="H15" s="5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ht="24" customHeight="1">
      <c r="A16" s="51">
        <v>12</v>
      </c>
      <c r="B16" s="51">
        <v>0</v>
      </c>
      <c r="C16" s="51" t="s">
        <v>115</v>
      </c>
      <c r="D16" s="52" t="s">
        <v>117</v>
      </c>
      <c r="E16" s="53">
        <v>41492</v>
      </c>
      <c r="F16" s="53"/>
      <c r="G16" s="53">
        <v>41492</v>
      </c>
      <c r="H16" s="52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ht="24" customHeight="1">
      <c r="A17" s="51">
        <v>13</v>
      </c>
      <c r="B17" s="51">
        <v>0</v>
      </c>
      <c r="C17" s="51" t="s">
        <v>85</v>
      </c>
      <c r="D17" s="52" t="s">
        <v>101</v>
      </c>
      <c r="E17" s="53">
        <v>26244</v>
      </c>
      <c r="F17" s="53"/>
      <c r="G17" s="53">
        <v>26244</v>
      </c>
      <c r="H17" s="52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24" customHeight="1">
      <c r="A18" s="51">
        <v>14</v>
      </c>
      <c r="B18" s="51">
        <v>0</v>
      </c>
      <c r="C18" s="51" t="s">
        <v>179</v>
      </c>
      <c r="D18" s="52" t="s">
        <v>180</v>
      </c>
      <c r="E18" s="53">
        <v>26136</v>
      </c>
      <c r="F18" s="53"/>
      <c r="G18" s="53">
        <v>26136</v>
      </c>
      <c r="H18" s="52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24" customHeight="1">
      <c r="A19" s="51">
        <v>15</v>
      </c>
      <c r="B19" s="51">
        <v>0</v>
      </c>
      <c r="C19" s="51" t="s">
        <v>224</v>
      </c>
      <c r="D19" s="52" t="s">
        <v>225</v>
      </c>
      <c r="E19" s="53">
        <v>66624</v>
      </c>
      <c r="F19" s="53"/>
      <c r="G19" s="53">
        <v>66624</v>
      </c>
      <c r="H19" s="52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24" customHeight="1">
      <c r="A20" s="51">
        <v>16</v>
      </c>
      <c r="B20" s="51">
        <v>0</v>
      </c>
      <c r="C20" s="51" t="s">
        <v>300</v>
      </c>
      <c r="D20" s="52" t="s">
        <v>301</v>
      </c>
      <c r="E20" s="53"/>
      <c r="F20" s="53">
        <v>12947</v>
      </c>
      <c r="G20" s="53">
        <v>12947</v>
      </c>
      <c r="H20" s="52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24" customHeight="1">
      <c r="A21" s="51">
        <v>17</v>
      </c>
      <c r="B21" s="51">
        <v>0</v>
      </c>
      <c r="C21" s="51" t="s">
        <v>78</v>
      </c>
      <c r="D21" s="52" t="s">
        <v>79</v>
      </c>
      <c r="E21" s="53"/>
      <c r="F21" s="53">
        <v>18527</v>
      </c>
      <c r="G21" s="53">
        <v>18527</v>
      </c>
      <c r="H21" s="52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33" customHeight="1">
      <c r="A22" s="111" t="s">
        <v>445</v>
      </c>
      <c r="B22" s="101"/>
      <c r="C22" s="101"/>
      <c r="D22" s="102"/>
      <c r="E22" s="54">
        <v>3201023</v>
      </c>
      <c r="F22" s="54">
        <v>462183</v>
      </c>
      <c r="G22" s="54">
        <v>3663206</v>
      </c>
      <c r="H22" s="55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6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6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6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6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6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6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6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</sheetData>
  <mergeCells count="8">
    <mergeCell ref="A22:D22"/>
    <mergeCell ref="A1:H1"/>
    <mergeCell ref="A3:A4"/>
    <mergeCell ref="B3:B4"/>
    <mergeCell ref="C3:C4"/>
    <mergeCell ref="D3:D4"/>
    <mergeCell ref="E3:G3"/>
    <mergeCell ref="H3:H4"/>
  </mergeCells>
  <phoneticPr fontId="13" type="noConversion"/>
  <printOptions horizontalCentered="1"/>
  <pageMargins left="0.31496062992125984" right="0.31496062992125984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/>
  <dimension ref="A1:T1000"/>
  <sheetViews>
    <sheetView workbookViewId="0">
      <selection activeCell="M17" sqref="M17"/>
    </sheetView>
  </sheetViews>
  <sheetFormatPr defaultColWidth="13.5" defaultRowHeight="15" customHeight="1"/>
  <cols>
    <col min="1" max="1" width="6.375" style="59" customWidth="1"/>
    <col min="2" max="2" width="9.625" style="59" customWidth="1"/>
    <col min="3" max="3" width="8.75" style="59" customWidth="1"/>
    <col min="4" max="4" width="24.125" style="59" customWidth="1"/>
    <col min="5" max="7" width="10" style="59" customWidth="1"/>
    <col min="8" max="8" width="9.25" style="59" customWidth="1"/>
    <col min="9" max="20" width="6.75" style="59" customWidth="1"/>
    <col min="21" max="16384" width="13.5" style="59"/>
  </cols>
  <sheetData>
    <row r="1" spans="1:20" ht="27.75" customHeight="1">
      <c r="A1" s="103" t="s">
        <v>541</v>
      </c>
      <c r="B1" s="115"/>
      <c r="C1" s="115"/>
      <c r="D1" s="115"/>
      <c r="E1" s="115"/>
      <c r="F1" s="115"/>
      <c r="G1" s="115"/>
      <c r="H1" s="115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6" customHeight="1">
      <c r="A2" s="58"/>
      <c r="B2" s="58"/>
      <c r="C2" s="58"/>
      <c r="D2" s="58"/>
      <c r="E2" s="58"/>
      <c r="F2" s="58"/>
      <c r="G2" s="58"/>
      <c r="H2" s="58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ht="28.5" customHeight="1">
      <c r="A3" s="113" t="s">
        <v>444</v>
      </c>
      <c r="B3" s="113" t="s">
        <v>23</v>
      </c>
      <c r="C3" s="113" t="s">
        <v>21</v>
      </c>
      <c r="D3" s="113" t="s">
        <v>22</v>
      </c>
      <c r="E3" s="114" t="s">
        <v>548</v>
      </c>
      <c r="F3" s="101"/>
      <c r="G3" s="102"/>
      <c r="H3" s="113" t="s">
        <v>13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ht="24" customHeight="1">
      <c r="A4" s="107"/>
      <c r="B4" s="107"/>
      <c r="C4" s="107"/>
      <c r="D4" s="107"/>
      <c r="E4" s="56" t="s">
        <v>46</v>
      </c>
      <c r="F4" s="56" t="s">
        <v>355</v>
      </c>
      <c r="G4" s="56" t="s">
        <v>440</v>
      </c>
      <c r="H4" s="107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ht="24" customHeight="1">
      <c r="A5" s="11">
        <v>1</v>
      </c>
      <c r="B5" s="11" t="s">
        <v>67</v>
      </c>
      <c r="C5" s="11" t="s">
        <v>278</v>
      </c>
      <c r="D5" s="5" t="s">
        <v>279</v>
      </c>
      <c r="E5" s="33">
        <v>593</v>
      </c>
      <c r="F5" s="33"/>
      <c r="G5" s="33">
        <v>593</v>
      </c>
      <c r="H5" s="5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ht="24" customHeight="1">
      <c r="A6" s="11">
        <v>2</v>
      </c>
      <c r="B6" s="11">
        <v>0</v>
      </c>
      <c r="C6" s="11" t="s">
        <v>17</v>
      </c>
      <c r="D6" s="5" t="s">
        <v>61</v>
      </c>
      <c r="E6" s="33">
        <v>424</v>
      </c>
      <c r="F6" s="33"/>
      <c r="G6" s="33">
        <v>424</v>
      </c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ht="24" customHeight="1">
      <c r="A7" s="11">
        <v>3</v>
      </c>
      <c r="B7" s="11">
        <v>0</v>
      </c>
      <c r="C7" s="11" t="s">
        <v>287</v>
      </c>
      <c r="D7" s="5" t="s">
        <v>290</v>
      </c>
      <c r="E7" s="33">
        <v>2484</v>
      </c>
      <c r="F7" s="33">
        <v>9772</v>
      </c>
      <c r="G7" s="33">
        <v>12256</v>
      </c>
      <c r="H7" s="5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ht="24" customHeight="1">
      <c r="A8" s="11">
        <v>4</v>
      </c>
      <c r="B8" s="11">
        <v>0</v>
      </c>
      <c r="C8" s="11" t="s">
        <v>160</v>
      </c>
      <c r="D8" s="5" t="s">
        <v>161</v>
      </c>
      <c r="E8" s="33">
        <v>-193</v>
      </c>
      <c r="F8" s="33">
        <v>1351</v>
      </c>
      <c r="G8" s="33">
        <v>1158</v>
      </c>
      <c r="H8" s="5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24" customHeight="1">
      <c r="A9" s="11">
        <v>5</v>
      </c>
      <c r="B9" s="11">
        <v>0</v>
      </c>
      <c r="C9" s="11" t="s">
        <v>141</v>
      </c>
      <c r="D9" s="5" t="s">
        <v>143</v>
      </c>
      <c r="E9" s="33">
        <v>184</v>
      </c>
      <c r="F9" s="33">
        <v>0</v>
      </c>
      <c r="G9" s="33">
        <v>184</v>
      </c>
      <c r="H9" s="5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ht="24" customHeight="1">
      <c r="A10" s="11">
        <v>6</v>
      </c>
      <c r="B10" s="11">
        <v>0</v>
      </c>
      <c r="C10" s="11" t="s">
        <v>189</v>
      </c>
      <c r="D10" s="5" t="s">
        <v>190</v>
      </c>
      <c r="E10" s="33">
        <v>-131</v>
      </c>
      <c r="F10" s="33">
        <v>4218</v>
      </c>
      <c r="G10" s="33">
        <v>4087</v>
      </c>
      <c r="H10" s="5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ht="24" customHeight="1">
      <c r="A11" s="11">
        <v>7</v>
      </c>
      <c r="B11" s="11">
        <v>0</v>
      </c>
      <c r="C11" s="11" t="s">
        <v>248</v>
      </c>
      <c r="D11" s="5" t="s">
        <v>249</v>
      </c>
      <c r="E11" s="33">
        <v>-536</v>
      </c>
      <c r="F11" s="33">
        <v>9946</v>
      </c>
      <c r="G11" s="33">
        <v>9410</v>
      </c>
      <c r="H11" s="5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ht="24" customHeight="1">
      <c r="A12" s="11">
        <v>8</v>
      </c>
      <c r="B12" s="11">
        <v>0</v>
      </c>
      <c r="C12" s="11" t="s">
        <v>132</v>
      </c>
      <c r="D12" s="5" t="s">
        <v>133</v>
      </c>
      <c r="E12" s="33">
        <v>425</v>
      </c>
      <c r="F12" s="33">
        <v>900</v>
      </c>
      <c r="G12" s="33">
        <v>1325</v>
      </c>
      <c r="H12" s="5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ht="24" customHeight="1">
      <c r="A13" s="11">
        <v>9</v>
      </c>
      <c r="B13" s="11">
        <v>0</v>
      </c>
      <c r="C13" s="11" t="s">
        <v>108</v>
      </c>
      <c r="D13" s="5" t="s">
        <v>109</v>
      </c>
      <c r="E13" s="33">
        <v>-145</v>
      </c>
      <c r="F13" s="33">
        <v>4160</v>
      </c>
      <c r="G13" s="33">
        <v>4015</v>
      </c>
      <c r="H13" s="5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ht="24" customHeight="1">
      <c r="A14" s="11">
        <v>10</v>
      </c>
      <c r="B14" s="11">
        <v>0</v>
      </c>
      <c r="C14" s="11" t="s">
        <v>307</v>
      </c>
      <c r="D14" s="5" t="s">
        <v>308</v>
      </c>
      <c r="E14" s="33">
        <v>2380</v>
      </c>
      <c r="F14" s="33">
        <v>0</v>
      </c>
      <c r="G14" s="33">
        <v>2380</v>
      </c>
      <c r="H14" s="5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ht="24" customHeight="1">
      <c r="A15" s="51">
        <v>11</v>
      </c>
      <c r="B15" s="51" t="s">
        <v>80</v>
      </c>
      <c r="C15" s="51" t="s">
        <v>169</v>
      </c>
      <c r="D15" s="52" t="s">
        <v>170</v>
      </c>
      <c r="E15" s="53">
        <v>202</v>
      </c>
      <c r="F15" s="53"/>
      <c r="G15" s="53">
        <v>202</v>
      </c>
      <c r="H15" s="5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ht="24" customHeight="1">
      <c r="A16" s="51">
        <v>12</v>
      </c>
      <c r="B16" s="51">
        <v>0</v>
      </c>
      <c r="C16" s="51" t="s">
        <v>115</v>
      </c>
      <c r="D16" s="52" t="s">
        <v>117</v>
      </c>
      <c r="E16" s="53">
        <v>0</v>
      </c>
      <c r="F16" s="53"/>
      <c r="G16" s="53">
        <v>0</v>
      </c>
      <c r="H16" s="52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ht="24" customHeight="1">
      <c r="A17" s="51">
        <v>13</v>
      </c>
      <c r="B17" s="51">
        <v>0</v>
      </c>
      <c r="C17" s="51" t="s">
        <v>85</v>
      </c>
      <c r="D17" s="52" t="s">
        <v>101</v>
      </c>
      <c r="E17" s="53">
        <v>972</v>
      </c>
      <c r="F17" s="53"/>
      <c r="G17" s="53">
        <v>972</v>
      </c>
      <c r="H17" s="52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24" customHeight="1">
      <c r="A18" s="51">
        <v>14</v>
      </c>
      <c r="B18" s="51">
        <v>0</v>
      </c>
      <c r="C18" s="51" t="s">
        <v>179</v>
      </c>
      <c r="D18" s="52" t="s">
        <v>180</v>
      </c>
      <c r="E18" s="53">
        <v>6655</v>
      </c>
      <c r="F18" s="53"/>
      <c r="G18" s="53">
        <v>6655</v>
      </c>
      <c r="H18" s="52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24" customHeight="1">
      <c r="A19" s="51">
        <v>15</v>
      </c>
      <c r="B19" s="51">
        <v>0</v>
      </c>
      <c r="C19" s="51" t="s">
        <v>224</v>
      </c>
      <c r="D19" s="52" t="s">
        <v>225</v>
      </c>
      <c r="E19" s="53">
        <v>1248</v>
      </c>
      <c r="F19" s="53"/>
      <c r="G19" s="53">
        <v>1248</v>
      </c>
      <c r="H19" s="52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24" customHeight="1">
      <c r="A20" s="51">
        <v>16</v>
      </c>
      <c r="B20" s="51">
        <v>0</v>
      </c>
      <c r="C20" s="51" t="s">
        <v>300</v>
      </c>
      <c r="D20" s="52" t="s">
        <v>301</v>
      </c>
      <c r="E20" s="53"/>
      <c r="F20" s="53">
        <v>484</v>
      </c>
      <c r="G20" s="53">
        <v>484</v>
      </c>
      <c r="H20" s="52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24" customHeight="1">
      <c r="A21" s="51">
        <v>17</v>
      </c>
      <c r="B21" s="51">
        <v>0</v>
      </c>
      <c r="C21" s="51" t="s">
        <v>78</v>
      </c>
      <c r="D21" s="52" t="s">
        <v>79</v>
      </c>
      <c r="E21" s="53"/>
      <c r="F21" s="53">
        <v>2674</v>
      </c>
      <c r="G21" s="53">
        <v>2674</v>
      </c>
      <c r="H21" s="52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33" customHeight="1">
      <c r="A22" s="111" t="s">
        <v>445</v>
      </c>
      <c r="B22" s="101"/>
      <c r="C22" s="101"/>
      <c r="D22" s="102"/>
      <c r="E22" s="54">
        <v>14562</v>
      </c>
      <c r="F22" s="54">
        <v>33505</v>
      </c>
      <c r="G22" s="54">
        <v>48067</v>
      </c>
      <c r="H22" s="55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6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6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6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6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6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6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6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</sheetData>
  <mergeCells count="8">
    <mergeCell ref="A22:D22"/>
    <mergeCell ref="A1:H1"/>
    <mergeCell ref="A3:A4"/>
    <mergeCell ref="B3:B4"/>
    <mergeCell ref="C3:C4"/>
    <mergeCell ref="D3:D4"/>
    <mergeCell ref="E3:G3"/>
    <mergeCell ref="H3:H4"/>
  </mergeCells>
  <phoneticPr fontId="13" type="noConversion"/>
  <printOptions horizontalCentered="1"/>
  <pageMargins left="0.31496062992125984" right="0.31496062992125984" top="0.74803149606299213" bottom="0.74803149606299213" header="0.31496062992125984" footer="0.31496062992125984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/>
  <dimension ref="A1:T1000"/>
  <sheetViews>
    <sheetView workbookViewId="0">
      <selection activeCell="M17" sqref="M17"/>
    </sheetView>
  </sheetViews>
  <sheetFormatPr defaultColWidth="13.5" defaultRowHeight="15" customHeight="1"/>
  <cols>
    <col min="1" max="1" width="6.375" style="59" customWidth="1"/>
    <col min="2" max="2" width="9.625" style="59" customWidth="1"/>
    <col min="3" max="3" width="8.75" style="59" customWidth="1"/>
    <col min="4" max="4" width="24.125" style="59" customWidth="1"/>
    <col min="5" max="5" width="12.625" style="59" bestFit="1" customWidth="1"/>
    <col min="6" max="6" width="10" style="59" customWidth="1"/>
    <col min="7" max="7" width="12.625" style="59" bestFit="1" customWidth="1"/>
    <col min="8" max="8" width="9.25" style="59" customWidth="1"/>
    <col min="9" max="20" width="6.75" style="59" customWidth="1"/>
    <col min="21" max="16384" width="13.5" style="59"/>
  </cols>
  <sheetData>
    <row r="1" spans="1:20" ht="27.75" customHeight="1">
      <c r="A1" s="103" t="s">
        <v>549</v>
      </c>
      <c r="B1" s="115"/>
      <c r="C1" s="115"/>
      <c r="D1" s="115"/>
      <c r="E1" s="115"/>
      <c r="F1" s="115"/>
      <c r="G1" s="115"/>
      <c r="H1" s="115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6" customHeight="1">
      <c r="A2" s="58"/>
      <c r="B2" s="58"/>
      <c r="C2" s="58"/>
      <c r="D2" s="58"/>
      <c r="E2" s="58"/>
      <c r="F2" s="58"/>
      <c r="G2" s="58"/>
      <c r="H2" s="58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ht="28.5" customHeight="1">
      <c r="A3" s="113" t="s">
        <v>444</v>
      </c>
      <c r="B3" s="113" t="s">
        <v>23</v>
      </c>
      <c r="C3" s="113" t="s">
        <v>21</v>
      </c>
      <c r="D3" s="113" t="s">
        <v>22</v>
      </c>
      <c r="E3" s="114" t="s">
        <v>550</v>
      </c>
      <c r="F3" s="101"/>
      <c r="G3" s="102"/>
      <c r="H3" s="113" t="s">
        <v>13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ht="24" customHeight="1">
      <c r="A4" s="107"/>
      <c r="B4" s="107"/>
      <c r="C4" s="107"/>
      <c r="D4" s="107"/>
      <c r="E4" s="56" t="s">
        <v>46</v>
      </c>
      <c r="F4" s="56" t="s">
        <v>355</v>
      </c>
      <c r="G4" s="56" t="s">
        <v>440</v>
      </c>
      <c r="H4" s="107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ht="24" customHeight="1">
      <c r="A5" s="11">
        <v>1</v>
      </c>
      <c r="B5" s="11" t="s">
        <v>67</v>
      </c>
      <c r="C5" s="11" t="s">
        <v>278</v>
      </c>
      <c r="D5" s="5" t="s">
        <v>279</v>
      </c>
      <c r="E5" s="33">
        <v>291176</v>
      </c>
      <c r="F5" s="33"/>
      <c r="G5" s="33">
        <v>291176</v>
      </c>
      <c r="H5" s="5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ht="24" customHeight="1">
      <c r="A6" s="11">
        <v>2</v>
      </c>
      <c r="B6" s="11">
        <v>0</v>
      </c>
      <c r="C6" s="11" t="s">
        <v>17</v>
      </c>
      <c r="D6" s="5" t="s">
        <v>61</v>
      </c>
      <c r="E6" s="33">
        <v>380583</v>
      </c>
      <c r="F6" s="33"/>
      <c r="G6" s="33">
        <v>380583</v>
      </c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ht="24" customHeight="1">
      <c r="A7" s="11">
        <v>3</v>
      </c>
      <c r="B7" s="11">
        <v>0</v>
      </c>
      <c r="C7" s="11" t="s">
        <v>287</v>
      </c>
      <c r="D7" s="5" t="s">
        <v>290</v>
      </c>
      <c r="E7" s="33">
        <v>303600</v>
      </c>
      <c r="F7" s="33">
        <v>143816</v>
      </c>
      <c r="G7" s="33">
        <v>447416</v>
      </c>
      <c r="H7" s="5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ht="24" customHeight="1">
      <c r="A8" s="11">
        <v>4</v>
      </c>
      <c r="B8" s="11">
        <v>0</v>
      </c>
      <c r="C8" s="11" t="s">
        <v>160</v>
      </c>
      <c r="D8" s="5" t="s">
        <v>161</v>
      </c>
      <c r="E8" s="33">
        <v>181981</v>
      </c>
      <c r="F8" s="33">
        <v>20844</v>
      </c>
      <c r="G8" s="33">
        <v>202825</v>
      </c>
      <c r="H8" s="5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24" customHeight="1">
      <c r="A9" s="11">
        <v>5</v>
      </c>
      <c r="B9" s="11">
        <v>0</v>
      </c>
      <c r="C9" s="11" t="s">
        <v>141</v>
      </c>
      <c r="D9" s="5" t="s">
        <v>143</v>
      </c>
      <c r="E9" s="33">
        <v>623700</v>
      </c>
      <c r="F9" s="33">
        <v>20646</v>
      </c>
      <c r="G9" s="33">
        <v>644346</v>
      </c>
      <c r="H9" s="5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ht="24" customHeight="1">
      <c r="A10" s="11">
        <v>6</v>
      </c>
      <c r="B10" s="11">
        <v>0</v>
      </c>
      <c r="C10" s="11" t="s">
        <v>189</v>
      </c>
      <c r="D10" s="5" t="s">
        <v>190</v>
      </c>
      <c r="E10" s="33">
        <v>296853</v>
      </c>
      <c r="F10" s="33">
        <v>49284</v>
      </c>
      <c r="G10" s="33">
        <v>346137</v>
      </c>
      <c r="H10" s="5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ht="24" customHeight="1">
      <c r="A11" s="11">
        <v>7</v>
      </c>
      <c r="B11" s="11">
        <v>0</v>
      </c>
      <c r="C11" s="11" t="s">
        <v>248</v>
      </c>
      <c r="D11" s="5" t="s">
        <v>249</v>
      </c>
      <c r="E11" s="33">
        <v>337584</v>
      </c>
      <c r="F11" s="33">
        <v>88662</v>
      </c>
      <c r="G11" s="33">
        <v>426246</v>
      </c>
      <c r="H11" s="5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ht="24" customHeight="1">
      <c r="A12" s="11">
        <v>8</v>
      </c>
      <c r="B12" s="11">
        <v>0</v>
      </c>
      <c r="C12" s="11" t="s">
        <v>132</v>
      </c>
      <c r="D12" s="5" t="s">
        <v>133</v>
      </c>
      <c r="E12" s="33">
        <v>381580</v>
      </c>
      <c r="F12" s="33">
        <v>16350</v>
      </c>
      <c r="G12" s="33">
        <v>397930</v>
      </c>
      <c r="H12" s="5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ht="24" customHeight="1">
      <c r="A13" s="11">
        <v>9</v>
      </c>
      <c r="B13" s="11">
        <v>0</v>
      </c>
      <c r="C13" s="11" t="s">
        <v>108</v>
      </c>
      <c r="D13" s="5" t="s">
        <v>109</v>
      </c>
      <c r="E13" s="33">
        <v>72645</v>
      </c>
      <c r="F13" s="33">
        <v>47740</v>
      </c>
      <c r="G13" s="33">
        <v>120385</v>
      </c>
      <c r="H13" s="5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ht="24" customHeight="1">
      <c r="A14" s="11">
        <v>10</v>
      </c>
      <c r="B14" s="11">
        <v>0</v>
      </c>
      <c r="C14" s="11" t="s">
        <v>307</v>
      </c>
      <c r="D14" s="5" t="s">
        <v>308</v>
      </c>
      <c r="E14" s="33">
        <v>94780</v>
      </c>
      <c r="F14" s="33">
        <v>13020</v>
      </c>
      <c r="G14" s="33">
        <v>107800</v>
      </c>
      <c r="H14" s="5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ht="24" customHeight="1">
      <c r="A15" s="51">
        <v>11</v>
      </c>
      <c r="B15" s="51" t="s">
        <v>80</v>
      </c>
      <c r="C15" s="51" t="s">
        <v>169</v>
      </c>
      <c r="D15" s="52" t="s">
        <v>170</v>
      </c>
      <c r="E15" s="53">
        <v>70358</v>
      </c>
      <c r="F15" s="53"/>
      <c r="G15" s="53">
        <v>70358</v>
      </c>
      <c r="H15" s="5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ht="24" customHeight="1">
      <c r="A16" s="51">
        <v>12</v>
      </c>
      <c r="B16" s="51">
        <v>0</v>
      </c>
      <c r="C16" s="51" t="s">
        <v>115</v>
      </c>
      <c r="D16" s="52" t="s">
        <v>117</v>
      </c>
      <c r="E16" s="53">
        <v>41492</v>
      </c>
      <c r="F16" s="53"/>
      <c r="G16" s="53">
        <v>41492</v>
      </c>
      <c r="H16" s="52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ht="24" customHeight="1">
      <c r="A17" s="51">
        <v>13</v>
      </c>
      <c r="B17" s="51">
        <v>0</v>
      </c>
      <c r="C17" s="51" t="s">
        <v>85</v>
      </c>
      <c r="D17" s="52" t="s">
        <v>101</v>
      </c>
      <c r="E17" s="53">
        <v>25272</v>
      </c>
      <c r="F17" s="53"/>
      <c r="G17" s="53">
        <v>25272</v>
      </c>
      <c r="H17" s="52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24" customHeight="1">
      <c r="A18" s="51">
        <v>14</v>
      </c>
      <c r="B18" s="51">
        <v>0</v>
      </c>
      <c r="C18" s="51" t="s">
        <v>179</v>
      </c>
      <c r="D18" s="52" t="s">
        <v>180</v>
      </c>
      <c r="E18" s="53">
        <v>19481</v>
      </c>
      <c r="F18" s="53"/>
      <c r="G18" s="53">
        <v>19481</v>
      </c>
      <c r="H18" s="52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24" customHeight="1">
      <c r="A19" s="51">
        <v>15</v>
      </c>
      <c r="B19" s="51">
        <v>0</v>
      </c>
      <c r="C19" s="51" t="s">
        <v>224</v>
      </c>
      <c r="D19" s="52" t="s">
        <v>225</v>
      </c>
      <c r="E19" s="53">
        <v>65376</v>
      </c>
      <c r="F19" s="53"/>
      <c r="G19" s="53">
        <v>65376</v>
      </c>
      <c r="H19" s="52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24" customHeight="1">
      <c r="A20" s="51">
        <v>16</v>
      </c>
      <c r="B20" s="51">
        <v>0</v>
      </c>
      <c r="C20" s="51" t="s">
        <v>300</v>
      </c>
      <c r="D20" s="52" t="s">
        <v>301</v>
      </c>
      <c r="E20" s="53"/>
      <c r="F20" s="53">
        <v>12463</v>
      </c>
      <c r="G20" s="53">
        <v>12463</v>
      </c>
      <c r="H20" s="52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24" customHeight="1">
      <c r="A21" s="51">
        <v>17</v>
      </c>
      <c r="B21" s="51">
        <v>0</v>
      </c>
      <c r="C21" s="51" t="s">
        <v>78</v>
      </c>
      <c r="D21" s="52" t="s">
        <v>79</v>
      </c>
      <c r="E21" s="53"/>
      <c r="F21" s="53">
        <v>15853</v>
      </c>
      <c r="G21" s="53">
        <v>15853</v>
      </c>
      <c r="H21" s="52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33" customHeight="1">
      <c r="A22" s="111" t="s">
        <v>445</v>
      </c>
      <c r="B22" s="101"/>
      <c r="C22" s="101"/>
      <c r="D22" s="102"/>
      <c r="E22" s="54">
        <v>3186461</v>
      </c>
      <c r="F22" s="54">
        <v>428678</v>
      </c>
      <c r="G22" s="54">
        <v>3615139</v>
      </c>
      <c r="H22" s="55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6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6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6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6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6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6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6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</sheetData>
  <mergeCells count="8">
    <mergeCell ref="A22:D22"/>
    <mergeCell ref="A1:H1"/>
    <mergeCell ref="A3:A4"/>
    <mergeCell ref="B3:B4"/>
    <mergeCell ref="C3:C4"/>
    <mergeCell ref="D3:D4"/>
    <mergeCell ref="E3:G3"/>
    <mergeCell ref="H3:H4"/>
  </mergeCells>
  <phoneticPr fontId="13" type="noConversion"/>
  <printOptions horizontalCentered="1"/>
  <pageMargins left="0.31496062992125984" right="0.31496062992125984" top="0.74803149606299213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/>
  <dimension ref="A1:Z1000"/>
  <sheetViews>
    <sheetView topLeftCell="I1" workbookViewId="0"/>
  </sheetViews>
  <sheetFormatPr defaultColWidth="13.5" defaultRowHeight="15" customHeight="1"/>
  <cols>
    <col min="1" max="1" width="10.375" hidden="1" customWidth="1"/>
    <col min="2" max="2" width="25.5" hidden="1" customWidth="1"/>
    <col min="3" max="3" width="6.25" hidden="1" customWidth="1"/>
    <col min="4" max="4" width="29.75" hidden="1" customWidth="1"/>
    <col min="5" max="5" width="7.875" hidden="1" customWidth="1"/>
    <col min="6" max="7" width="13.375" hidden="1" customWidth="1"/>
    <col min="8" max="8" width="7" hidden="1" customWidth="1"/>
    <col min="9" max="9" width="6.625" customWidth="1"/>
    <col min="10" max="10" width="19.875" customWidth="1"/>
    <col min="11" max="11" width="7.125" customWidth="1"/>
    <col min="12" max="12" width="9.5" customWidth="1"/>
    <col min="13" max="14" width="7.125" customWidth="1"/>
    <col min="15" max="16" width="8.125" customWidth="1"/>
    <col min="17" max="26" width="6.75" customWidth="1"/>
  </cols>
  <sheetData>
    <row r="1" spans="1:26" ht="28.5" customHeight="1">
      <c r="A1" s="4"/>
      <c r="B1" s="4"/>
      <c r="C1" s="4"/>
      <c r="D1" s="4"/>
      <c r="E1" s="4"/>
      <c r="F1" s="4"/>
      <c r="G1" s="42"/>
      <c r="H1" s="4"/>
      <c r="I1" s="103" t="s">
        <v>439</v>
      </c>
      <c r="J1" s="105"/>
      <c r="K1" s="105"/>
      <c r="L1" s="105"/>
      <c r="M1" s="105"/>
      <c r="N1" s="105"/>
      <c r="O1" s="105"/>
      <c r="P1" s="105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5.25" customHeight="1">
      <c r="A2" s="4"/>
      <c r="B2" s="4"/>
      <c r="C2" s="4"/>
      <c r="D2" s="4"/>
      <c r="E2" s="4"/>
      <c r="F2" s="4"/>
      <c r="G2" s="4"/>
      <c r="H2" s="4"/>
      <c r="I2" s="12"/>
      <c r="J2" s="4"/>
      <c r="K2" s="12"/>
      <c r="L2" s="12"/>
      <c r="M2" s="12"/>
      <c r="N2" s="12"/>
      <c r="O2" s="47"/>
      <c r="P2" s="12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9.25" customHeight="1">
      <c r="A3" s="63"/>
      <c r="B3" s="66"/>
      <c r="C3" s="66"/>
      <c r="D3" s="66"/>
      <c r="E3" s="66"/>
      <c r="F3" s="63" t="s">
        <v>518</v>
      </c>
      <c r="G3" s="79" t="s">
        <v>520</v>
      </c>
      <c r="H3" s="4"/>
      <c r="I3" s="43" t="s">
        <v>6</v>
      </c>
      <c r="J3" s="43" t="s">
        <v>426</v>
      </c>
      <c r="K3" s="43" t="s">
        <v>5</v>
      </c>
      <c r="L3" s="56" t="s">
        <v>7</v>
      </c>
      <c r="M3" s="56" t="s">
        <v>8</v>
      </c>
      <c r="N3" s="56" t="s">
        <v>446</v>
      </c>
      <c r="O3" s="57" t="s">
        <v>447</v>
      </c>
      <c r="P3" s="43" t="s">
        <v>13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9.5" customHeight="1">
      <c r="A4" s="63" t="s">
        <v>278</v>
      </c>
      <c r="B4" s="63" t="s">
        <v>349</v>
      </c>
      <c r="C4" s="63" t="s">
        <v>26</v>
      </c>
      <c r="D4" s="63" t="s">
        <v>350</v>
      </c>
      <c r="E4" s="63">
        <v>205</v>
      </c>
      <c r="F4" s="73">
        <v>164</v>
      </c>
      <c r="G4" s="80">
        <v>33620</v>
      </c>
      <c r="H4" s="4"/>
      <c r="I4" s="106" t="s">
        <v>17</v>
      </c>
      <c r="J4" s="5" t="str">
        <f t="shared" ref="J4:O4" si="0">B4</f>
        <v>高中國文</v>
      </c>
      <c r="K4" s="11" t="str">
        <f t="shared" si="0"/>
        <v>二</v>
      </c>
      <c r="L4" s="11" t="str">
        <f t="shared" si="0"/>
        <v>宋隆發.等</v>
      </c>
      <c r="M4" s="11">
        <f t="shared" si="0"/>
        <v>205</v>
      </c>
      <c r="N4" s="11">
        <f t="shared" si="0"/>
        <v>164</v>
      </c>
      <c r="O4" s="33">
        <f t="shared" si="0"/>
        <v>33620</v>
      </c>
      <c r="P4" s="11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9.5" customHeight="1">
      <c r="A5" s="65"/>
      <c r="B5" s="65"/>
      <c r="C5" s="63" t="s">
        <v>50</v>
      </c>
      <c r="D5" s="63" t="s">
        <v>350</v>
      </c>
      <c r="E5" s="63">
        <v>202</v>
      </c>
      <c r="F5" s="73">
        <v>148</v>
      </c>
      <c r="G5" s="80">
        <v>29896</v>
      </c>
      <c r="H5" s="4"/>
      <c r="I5" s="108"/>
      <c r="J5" s="5">
        <f t="shared" ref="J5:O5" si="1">B5</f>
        <v>0</v>
      </c>
      <c r="K5" s="11" t="str">
        <f t="shared" si="1"/>
        <v>六</v>
      </c>
      <c r="L5" s="11" t="str">
        <f t="shared" si="1"/>
        <v>宋隆發.等</v>
      </c>
      <c r="M5" s="11">
        <f t="shared" si="1"/>
        <v>202</v>
      </c>
      <c r="N5" s="11">
        <f t="shared" si="1"/>
        <v>148</v>
      </c>
      <c r="O5" s="33">
        <f t="shared" si="1"/>
        <v>29896</v>
      </c>
      <c r="P5" s="11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9.5" customHeight="1">
      <c r="A6" s="65"/>
      <c r="B6" s="65"/>
      <c r="C6" s="63" t="s">
        <v>39</v>
      </c>
      <c r="D6" s="63" t="s">
        <v>350</v>
      </c>
      <c r="E6" s="63">
        <v>215</v>
      </c>
      <c r="F6" s="73">
        <v>144</v>
      </c>
      <c r="G6" s="80">
        <v>30960</v>
      </c>
      <c r="H6" s="4"/>
      <c r="I6" s="108"/>
      <c r="J6" s="5">
        <f t="shared" ref="J6:O6" si="2">B6</f>
        <v>0</v>
      </c>
      <c r="K6" s="11" t="str">
        <f t="shared" si="2"/>
        <v>四</v>
      </c>
      <c r="L6" s="11" t="str">
        <f t="shared" si="2"/>
        <v>宋隆發.等</v>
      </c>
      <c r="M6" s="11">
        <f t="shared" si="2"/>
        <v>215</v>
      </c>
      <c r="N6" s="11">
        <f t="shared" si="2"/>
        <v>144</v>
      </c>
      <c r="O6" s="33">
        <f t="shared" si="2"/>
        <v>30960</v>
      </c>
      <c r="P6" s="11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9.5" customHeight="1">
      <c r="A7" s="65"/>
      <c r="B7" s="65"/>
      <c r="C7" s="63" t="s">
        <v>45</v>
      </c>
      <c r="D7" s="63" t="s">
        <v>350</v>
      </c>
      <c r="E7" s="63">
        <v>200</v>
      </c>
      <c r="F7" s="73">
        <v>144</v>
      </c>
      <c r="G7" s="80">
        <v>28800</v>
      </c>
      <c r="H7" s="4"/>
      <c r="I7" s="108"/>
      <c r="J7" s="5">
        <f t="shared" ref="J7:O7" si="3">B7</f>
        <v>0</v>
      </c>
      <c r="K7" s="11" t="str">
        <f t="shared" si="3"/>
        <v>五</v>
      </c>
      <c r="L7" s="11" t="str">
        <f t="shared" si="3"/>
        <v>宋隆發.等</v>
      </c>
      <c r="M7" s="11">
        <f t="shared" si="3"/>
        <v>200</v>
      </c>
      <c r="N7" s="11">
        <f t="shared" si="3"/>
        <v>144</v>
      </c>
      <c r="O7" s="33">
        <f t="shared" si="3"/>
        <v>28800</v>
      </c>
      <c r="P7" s="11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9.5" customHeight="1">
      <c r="A8" s="65"/>
      <c r="B8" s="63" t="s">
        <v>345</v>
      </c>
      <c r="C8" s="63" t="s">
        <v>26</v>
      </c>
      <c r="D8" s="63" t="s">
        <v>346</v>
      </c>
      <c r="E8" s="63">
        <v>215</v>
      </c>
      <c r="F8" s="73">
        <v>164</v>
      </c>
      <c r="G8" s="80">
        <v>35260</v>
      </c>
      <c r="H8" s="4"/>
      <c r="I8" s="108"/>
      <c r="J8" s="5" t="str">
        <f t="shared" ref="J8:O8" si="4">B8</f>
        <v>高中地理</v>
      </c>
      <c r="K8" s="11" t="str">
        <f t="shared" si="4"/>
        <v>二</v>
      </c>
      <c r="L8" s="11" t="str">
        <f t="shared" si="4"/>
        <v>賴進貴.等</v>
      </c>
      <c r="M8" s="11">
        <f t="shared" si="4"/>
        <v>215</v>
      </c>
      <c r="N8" s="11">
        <f t="shared" si="4"/>
        <v>164</v>
      </c>
      <c r="O8" s="33">
        <f t="shared" si="4"/>
        <v>35260</v>
      </c>
      <c r="P8" s="11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9.5" customHeight="1">
      <c r="A9" s="65"/>
      <c r="B9" s="63" t="s">
        <v>340</v>
      </c>
      <c r="C9" s="63" t="s">
        <v>26</v>
      </c>
      <c r="D9" s="63" t="s">
        <v>342</v>
      </c>
      <c r="E9" s="63">
        <v>206</v>
      </c>
      <c r="F9" s="73">
        <v>164</v>
      </c>
      <c r="G9" s="80">
        <v>33784</v>
      </c>
      <c r="H9" s="4"/>
      <c r="I9" s="108"/>
      <c r="J9" s="5" t="str">
        <f t="shared" ref="J9:O9" si="5">B9</f>
        <v>公民與社會</v>
      </c>
      <c r="K9" s="11" t="str">
        <f t="shared" si="5"/>
        <v>二</v>
      </c>
      <c r="L9" s="11" t="str">
        <f t="shared" si="5"/>
        <v>李酋潭</v>
      </c>
      <c r="M9" s="11">
        <f t="shared" si="5"/>
        <v>206</v>
      </c>
      <c r="N9" s="11">
        <f t="shared" si="5"/>
        <v>164</v>
      </c>
      <c r="O9" s="33">
        <f t="shared" si="5"/>
        <v>33784</v>
      </c>
      <c r="P9" s="11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9.5" customHeight="1">
      <c r="A10" s="65"/>
      <c r="B10" s="63" t="s">
        <v>207</v>
      </c>
      <c r="C10" s="63" t="s">
        <v>26</v>
      </c>
      <c r="D10" s="63" t="s">
        <v>350</v>
      </c>
      <c r="E10" s="63">
        <v>201</v>
      </c>
      <c r="F10" s="73">
        <v>553</v>
      </c>
      <c r="G10" s="80">
        <v>111153</v>
      </c>
      <c r="H10" s="4"/>
      <c r="I10" s="108"/>
      <c r="J10" s="5" t="str">
        <f t="shared" ref="J10:O10" si="6">B10</f>
        <v>高職國文</v>
      </c>
      <c r="K10" s="11" t="str">
        <f t="shared" si="6"/>
        <v>二</v>
      </c>
      <c r="L10" s="11" t="str">
        <f t="shared" si="6"/>
        <v>宋隆發.等</v>
      </c>
      <c r="M10" s="11">
        <f t="shared" si="6"/>
        <v>201</v>
      </c>
      <c r="N10" s="11">
        <f t="shared" si="6"/>
        <v>553</v>
      </c>
      <c r="O10" s="33">
        <f t="shared" si="6"/>
        <v>111153</v>
      </c>
      <c r="P10" s="11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9.5" customHeight="1">
      <c r="A11" s="63" t="s">
        <v>521</v>
      </c>
      <c r="B11" s="66"/>
      <c r="C11" s="66"/>
      <c r="D11" s="66"/>
      <c r="E11" s="66"/>
      <c r="F11" s="73">
        <v>1481</v>
      </c>
      <c r="G11" s="80">
        <v>303473</v>
      </c>
      <c r="H11" s="4"/>
      <c r="I11" s="108"/>
      <c r="J11" s="5">
        <f t="shared" ref="J11:O11" si="7">B11</f>
        <v>0</v>
      </c>
      <c r="K11" s="11">
        <f t="shared" si="7"/>
        <v>0</v>
      </c>
      <c r="L11" s="11">
        <f t="shared" si="7"/>
        <v>0</v>
      </c>
      <c r="M11" s="11">
        <f t="shared" si="7"/>
        <v>0</v>
      </c>
      <c r="N11" s="11">
        <f t="shared" si="7"/>
        <v>1481</v>
      </c>
      <c r="O11" s="33">
        <f t="shared" si="7"/>
        <v>303473</v>
      </c>
      <c r="P11" s="11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9.5" customHeight="1">
      <c r="A12" s="63" t="s">
        <v>17</v>
      </c>
      <c r="B12" s="63" t="s">
        <v>24</v>
      </c>
      <c r="C12" s="63" t="s">
        <v>26</v>
      </c>
      <c r="D12" s="63" t="s">
        <v>28</v>
      </c>
      <c r="E12" s="63">
        <v>232</v>
      </c>
      <c r="F12" s="73">
        <v>245</v>
      </c>
      <c r="G12" s="80">
        <v>56840</v>
      </c>
      <c r="H12" s="4"/>
      <c r="I12" s="108"/>
      <c r="J12" s="5" t="str">
        <f t="shared" ref="J12:O12" si="8">B12</f>
        <v>高中英文</v>
      </c>
      <c r="K12" s="11" t="str">
        <f t="shared" si="8"/>
        <v>二</v>
      </c>
      <c r="L12" s="11" t="str">
        <f t="shared" si="8"/>
        <v>車蓓群</v>
      </c>
      <c r="M12" s="11">
        <f t="shared" si="8"/>
        <v>232</v>
      </c>
      <c r="N12" s="11">
        <f t="shared" si="8"/>
        <v>245</v>
      </c>
      <c r="O12" s="33">
        <f t="shared" si="8"/>
        <v>56840</v>
      </c>
      <c r="P12" s="11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9.5" customHeight="1">
      <c r="A13" s="65"/>
      <c r="B13" s="65"/>
      <c r="C13" s="63" t="s">
        <v>34</v>
      </c>
      <c r="D13" s="63" t="s">
        <v>28</v>
      </c>
      <c r="E13" s="63">
        <v>248</v>
      </c>
      <c r="F13" s="73">
        <v>245</v>
      </c>
      <c r="G13" s="80">
        <v>60760</v>
      </c>
      <c r="H13" s="4"/>
      <c r="I13" s="108"/>
      <c r="J13" s="5">
        <f t="shared" ref="J13:O13" si="9">B13</f>
        <v>0</v>
      </c>
      <c r="K13" s="11" t="str">
        <f t="shared" si="9"/>
        <v>三</v>
      </c>
      <c r="L13" s="11" t="str">
        <f t="shared" si="9"/>
        <v>車蓓群</v>
      </c>
      <c r="M13" s="11">
        <f t="shared" si="9"/>
        <v>248</v>
      </c>
      <c r="N13" s="11">
        <f t="shared" si="9"/>
        <v>245</v>
      </c>
      <c r="O13" s="33">
        <f t="shared" si="9"/>
        <v>60760</v>
      </c>
      <c r="P13" s="11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9.5" customHeight="1">
      <c r="A14" s="65"/>
      <c r="B14" s="65"/>
      <c r="C14" s="63" t="s">
        <v>50</v>
      </c>
      <c r="D14" s="63" t="s">
        <v>28</v>
      </c>
      <c r="E14" s="63">
        <v>238</v>
      </c>
      <c r="F14" s="73">
        <v>225</v>
      </c>
      <c r="G14" s="80">
        <v>53550</v>
      </c>
      <c r="H14" s="4"/>
      <c r="I14" s="107"/>
      <c r="J14" s="100" t="s">
        <v>440</v>
      </c>
      <c r="K14" s="101"/>
      <c r="L14" s="101"/>
      <c r="M14" s="102"/>
      <c r="N14" s="11">
        <f t="shared" ref="N14:O14" si="10">F14</f>
        <v>225</v>
      </c>
      <c r="O14" s="33">
        <f t="shared" si="10"/>
        <v>53550</v>
      </c>
      <c r="P14" s="11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9.5" customHeight="1">
      <c r="A15" s="65"/>
      <c r="B15" s="65"/>
      <c r="C15" s="63" t="s">
        <v>39</v>
      </c>
      <c r="D15" s="63" t="s">
        <v>28</v>
      </c>
      <c r="E15" s="63">
        <v>248</v>
      </c>
      <c r="F15" s="73">
        <v>219</v>
      </c>
      <c r="G15" s="80">
        <v>54312</v>
      </c>
      <c r="H15" s="4"/>
      <c r="I15" s="106" t="s">
        <v>78</v>
      </c>
      <c r="J15" s="5">
        <f t="shared" ref="J15:O15" si="11">B15</f>
        <v>0</v>
      </c>
      <c r="K15" s="11" t="str">
        <f t="shared" si="11"/>
        <v>四</v>
      </c>
      <c r="L15" s="11" t="str">
        <f t="shared" si="11"/>
        <v>車蓓群</v>
      </c>
      <c r="M15" s="11">
        <f t="shared" si="11"/>
        <v>248</v>
      </c>
      <c r="N15" s="11">
        <f t="shared" si="11"/>
        <v>219</v>
      </c>
      <c r="O15" s="33">
        <f t="shared" si="11"/>
        <v>54312</v>
      </c>
      <c r="P15" s="11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9.5" customHeight="1">
      <c r="A16" s="65"/>
      <c r="B16" s="65"/>
      <c r="C16" s="63" t="s">
        <v>45</v>
      </c>
      <c r="D16" s="63" t="s">
        <v>28</v>
      </c>
      <c r="E16" s="63">
        <v>248</v>
      </c>
      <c r="F16" s="73">
        <v>219</v>
      </c>
      <c r="G16" s="80">
        <v>54312</v>
      </c>
      <c r="H16" s="4"/>
      <c r="I16" s="107"/>
      <c r="J16" s="100" t="s">
        <v>440</v>
      </c>
      <c r="K16" s="101"/>
      <c r="L16" s="101"/>
      <c r="M16" s="102"/>
      <c r="N16" s="11">
        <f t="shared" ref="N16:O16" si="12">F16</f>
        <v>219</v>
      </c>
      <c r="O16" s="33">
        <f t="shared" si="12"/>
        <v>54312</v>
      </c>
      <c r="P16" s="11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9.5" customHeight="1">
      <c r="A17" s="65"/>
      <c r="B17" s="63" t="s">
        <v>53</v>
      </c>
      <c r="C17" s="63" t="s">
        <v>39</v>
      </c>
      <c r="D17" s="63" t="s">
        <v>54</v>
      </c>
      <c r="E17" s="63">
        <v>220</v>
      </c>
      <c r="F17" s="73">
        <v>144</v>
      </c>
      <c r="G17" s="80">
        <v>31680</v>
      </c>
      <c r="H17" s="4"/>
      <c r="I17" s="106" t="s">
        <v>85</v>
      </c>
      <c r="J17" s="5" t="str">
        <f t="shared" ref="J17:O17" si="13">B17</f>
        <v>高中數學</v>
      </c>
      <c r="K17" s="11" t="str">
        <f t="shared" si="13"/>
        <v>四</v>
      </c>
      <c r="L17" s="11" t="str">
        <f t="shared" si="13"/>
        <v>單維彰等</v>
      </c>
      <c r="M17" s="11">
        <f t="shared" si="13"/>
        <v>220</v>
      </c>
      <c r="N17" s="11">
        <f t="shared" si="13"/>
        <v>144</v>
      </c>
      <c r="O17" s="33">
        <f t="shared" si="13"/>
        <v>31680</v>
      </c>
      <c r="P17" s="11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9.5" customHeight="1">
      <c r="A18" s="65"/>
      <c r="B18" s="63" t="s">
        <v>57</v>
      </c>
      <c r="C18" s="63" t="s">
        <v>26</v>
      </c>
      <c r="D18" s="63" t="s">
        <v>59</v>
      </c>
      <c r="E18" s="63">
        <v>228</v>
      </c>
      <c r="F18" s="73">
        <v>164</v>
      </c>
      <c r="G18" s="80">
        <v>37392</v>
      </c>
      <c r="H18" s="4"/>
      <c r="I18" s="107"/>
      <c r="J18" s="100" t="s">
        <v>440</v>
      </c>
      <c r="K18" s="101"/>
      <c r="L18" s="101"/>
      <c r="M18" s="102"/>
      <c r="N18" s="11">
        <f t="shared" ref="N18:O18" si="14">F18</f>
        <v>164</v>
      </c>
      <c r="O18" s="33">
        <f t="shared" si="14"/>
        <v>37392</v>
      </c>
      <c r="P18" s="11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9.5" customHeight="1">
      <c r="A19" s="65"/>
      <c r="B19" s="65"/>
      <c r="C19" s="63" t="s">
        <v>39</v>
      </c>
      <c r="D19" s="63" t="s">
        <v>63</v>
      </c>
      <c r="E19" s="63">
        <v>220</v>
      </c>
      <c r="F19" s="73">
        <v>62</v>
      </c>
      <c r="G19" s="80">
        <v>13640</v>
      </c>
      <c r="H19" s="4"/>
      <c r="I19" s="106" t="s">
        <v>108</v>
      </c>
      <c r="J19" s="5">
        <f t="shared" ref="J19:O19" si="15">B19</f>
        <v>0</v>
      </c>
      <c r="K19" s="11" t="str">
        <f t="shared" si="15"/>
        <v>四</v>
      </c>
      <c r="L19" s="11" t="str">
        <f t="shared" si="15"/>
        <v>古偉瀛.等</v>
      </c>
      <c r="M19" s="11">
        <f t="shared" si="15"/>
        <v>220</v>
      </c>
      <c r="N19" s="11">
        <f t="shared" si="15"/>
        <v>62</v>
      </c>
      <c r="O19" s="33">
        <f t="shared" si="15"/>
        <v>13640</v>
      </c>
      <c r="P19" s="11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9.5" customHeight="1">
      <c r="A20" s="65"/>
      <c r="B20" s="63" t="s">
        <v>66</v>
      </c>
      <c r="C20" s="63" t="s">
        <v>16</v>
      </c>
      <c r="D20" s="63" t="s">
        <v>63</v>
      </c>
      <c r="E20" s="63">
        <v>210</v>
      </c>
      <c r="F20" s="73">
        <v>76</v>
      </c>
      <c r="G20" s="80">
        <v>15960</v>
      </c>
      <c r="H20" s="4"/>
      <c r="I20" s="108"/>
      <c r="J20" s="5" t="str">
        <f t="shared" ref="J20:O20" si="16">B20</f>
        <v>選修歷史</v>
      </c>
      <c r="K20" s="11" t="str">
        <f t="shared" si="16"/>
        <v>下</v>
      </c>
      <c r="L20" s="11" t="str">
        <f t="shared" si="16"/>
        <v>古偉瀛.等</v>
      </c>
      <c r="M20" s="11">
        <f t="shared" si="16"/>
        <v>210</v>
      </c>
      <c r="N20" s="11">
        <f t="shared" si="16"/>
        <v>76</v>
      </c>
      <c r="O20" s="33">
        <f t="shared" si="16"/>
        <v>15960</v>
      </c>
      <c r="P20" s="11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9.5" customHeight="1">
      <c r="A21" s="65"/>
      <c r="B21" s="63" t="s">
        <v>15</v>
      </c>
      <c r="C21" s="63" t="s">
        <v>16</v>
      </c>
      <c r="D21" s="63" t="s">
        <v>18</v>
      </c>
      <c r="E21" s="63">
        <v>218</v>
      </c>
      <c r="F21" s="73">
        <v>76</v>
      </c>
      <c r="G21" s="80">
        <v>16568</v>
      </c>
      <c r="H21" s="4"/>
      <c r="I21" s="108"/>
      <c r="J21" s="5" t="str">
        <f t="shared" ref="J21:O21" si="17">B21</f>
        <v>公民與社會選修</v>
      </c>
      <c r="K21" s="11" t="str">
        <f t="shared" si="17"/>
        <v>下</v>
      </c>
      <c r="L21" s="11" t="str">
        <f t="shared" si="17"/>
        <v>劉義周.等</v>
      </c>
      <c r="M21" s="11">
        <f t="shared" si="17"/>
        <v>218</v>
      </c>
      <c r="N21" s="11">
        <f t="shared" si="17"/>
        <v>76</v>
      </c>
      <c r="O21" s="33">
        <f t="shared" si="17"/>
        <v>16568</v>
      </c>
      <c r="P21" s="11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9.5" customHeight="1">
      <c r="A22" s="63" t="s">
        <v>522</v>
      </c>
      <c r="B22" s="66"/>
      <c r="C22" s="66"/>
      <c r="D22" s="66"/>
      <c r="E22" s="66"/>
      <c r="F22" s="73">
        <v>1675</v>
      </c>
      <c r="G22" s="80">
        <v>395014</v>
      </c>
      <c r="H22" s="4"/>
      <c r="I22" s="107"/>
      <c r="J22" s="100" t="s">
        <v>440</v>
      </c>
      <c r="K22" s="101"/>
      <c r="L22" s="101"/>
      <c r="M22" s="102"/>
      <c r="N22" s="11">
        <f t="shared" ref="N22:O22" si="18">F22</f>
        <v>1675</v>
      </c>
      <c r="O22" s="33">
        <f t="shared" si="18"/>
        <v>395014</v>
      </c>
      <c r="P22" s="11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9.5" customHeight="1">
      <c r="A23" s="63" t="s">
        <v>169</v>
      </c>
      <c r="B23" s="63" t="s">
        <v>53</v>
      </c>
      <c r="C23" s="63" t="s">
        <v>26</v>
      </c>
      <c r="D23" s="63" t="s">
        <v>240</v>
      </c>
      <c r="E23" s="63">
        <v>276</v>
      </c>
      <c r="F23" s="73">
        <v>164</v>
      </c>
      <c r="G23" s="80">
        <v>45264</v>
      </c>
      <c r="H23" s="4"/>
      <c r="I23" s="106" t="s">
        <v>115</v>
      </c>
      <c r="J23" s="5" t="str">
        <f t="shared" ref="J23:O23" si="19">B23</f>
        <v>高中數學</v>
      </c>
      <c r="K23" s="11" t="str">
        <f t="shared" si="19"/>
        <v>二</v>
      </c>
      <c r="L23" s="11" t="str">
        <f t="shared" si="19"/>
        <v>林福來</v>
      </c>
      <c r="M23" s="11">
        <f t="shared" si="19"/>
        <v>276</v>
      </c>
      <c r="N23" s="11">
        <f t="shared" si="19"/>
        <v>164</v>
      </c>
      <c r="O23" s="33">
        <f t="shared" si="19"/>
        <v>45264</v>
      </c>
      <c r="P23" s="11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9.5" customHeight="1">
      <c r="A24" s="65"/>
      <c r="B24" s="63" t="s">
        <v>250</v>
      </c>
      <c r="C24" s="63" t="s">
        <v>16</v>
      </c>
      <c r="D24" s="63" t="s">
        <v>255</v>
      </c>
      <c r="E24" s="63">
        <v>261</v>
      </c>
      <c r="F24" s="73">
        <v>82</v>
      </c>
      <c r="G24" s="80">
        <v>21402</v>
      </c>
      <c r="H24" s="4"/>
      <c r="I24" s="107"/>
      <c r="J24" s="100" t="s">
        <v>440</v>
      </c>
      <c r="K24" s="101"/>
      <c r="L24" s="101"/>
      <c r="M24" s="102"/>
      <c r="N24" s="11">
        <f t="shared" ref="N24:O24" si="20">F24</f>
        <v>82</v>
      </c>
      <c r="O24" s="33">
        <f t="shared" si="20"/>
        <v>21402</v>
      </c>
      <c r="P24" s="11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9.5" customHeight="1">
      <c r="A25" s="65"/>
      <c r="B25" s="63" t="s">
        <v>264</v>
      </c>
      <c r="C25" s="63" t="s">
        <v>50</v>
      </c>
      <c r="D25" s="63" t="s">
        <v>240</v>
      </c>
      <c r="E25" s="63">
        <v>169</v>
      </c>
      <c r="F25" s="73">
        <v>76</v>
      </c>
      <c r="G25" s="80">
        <v>12844</v>
      </c>
      <c r="H25" s="4"/>
      <c r="I25" s="106" t="s">
        <v>132</v>
      </c>
      <c r="J25" s="5" t="str">
        <f t="shared" ref="J25:O25" si="21">B25</f>
        <v>數學(乙)</v>
      </c>
      <c r="K25" s="11" t="str">
        <f t="shared" si="21"/>
        <v>六</v>
      </c>
      <c r="L25" s="11" t="str">
        <f t="shared" si="21"/>
        <v>林福來</v>
      </c>
      <c r="M25" s="11">
        <f t="shared" si="21"/>
        <v>169</v>
      </c>
      <c r="N25" s="11">
        <f t="shared" si="21"/>
        <v>76</v>
      </c>
      <c r="O25" s="33">
        <f t="shared" si="21"/>
        <v>12844</v>
      </c>
      <c r="P25" s="11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9.5" customHeight="1">
      <c r="A26" s="65"/>
      <c r="B26" s="63" t="s">
        <v>272</v>
      </c>
      <c r="C26" s="63" t="s">
        <v>50</v>
      </c>
      <c r="D26" s="63" t="s">
        <v>240</v>
      </c>
      <c r="E26" s="63">
        <v>283</v>
      </c>
      <c r="F26" s="73">
        <v>72</v>
      </c>
      <c r="G26" s="80">
        <v>20376</v>
      </c>
      <c r="H26" s="4"/>
      <c r="I26" s="108"/>
      <c r="J26" s="5" t="str">
        <f t="shared" ref="J26:O26" si="22">B26</f>
        <v>數學(甲)</v>
      </c>
      <c r="K26" s="11" t="str">
        <f t="shared" si="22"/>
        <v>六</v>
      </c>
      <c r="L26" s="11" t="str">
        <f t="shared" si="22"/>
        <v>林福來</v>
      </c>
      <c r="M26" s="11">
        <f t="shared" si="22"/>
        <v>283</v>
      </c>
      <c r="N26" s="11">
        <f t="shared" si="22"/>
        <v>72</v>
      </c>
      <c r="O26" s="33">
        <f t="shared" si="22"/>
        <v>20376</v>
      </c>
      <c r="P26" s="11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9.5" customHeight="1">
      <c r="A27" s="63" t="s">
        <v>523</v>
      </c>
      <c r="B27" s="66"/>
      <c r="C27" s="66"/>
      <c r="D27" s="66"/>
      <c r="E27" s="66"/>
      <c r="F27" s="73">
        <v>394</v>
      </c>
      <c r="G27" s="80">
        <v>99886</v>
      </c>
      <c r="H27" s="4"/>
      <c r="I27" s="108"/>
      <c r="J27" s="5">
        <f t="shared" ref="J27:O27" si="23">B27</f>
        <v>0</v>
      </c>
      <c r="K27" s="11">
        <f t="shared" si="23"/>
        <v>0</v>
      </c>
      <c r="L27" s="11">
        <f t="shared" si="23"/>
        <v>0</v>
      </c>
      <c r="M27" s="11">
        <f t="shared" si="23"/>
        <v>0</v>
      </c>
      <c r="N27" s="11">
        <f t="shared" si="23"/>
        <v>394</v>
      </c>
      <c r="O27" s="33">
        <f t="shared" si="23"/>
        <v>99886</v>
      </c>
      <c r="P27" s="11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9.5" customHeight="1">
      <c r="A28" s="63" t="s">
        <v>115</v>
      </c>
      <c r="B28" s="63" t="s">
        <v>128</v>
      </c>
      <c r="C28" s="63" t="s">
        <v>16</v>
      </c>
      <c r="D28" s="63" t="s">
        <v>129</v>
      </c>
      <c r="E28" s="63">
        <v>253</v>
      </c>
      <c r="F28" s="73">
        <v>164</v>
      </c>
      <c r="G28" s="80">
        <v>41492</v>
      </c>
      <c r="H28" s="4"/>
      <c r="I28" s="108"/>
      <c r="J28" s="5" t="str">
        <f t="shared" ref="J28:O28" si="24">B28</f>
        <v>基礎地球科學</v>
      </c>
      <c r="K28" s="11" t="str">
        <f t="shared" si="24"/>
        <v>下</v>
      </c>
      <c r="L28" s="11" t="str">
        <f t="shared" si="24"/>
        <v>王乾盈</v>
      </c>
      <c r="M28" s="11">
        <f t="shared" si="24"/>
        <v>253</v>
      </c>
      <c r="N28" s="11">
        <f t="shared" si="24"/>
        <v>164</v>
      </c>
      <c r="O28" s="33">
        <f t="shared" si="24"/>
        <v>41492</v>
      </c>
      <c r="P28" s="11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9.5" customHeight="1">
      <c r="A29" s="63" t="s">
        <v>524</v>
      </c>
      <c r="B29" s="66"/>
      <c r="C29" s="66"/>
      <c r="D29" s="66"/>
      <c r="E29" s="66"/>
      <c r="F29" s="73">
        <v>164</v>
      </c>
      <c r="G29" s="80">
        <v>41492</v>
      </c>
      <c r="H29" s="4"/>
      <c r="I29" s="107"/>
      <c r="J29" s="100" t="s">
        <v>440</v>
      </c>
      <c r="K29" s="101"/>
      <c r="L29" s="101"/>
      <c r="M29" s="102"/>
      <c r="N29" s="11">
        <f t="shared" ref="N29:O29" si="25">F29</f>
        <v>164</v>
      </c>
      <c r="O29" s="33">
        <f t="shared" si="25"/>
        <v>41492</v>
      </c>
      <c r="P29" s="11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9.5" customHeight="1">
      <c r="A30" s="63" t="s">
        <v>287</v>
      </c>
      <c r="B30" s="63" t="s">
        <v>345</v>
      </c>
      <c r="C30" s="63" t="s">
        <v>39</v>
      </c>
      <c r="D30" s="63" t="s">
        <v>365</v>
      </c>
      <c r="E30" s="63">
        <v>240</v>
      </c>
      <c r="F30" s="73">
        <v>62</v>
      </c>
      <c r="G30" s="80">
        <v>14880</v>
      </c>
      <c r="H30" s="4"/>
      <c r="I30" s="106" t="s">
        <v>141</v>
      </c>
      <c r="J30" s="5" t="str">
        <f t="shared" ref="J30:O30" si="26">B30</f>
        <v>高中地理</v>
      </c>
      <c r="K30" s="11" t="str">
        <f t="shared" si="26"/>
        <v>四</v>
      </c>
      <c r="L30" s="11" t="str">
        <f t="shared" si="26"/>
        <v>陳國川.等</v>
      </c>
      <c r="M30" s="11">
        <f t="shared" si="26"/>
        <v>240</v>
      </c>
      <c r="N30" s="11">
        <f t="shared" si="26"/>
        <v>62</v>
      </c>
      <c r="O30" s="33">
        <f t="shared" si="26"/>
        <v>14880</v>
      </c>
      <c r="P30" s="11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9.5" customHeight="1">
      <c r="A31" s="65"/>
      <c r="B31" s="63" t="s">
        <v>340</v>
      </c>
      <c r="C31" s="63" t="s">
        <v>39</v>
      </c>
      <c r="D31" s="63" t="s">
        <v>360</v>
      </c>
      <c r="E31" s="63">
        <v>220</v>
      </c>
      <c r="F31" s="73">
        <v>62</v>
      </c>
      <c r="G31" s="80">
        <v>13640</v>
      </c>
      <c r="H31" s="4"/>
      <c r="I31" s="108"/>
      <c r="J31" s="5" t="str">
        <f t="shared" ref="J31:O31" si="27">B31</f>
        <v>公民與社會</v>
      </c>
      <c r="K31" s="11" t="str">
        <f t="shared" si="27"/>
        <v>四</v>
      </c>
      <c r="L31" s="11" t="str">
        <f t="shared" si="27"/>
        <v>林有土</v>
      </c>
      <c r="M31" s="11">
        <f t="shared" si="27"/>
        <v>220</v>
      </c>
      <c r="N31" s="11">
        <f t="shared" si="27"/>
        <v>62</v>
      </c>
      <c r="O31" s="33">
        <f t="shared" si="27"/>
        <v>13640</v>
      </c>
      <c r="P31" s="11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9.5" customHeight="1">
      <c r="A32" s="65"/>
      <c r="B32" s="63" t="s">
        <v>372</v>
      </c>
      <c r="C32" s="63" t="s">
        <v>373</v>
      </c>
      <c r="D32" s="63" t="s">
        <v>374</v>
      </c>
      <c r="E32" s="63">
        <v>207</v>
      </c>
      <c r="F32" s="73">
        <v>82</v>
      </c>
      <c r="G32" s="80">
        <v>16974</v>
      </c>
      <c r="H32" s="4"/>
      <c r="I32" s="108"/>
      <c r="J32" s="5" t="str">
        <f t="shared" ref="J32:O32" si="28">B32</f>
        <v>基礎生物</v>
      </c>
      <c r="K32" s="11" t="str">
        <f t="shared" si="28"/>
        <v>上</v>
      </c>
      <c r="L32" s="11" t="str">
        <f t="shared" si="28"/>
        <v>李家維</v>
      </c>
      <c r="M32" s="11">
        <f t="shared" si="28"/>
        <v>207</v>
      </c>
      <c r="N32" s="11">
        <f t="shared" si="28"/>
        <v>82</v>
      </c>
      <c r="O32" s="33">
        <f t="shared" si="28"/>
        <v>16974</v>
      </c>
      <c r="P32" s="11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9.5" customHeight="1">
      <c r="A33" s="65"/>
      <c r="B33" s="63" t="s">
        <v>207</v>
      </c>
      <c r="C33" s="63" t="s">
        <v>26</v>
      </c>
      <c r="D33" s="63" t="s">
        <v>399</v>
      </c>
      <c r="E33" s="63">
        <v>206</v>
      </c>
      <c r="F33" s="73">
        <v>115</v>
      </c>
      <c r="G33" s="80">
        <v>23690</v>
      </c>
      <c r="H33" s="4"/>
      <c r="I33" s="108"/>
      <c r="J33" s="5" t="str">
        <f t="shared" ref="J33:O33" si="29">B33</f>
        <v>高職國文</v>
      </c>
      <c r="K33" s="11" t="str">
        <f t="shared" si="29"/>
        <v>二</v>
      </c>
      <c r="L33" s="11" t="str">
        <f t="shared" si="29"/>
        <v>何寄澎</v>
      </c>
      <c r="M33" s="11">
        <f t="shared" si="29"/>
        <v>206</v>
      </c>
      <c r="N33" s="11">
        <f t="shared" si="29"/>
        <v>115</v>
      </c>
      <c r="O33" s="33">
        <f t="shared" si="29"/>
        <v>23690</v>
      </c>
      <c r="P33" s="11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9.5" customHeight="1">
      <c r="A34" s="65"/>
      <c r="B34" s="65"/>
      <c r="C34" s="63" t="s">
        <v>39</v>
      </c>
      <c r="D34" s="63" t="s">
        <v>399</v>
      </c>
      <c r="E34" s="63">
        <v>206</v>
      </c>
      <c r="F34" s="73">
        <v>126</v>
      </c>
      <c r="G34" s="80">
        <v>25956</v>
      </c>
      <c r="H34" s="4"/>
      <c r="I34" s="108"/>
      <c r="J34" s="5">
        <f t="shared" ref="J34:O34" si="30">B34</f>
        <v>0</v>
      </c>
      <c r="K34" s="11" t="str">
        <f t="shared" si="30"/>
        <v>四</v>
      </c>
      <c r="L34" s="11" t="str">
        <f t="shared" si="30"/>
        <v>何寄澎</v>
      </c>
      <c r="M34" s="11">
        <f t="shared" si="30"/>
        <v>206</v>
      </c>
      <c r="N34" s="11">
        <f t="shared" si="30"/>
        <v>126</v>
      </c>
      <c r="O34" s="33">
        <f t="shared" si="30"/>
        <v>25956</v>
      </c>
      <c r="P34" s="11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9.5" customHeight="1">
      <c r="A35" s="65"/>
      <c r="B35" s="63" t="s">
        <v>231</v>
      </c>
      <c r="C35" s="63" t="s">
        <v>39</v>
      </c>
      <c r="D35" s="63" t="s">
        <v>390</v>
      </c>
      <c r="E35" s="63">
        <v>187</v>
      </c>
      <c r="F35" s="73">
        <v>500</v>
      </c>
      <c r="G35" s="80">
        <v>93500</v>
      </c>
      <c r="H35" s="4"/>
      <c r="I35" s="108"/>
      <c r="J35" s="5" t="str">
        <f t="shared" ref="J35:O35" si="31">B35</f>
        <v>數學B</v>
      </c>
      <c r="K35" s="11" t="str">
        <f t="shared" si="31"/>
        <v>四</v>
      </c>
      <c r="L35" s="11" t="str">
        <f t="shared" si="31"/>
        <v>高宏輝</v>
      </c>
      <c r="M35" s="11">
        <f t="shared" si="31"/>
        <v>187</v>
      </c>
      <c r="N35" s="11">
        <f t="shared" si="31"/>
        <v>500</v>
      </c>
      <c r="O35" s="33">
        <f t="shared" si="31"/>
        <v>93500</v>
      </c>
      <c r="P35" s="11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9.5" customHeight="1">
      <c r="A36" s="65"/>
      <c r="B36" s="63" t="s">
        <v>378</v>
      </c>
      <c r="C36" s="63" t="s">
        <v>124</v>
      </c>
      <c r="D36" s="63" t="s">
        <v>379</v>
      </c>
      <c r="E36" s="63">
        <v>218</v>
      </c>
      <c r="F36" s="73">
        <v>81</v>
      </c>
      <c r="G36" s="80">
        <v>17658</v>
      </c>
      <c r="H36" s="4"/>
      <c r="I36" s="107"/>
      <c r="J36" s="100" t="s">
        <v>440</v>
      </c>
      <c r="K36" s="101"/>
      <c r="L36" s="101"/>
      <c r="M36" s="102"/>
      <c r="N36" s="11">
        <f t="shared" ref="N36:O36" si="32">F36</f>
        <v>81</v>
      </c>
      <c r="O36" s="33">
        <f t="shared" si="32"/>
        <v>17658</v>
      </c>
      <c r="P36" s="11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9.5" customHeight="1">
      <c r="A37" s="65"/>
      <c r="B37" s="63" t="s">
        <v>388</v>
      </c>
      <c r="C37" s="63" t="s">
        <v>26</v>
      </c>
      <c r="D37" s="63" t="s">
        <v>389</v>
      </c>
      <c r="E37" s="63">
        <v>228</v>
      </c>
      <c r="F37" s="73">
        <v>159</v>
      </c>
      <c r="G37" s="80">
        <v>36252</v>
      </c>
      <c r="H37" s="4"/>
      <c r="I37" s="106" t="s">
        <v>160</v>
      </c>
      <c r="J37" s="5" t="str">
        <f t="shared" ref="J37:O37" si="33">B37</f>
        <v>管理學概要</v>
      </c>
      <c r="K37" s="11" t="str">
        <f t="shared" si="33"/>
        <v>二</v>
      </c>
      <c r="L37" s="11" t="str">
        <f t="shared" si="33"/>
        <v>連清唐</v>
      </c>
      <c r="M37" s="11">
        <f t="shared" si="33"/>
        <v>228</v>
      </c>
      <c r="N37" s="11">
        <f t="shared" si="33"/>
        <v>159</v>
      </c>
      <c r="O37" s="33">
        <f t="shared" si="33"/>
        <v>36252</v>
      </c>
      <c r="P37" s="11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9.5" customHeight="1">
      <c r="A38" s="65"/>
      <c r="B38" s="63" t="s">
        <v>368</v>
      </c>
      <c r="C38" s="63" t="s">
        <v>26</v>
      </c>
      <c r="D38" s="63" t="s">
        <v>369</v>
      </c>
      <c r="E38" s="63">
        <v>275</v>
      </c>
      <c r="F38" s="73">
        <v>23</v>
      </c>
      <c r="G38" s="80">
        <v>6325</v>
      </c>
      <c r="H38" s="4"/>
      <c r="I38" s="108"/>
      <c r="J38" s="5" t="str">
        <f t="shared" ref="J38:O38" si="34">B38</f>
        <v>國際貿易實務</v>
      </c>
      <c r="K38" s="11" t="str">
        <f t="shared" si="34"/>
        <v>二</v>
      </c>
      <c r="L38" s="11" t="str">
        <f t="shared" si="34"/>
        <v>王令玲</v>
      </c>
      <c r="M38" s="11">
        <f t="shared" si="34"/>
        <v>275</v>
      </c>
      <c r="N38" s="11">
        <f t="shared" si="34"/>
        <v>23</v>
      </c>
      <c r="O38" s="33">
        <f t="shared" si="34"/>
        <v>6325</v>
      </c>
      <c r="P38" s="11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9.5" customHeight="1">
      <c r="A39" s="65"/>
      <c r="B39" s="65"/>
      <c r="C39" s="63" t="s">
        <v>34</v>
      </c>
      <c r="D39" s="63" t="s">
        <v>369</v>
      </c>
      <c r="E39" s="63">
        <v>285</v>
      </c>
      <c r="F39" s="73">
        <v>154</v>
      </c>
      <c r="G39" s="80">
        <v>43890</v>
      </c>
      <c r="H39" s="4"/>
      <c r="I39" s="107"/>
      <c r="J39" s="100" t="s">
        <v>440</v>
      </c>
      <c r="K39" s="101"/>
      <c r="L39" s="101"/>
      <c r="M39" s="102"/>
      <c r="N39" s="11">
        <f t="shared" ref="N39:O39" si="35">F39</f>
        <v>154</v>
      </c>
      <c r="O39" s="33">
        <f t="shared" si="35"/>
        <v>43890</v>
      </c>
      <c r="P39" s="11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9.5" customHeight="1">
      <c r="A40" s="65"/>
      <c r="B40" s="65"/>
      <c r="C40" s="63" t="s">
        <v>39</v>
      </c>
      <c r="D40" s="63" t="s">
        <v>369</v>
      </c>
      <c r="E40" s="63">
        <v>265</v>
      </c>
      <c r="F40" s="73">
        <v>29</v>
      </c>
      <c r="G40" s="80">
        <v>7685</v>
      </c>
      <c r="H40" s="4"/>
      <c r="I40" s="106" t="s">
        <v>169</v>
      </c>
      <c r="J40" s="5">
        <f t="shared" ref="J40:O40" si="36">B40</f>
        <v>0</v>
      </c>
      <c r="K40" s="11" t="str">
        <f t="shared" si="36"/>
        <v>四</v>
      </c>
      <c r="L40" s="11" t="str">
        <f t="shared" si="36"/>
        <v>王令玲</v>
      </c>
      <c r="M40" s="11">
        <f t="shared" si="36"/>
        <v>265</v>
      </c>
      <c r="N40" s="11">
        <f t="shared" si="36"/>
        <v>29</v>
      </c>
      <c r="O40" s="33">
        <f t="shared" si="36"/>
        <v>7685</v>
      </c>
      <c r="P40" s="11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9.5" customHeight="1">
      <c r="A41" s="65"/>
      <c r="B41" s="63" t="s">
        <v>383</v>
      </c>
      <c r="C41" s="63" t="s">
        <v>84</v>
      </c>
      <c r="D41" s="63" t="s">
        <v>384</v>
      </c>
      <c r="E41" s="63">
        <v>332</v>
      </c>
      <c r="F41" s="73">
        <v>81</v>
      </c>
      <c r="G41" s="80">
        <v>26892</v>
      </c>
      <c r="H41" s="4"/>
      <c r="I41" s="108"/>
      <c r="J41" s="5" t="str">
        <f t="shared" ref="J41:O41" si="37">B41</f>
        <v>基礎圖學</v>
      </c>
      <c r="K41" s="11" t="str">
        <f t="shared" si="37"/>
        <v>Ⅱ</v>
      </c>
      <c r="L41" s="11" t="str">
        <f t="shared" si="37"/>
        <v>謝啟駿</v>
      </c>
      <c r="M41" s="11">
        <f t="shared" si="37"/>
        <v>332</v>
      </c>
      <c r="N41" s="11">
        <f t="shared" si="37"/>
        <v>81</v>
      </c>
      <c r="O41" s="33">
        <f t="shared" si="37"/>
        <v>26892</v>
      </c>
      <c r="P41" s="11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9.5" customHeight="1">
      <c r="A42" s="65"/>
      <c r="B42" s="63" t="s">
        <v>392</v>
      </c>
      <c r="C42" s="63" t="s">
        <v>373</v>
      </c>
      <c r="D42" s="63" t="s">
        <v>374</v>
      </c>
      <c r="E42" s="63">
        <v>245</v>
      </c>
      <c r="F42" s="73">
        <v>82</v>
      </c>
      <c r="G42" s="80">
        <v>20090</v>
      </c>
      <c r="H42" s="4"/>
      <c r="I42" s="108"/>
      <c r="J42" s="5" t="str">
        <f t="shared" ref="J42:O42" si="38">B42</f>
        <v>選修生物</v>
      </c>
      <c r="K42" s="11" t="str">
        <f t="shared" si="38"/>
        <v>上</v>
      </c>
      <c r="L42" s="11" t="str">
        <f t="shared" si="38"/>
        <v>李家維</v>
      </c>
      <c r="M42" s="11">
        <f t="shared" si="38"/>
        <v>245</v>
      </c>
      <c r="N42" s="11">
        <f t="shared" si="38"/>
        <v>82</v>
      </c>
      <c r="O42" s="33">
        <f t="shared" si="38"/>
        <v>20090</v>
      </c>
      <c r="P42" s="11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9.5" customHeight="1">
      <c r="A43" s="65"/>
      <c r="B43" s="63" t="s">
        <v>397</v>
      </c>
      <c r="C43" s="63" t="s">
        <v>16</v>
      </c>
      <c r="D43" s="63" t="s">
        <v>365</v>
      </c>
      <c r="E43" s="63">
        <v>224</v>
      </c>
      <c r="F43" s="73">
        <v>76</v>
      </c>
      <c r="G43" s="80">
        <v>17024</v>
      </c>
      <c r="H43" s="4"/>
      <c r="I43" s="108"/>
      <c r="J43" s="5" t="str">
        <f t="shared" ref="J43:O43" si="39">B43</f>
        <v>應用地理</v>
      </c>
      <c r="K43" s="11" t="str">
        <f t="shared" si="39"/>
        <v>下</v>
      </c>
      <c r="L43" s="11" t="str">
        <f t="shared" si="39"/>
        <v>陳國川.等</v>
      </c>
      <c r="M43" s="11">
        <f t="shared" si="39"/>
        <v>224</v>
      </c>
      <c r="N43" s="11">
        <f t="shared" si="39"/>
        <v>76</v>
      </c>
      <c r="O43" s="33">
        <f t="shared" si="39"/>
        <v>17024</v>
      </c>
      <c r="P43" s="11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9.5" customHeight="1">
      <c r="A44" s="65"/>
      <c r="B44" s="63" t="s">
        <v>394</v>
      </c>
      <c r="C44" s="63" t="s">
        <v>16</v>
      </c>
      <c r="D44" s="63" t="s">
        <v>395</v>
      </c>
      <c r="E44" s="63">
        <v>232</v>
      </c>
      <c r="F44" s="73">
        <v>72</v>
      </c>
      <c r="G44" s="80">
        <v>16704</v>
      </c>
      <c r="H44" s="4"/>
      <c r="I44" s="107"/>
      <c r="J44" s="100" t="s">
        <v>440</v>
      </c>
      <c r="K44" s="101"/>
      <c r="L44" s="101"/>
      <c r="M44" s="102"/>
      <c r="N44" s="11">
        <f t="shared" ref="N44:O44" si="40">F44</f>
        <v>72</v>
      </c>
      <c r="O44" s="33">
        <f t="shared" si="40"/>
        <v>16704</v>
      </c>
      <c r="P44" s="11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9.5" customHeight="1">
      <c r="A45" s="65"/>
      <c r="B45" s="63" t="s">
        <v>402</v>
      </c>
      <c r="C45" s="63" t="s">
        <v>26</v>
      </c>
      <c r="D45" s="63" t="s">
        <v>403</v>
      </c>
      <c r="E45" s="63">
        <v>203</v>
      </c>
      <c r="F45" s="73">
        <v>115</v>
      </c>
      <c r="G45" s="80">
        <v>23345</v>
      </c>
      <c r="H45" s="4"/>
      <c r="I45" s="106" t="s">
        <v>179</v>
      </c>
      <c r="J45" s="5" t="str">
        <f t="shared" ref="J45:O45" si="41">B45</f>
        <v>英文(Ⅱ)六課版</v>
      </c>
      <c r="K45" s="11" t="str">
        <f t="shared" si="41"/>
        <v>二</v>
      </c>
      <c r="L45" s="11" t="str">
        <f t="shared" si="41"/>
        <v>黃玟君</v>
      </c>
      <c r="M45" s="11">
        <f t="shared" si="41"/>
        <v>203</v>
      </c>
      <c r="N45" s="11">
        <f t="shared" si="41"/>
        <v>115</v>
      </c>
      <c r="O45" s="33">
        <f t="shared" si="41"/>
        <v>23345</v>
      </c>
      <c r="P45" s="11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9.5" customHeight="1">
      <c r="A46" s="65"/>
      <c r="B46" s="63" t="s">
        <v>405</v>
      </c>
      <c r="C46" s="63" t="s">
        <v>26</v>
      </c>
      <c r="D46" s="63" t="s">
        <v>406</v>
      </c>
      <c r="E46" s="63">
        <v>187</v>
      </c>
      <c r="F46" s="73">
        <v>115</v>
      </c>
      <c r="G46" s="80">
        <v>21505</v>
      </c>
      <c r="H46" s="4"/>
      <c r="I46" s="108"/>
      <c r="J46" s="5" t="str">
        <f t="shared" ref="J46:O46" si="42">B46</f>
        <v>數學B(陳版)</v>
      </c>
      <c r="K46" s="11" t="str">
        <f t="shared" si="42"/>
        <v>二</v>
      </c>
      <c r="L46" s="11" t="str">
        <f t="shared" si="42"/>
        <v>陳秋錦</v>
      </c>
      <c r="M46" s="11">
        <f t="shared" si="42"/>
        <v>187</v>
      </c>
      <c r="N46" s="11">
        <f t="shared" si="42"/>
        <v>115</v>
      </c>
      <c r="O46" s="33">
        <f t="shared" si="42"/>
        <v>21505</v>
      </c>
      <c r="P46" s="11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9.5" customHeight="1">
      <c r="A47" s="65"/>
      <c r="B47" s="63" t="s">
        <v>414</v>
      </c>
      <c r="C47" s="63" t="s">
        <v>39</v>
      </c>
      <c r="D47" s="63" t="s">
        <v>403</v>
      </c>
      <c r="E47" s="63">
        <v>218</v>
      </c>
      <c r="F47" s="73">
        <v>126</v>
      </c>
      <c r="G47" s="80">
        <v>27468</v>
      </c>
      <c r="H47" s="4"/>
      <c r="I47" s="107"/>
      <c r="J47" s="100" t="s">
        <v>440</v>
      </c>
      <c r="K47" s="101"/>
      <c r="L47" s="101"/>
      <c r="M47" s="102"/>
      <c r="N47" s="11">
        <f t="shared" ref="N47:O47" si="43">F47</f>
        <v>126</v>
      </c>
      <c r="O47" s="33">
        <f t="shared" si="43"/>
        <v>27468</v>
      </c>
      <c r="P47" s="11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9.5" customHeight="1">
      <c r="A48" s="65"/>
      <c r="B48" s="63" t="s">
        <v>416</v>
      </c>
      <c r="C48" s="63" t="s">
        <v>39</v>
      </c>
      <c r="D48" s="63" t="s">
        <v>406</v>
      </c>
      <c r="E48" s="63">
        <v>187</v>
      </c>
      <c r="F48" s="73">
        <v>126</v>
      </c>
      <c r="G48" s="80">
        <v>23562</v>
      </c>
      <c r="H48" s="4"/>
      <c r="I48" s="106" t="s">
        <v>189</v>
      </c>
      <c r="J48" s="5" t="str">
        <f t="shared" ref="J48:O48" si="44">B48</f>
        <v>數學(B)</v>
      </c>
      <c r="K48" s="11" t="str">
        <f t="shared" si="44"/>
        <v>四</v>
      </c>
      <c r="L48" s="11" t="str">
        <f t="shared" si="44"/>
        <v>陳秋錦</v>
      </c>
      <c r="M48" s="11">
        <f t="shared" si="44"/>
        <v>187</v>
      </c>
      <c r="N48" s="11">
        <f t="shared" si="44"/>
        <v>126</v>
      </c>
      <c r="O48" s="33">
        <f t="shared" si="44"/>
        <v>23562</v>
      </c>
      <c r="P48" s="11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9.5" customHeight="1">
      <c r="A49" s="63" t="s">
        <v>525</v>
      </c>
      <c r="B49" s="66"/>
      <c r="C49" s="66"/>
      <c r="D49" s="66"/>
      <c r="E49" s="66"/>
      <c r="F49" s="73">
        <v>2186</v>
      </c>
      <c r="G49" s="80">
        <v>477040</v>
      </c>
      <c r="H49" s="4"/>
      <c r="I49" s="108"/>
      <c r="J49" s="5">
        <f t="shared" ref="J49:O49" si="45">B49</f>
        <v>0</v>
      </c>
      <c r="K49" s="11">
        <f t="shared" si="45"/>
        <v>0</v>
      </c>
      <c r="L49" s="11">
        <f t="shared" si="45"/>
        <v>0</v>
      </c>
      <c r="M49" s="11">
        <f t="shared" si="45"/>
        <v>0</v>
      </c>
      <c r="N49" s="11">
        <f t="shared" si="45"/>
        <v>2186</v>
      </c>
      <c r="O49" s="33">
        <f t="shared" si="45"/>
        <v>477040</v>
      </c>
      <c r="P49" s="11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9.5" customHeight="1">
      <c r="A50" s="63" t="s">
        <v>160</v>
      </c>
      <c r="B50" s="63" t="s">
        <v>231</v>
      </c>
      <c r="C50" s="63" t="s">
        <v>26</v>
      </c>
      <c r="D50" s="63" t="s">
        <v>232</v>
      </c>
      <c r="E50" s="63">
        <v>180</v>
      </c>
      <c r="F50" s="73">
        <v>553</v>
      </c>
      <c r="G50" s="80">
        <v>99540</v>
      </c>
      <c r="H50" s="4"/>
      <c r="I50" s="108"/>
      <c r="J50" s="5" t="str">
        <f t="shared" ref="J50:O50" si="46">B50</f>
        <v>數學B</v>
      </c>
      <c r="K50" s="11" t="str">
        <f t="shared" si="46"/>
        <v>二</v>
      </c>
      <c r="L50" s="11" t="str">
        <f t="shared" si="46"/>
        <v>姚敏庭</v>
      </c>
      <c r="M50" s="11">
        <f t="shared" si="46"/>
        <v>180</v>
      </c>
      <c r="N50" s="11">
        <f t="shared" si="46"/>
        <v>553</v>
      </c>
      <c r="O50" s="33">
        <f t="shared" si="46"/>
        <v>99540</v>
      </c>
      <c r="P50" s="11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9.5" customHeight="1">
      <c r="A51" s="65"/>
      <c r="B51" s="63" t="s">
        <v>221</v>
      </c>
      <c r="C51" s="63" t="s">
        <v>26</v>
      </c>
      <c r="D51" s="63" t="s">
        <v>222</v>
      </c>
      <c r="E51" s="63">
        <v>211</v>
      </c>
      <c r="F51" s="73">
        <v>587</v>
      </c>
      <c r="G51" s="80">
        <v>123857</v>
      </c>
      <c r="H51" s="4"/>
      <c r="I51" s="108"/>
      <c r="J51" s="5" t="str">
        <f t="shared" ref="J51:O51" si="47">B51</f>
        <v>商業概論</v>
      </c>
      <c r="K51" s="11" t="str">
        <f t="shared" si="47"/>
        <v>二</v>
      </c>
      <c r="L51" s="11" t="str">
        <f t="shared" si="47"/>
        <v>徐玉霞.等</v>
      </c>
      <c r="M51" s="11">
        <f t="shared" si="47"/>
        <v>211</v>
      </c>
      <c r="N51" s="11">
        <f t="shared" si="47"/>
        <v>587</v>
      </c>
      <c r="O51" s="33">
        <f t="shared" si="47"/>
        <v>123857</v>
      </c>
      <c r="P51" s="11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9.5" customHeight="1">
      <c r="A52" s="63" t="s">
        <v>526</v>
      </c>
      <c r="B52" s="66"/>
      <c r="C52" s="66"/>
      <c r="D52" s="66"/>
      <c r="E52" s="66"/>
      <c r="F52" s="73">
        <v>1140</v>
      </c>
      <c r="G52" s="80">
        <v>223397</v>
      </c>
      <c r="H52" s="4"/>
      <c r="I52" s="108"/>
      <c r="J52" s="5">
        <f t="shared" ref="J52:O52" si="48">B52</f>
        <v>0</v>
      </c>
      <c r="K52" s="11">
        <f t="shared" si="48"/>
        <v>0</v>
      </c>
      <c r="L52" s="11">
        <f t="shared" si="48"/>
        <v>0</v>
      </c>
      <c r="M52" s="11">
        <f t="shared" si="48"/>
        <v>0</v>
      </c>
      <c r="N52" s="11">
        <f t="shared" si="48"/>
        <v>1140</v>
      </c>
      <c r="O52" s="33">
        <f t="shared" si="48"/>
        <v>223397</v>
      </c>
      <c r="P52" s="11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9.5" customHeight="1">
      <c r="A53" s="63" t="s">
        <v>141</v>
      </c>
      <c r="B53" s="63" t="s">
        <v>207</v>
      </c>
      <c r="C53" s="63" t="s">
        <v>50</v>
      </c>
      <c r="D53" s="63" t="s">
        <v>209</v>
      </c>
      <c r="E53" s="63">
        <v>230</v>
      </c>
      <c r="F53" s="73">
        <v>626</v>
      </c>
      <c r="G53" s="80">
        <v>143980</v>
      </c>
      <c r="H53" s="4"/>
      <c r="I53" s="107"/>
      <c r="J53" s="100" t="s">
        <v>440</v>
      </c>
      <c r="K53" s="101"/>
      <c r="L53" s="101"/>
      <c r="M53" s="102"/>
      <c r="N53" s="11">
        <f t="shared" ref="N53:O53" si="49">F53</f>
        <v>626</v>
      </c>
      <c r="O53" s="33">
        <f t="shared" si="49"/>
        <v>143980</v>
      </c>
      <c r="P53" s="11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9.5" customHeight="1">
      <c r="A54" s="65"/>
      <c r="B54" s="65"/>
      <c r="C54" s="63" t="s">
        <v>39</v>
      </c>
      <c r="D54" s="63" t="s">
        <v>209</v>
      </c>
      <c r="E54" s="63">
        <v>230</v>
      </c>
      <c r="F54" s="73">
        <v>500</v>
      </c>
      <c r="G54" s="80">
        <v>115000</v>
      </c>
      <c r="H54" s="4"/>
      <c r="I54" s="106" t="s">
        <v>307</v>
      </c>
      <c r="J54" s="5">
        <f t="shared" ref="J54:O54" si="50">B54</f>
        <v>0</v>
      </c>
      <c r="K54" s="11" t="str">
        <f t="shared" si="50"/>
        <v>四</v>
      </c>
      <c r="L54" s="11" t="str">
        <f t="shared" si="50"/>
        <v>王基倫.等</v>
      </c>
      <c r="M54" s="11">
        <f t="shared" si="50"/>
        <v>230</v>
      </c>
      <c r="N54" s="11">
        <f t="shared" si="50"/>
        <v>500</v>
      </c>
      <c r="O54" s="33">
        <f t="shared" si="50"/>
        <v>115000</v>
      </c>
      <c r="P54" s="11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9.5" customHeight="1">
      <c r="A55" s="65"/>
      <c r="B55" s="63" t="s">
        <v>175</v>
      </c>
      <c r="C55" s="63" t="s">
        <v>26</v>
      </c>
      <c r="D55" s="63" t="s">
        <v>28</v>
      </c>
      <c r="E55" s="63">
        <v>210</v>
      </c>
      <c r="F55" s="73">
        <v>472</v>
      </c>
      <c r="G55" s="80">
        <v>99120</v>
      </c>
      <c r="H55" s="4"/>
      <c r="I55" s="107"/>
      <c r="J55" s="100" t="s">
        <v>440</v>
      </c>
      <c r="K55" s="101"/>
      <c r="L55" s="101"/>
      <c r="M55" s="102"/>
      <c r="N55" s="11">
        <f t="shared" ref="N55:O55" si="51">F55</f>
        <v>472</v>
      </c>
      <c r="O55" s="33">
        <f t="shared" si="51"/>
        <v>99120</v>
      </c>
      <c r="P55" s="11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9.5" customHeight="1">
      <c r="A56" s="65"/>
      <c r="B56" s="65"/>
      <c r="C56" s="63" t="s">
        <v>50</v>
      </c>
      <c r="D56" s="63" t="s">
        <v>28</v>
      </c>
      <c r="E56" s="63">
        <v>240</v>
      </c>
      <c r="F56" s="73">
        <v>456</v>
      </c>
      <c r="G56" s="80">
        <v>109440</v>
      </c>
      <c r="H56" s="4"/>
      <c r="I56" s="106" t="s">
        <v>224</v>
      </c>
      <c r="J56" s="5">
        <f t="shared" ref="J56:O56" si="52">B56</f>
        <v>0</v>
      </c>
      <c r="K56" s="11" t="str">
        <f t="shared" si="52"/>
        <v>六</v>
      </c>
      <c r="L56" s="11" t="str">
        <f t="shared" si="52"/>
        <v>車蓓群</v>
      </c>
      <c r="M56" s="11">
        <f t="shared" si="52"/>
        <v>240</v>
      </c>
      <c r="N56" s="11">
        <f t="shared" si="52"/>
        <v>456</v>
      </c>
      <c r="O56" s="33">
        <f t="shared" si="52"/>
        <v>109440</v>
      </c>
      <c r="P56" s="11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9.5" customHeight="1">
      <c r="A57" s="65"/>
      <c r="B57" s="65"/>
      <c r="C57" s="63" t="s">
        <v>39</v>
      </c>
      <c r="D57" s="63" t="s">
        <v>28</v>
      </c>
      <c r="E57" s="63">
        <v>230</v>
      </c>
      <c r="F57" s="73">
        <v>425</v>
      </c>
      <c r="G57" s="80">
        <v>97750</v>
      </c>
      <c r="H57" s="4"/>
      <c r="I57" s="107"/>
      <c r="J57" s="100" t="s">
        <v>440</v>
      </c>
      <c r="K57" s="101"/>
      <c r="L57" s="101"/>
      <c r="M57" s="102"/>
      <c r="N57" s="11">
        <f t="shared" ref="N57:O57" si="53">F57</f>
        <v>425</v>
      </c>
      <c r="O57" s="33">
        <f t="shared" si="53"/>
        <v>97750</v>
      </c>
      <c r="P57" s="11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9.5" customHeight="1">
      <c r="A58" s="65"/>
      <c r="B58" s="65"/>
      <c r="C58" s="63" t="s">
        <v>45</v>
      </c>
      <c r="D58" s="63" t="s">
        <v>28</v>
      </c>
      <c r="E58" s="63">
        <v>240</v>
      </c>
      <c r="F58" s="73">
        <v>425</v>
      </c>
      <c r="G58" s="80">
        <v>102000</v>
      </c>
      <c r="H58" s="4"/>
      <c r="I58" s="106" t="s">
        <v>248</v>
      </c>
      <c r="J58" s="5">
        <f t="shared" ref="J58:O58" si="54">B58</f>
        <v>0</v>
      </c>
      <c r="K58" s="11" t="str">
        <f t="shared" si="54"/>
        <v>五</v>
      </c>
      <c r="L58" s="11" t="str">
        <f t="shared" si="54"/>
        <v>車蓓群</v>
      </c>
      <c r="M58" s="11">
        <f t="shared" si="54"/>
        <v>240</v>
      </c>
      <c r="N58" s="11">
        <f t="shared" si="54"/>
        <v>425</v>
      </c>
      <c r="O58" s="33">
        <f t="shared" si="54"/>
        <v>102000</v>
      </c>
      <c r="P58" s="11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9.5" customHeight="1">
      <c r="A59" s="63" t="s">
        <v>527</v>
      </c>
      <c r="B59" s="66"/>
      <c r="C59" s="66"/>
      <c r="D59" s="66"/>
      <c r="E59" s="66"/>
      <c r="F59" s="73">
        <v>2904</v>
      </c>
      <c r="G59" s="80">
        <v>667290</v>
      </c>
      <c r="H59" s="4"/>
      <c r="I59" s="108"/>
      <c r="J59" s="5">
        <f t="shared" ref="J59:O59" si="55">B59</f>
        <v>0</v>
      </c>
      <c r="K59" s="11">
        <f t="shared" si="55"/>
        <v>0</v>
      </c>
      <c r="L59" s="11">
        <f t="shared" si="55"/>
        <v>0</v>
      </c>
      <c r="M59" s="11">
        <f t="shared" si="55"/>
        <v>0</v>
      </c>
      <c r="N59" s="11">
        <f t="shared" si="55"/>
        <v>2904</v>
      </c>
      <c r="O59" s="33">
        <f t="shared" si="55"/>
        <v>667290</v>
      </c>
      <c r="P59" s="11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9.5" customHeight="1">
      <c r="A60" s="63" t="s">
        <v>189</v>
      </c>
      <c r="B60" s="63" t="s">
        <v>309</v>
      </c>
      <c r="C60" s="63" t="s">
        <v>26</v>
      </c>
      <c r="D60" s="63" t="s">
        <v>311</v>
      </c>
      <c r="E60" s="63">
        <v>230</v>
      </c>
      <c r="F60" s="73">
        <v>506</v>
      </c>
      <c r="G60" s="80">
        <v>116380</v>
      </c>
      <c r="H60" s="4"/>
      <c r="I60" s="108"/>
      <c r="J60" s="5" t="str">
        <f t="shared" ref="J60:O60" si="56">B60</f>
        <v>會計學</v>
      </c>
      <c r="K60" s="11" t="str">
        <f t="shared" si="56"/>
        <v>二</v>
      </c>
      <c r="L60" s="11" t="str">
        <f t="shared" si="56"/>
        <v>林若娟等</v>
      </c>
      <c r="M60" s="11">
        <f t="shared" si="56"/>
        <v>230</v>
      </c>
      <c r="N60" s="11">
        <f t="shared" si="56"/>
        <v>506</v>
      </c>
      <c r="O60" s="33">
        <f t="shared" si="56"/>
        <v>116380</v>
      </c>
      <c r="P60" s="11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9.5" customHeight="1">
      <c r="A61" s="65"/>
      <c r="B61" s="65"/>
      <c r="C61" s="63" t="s">
        <v>34</v>
      </c>
      <c r="D61" s="63" t="s">
        <v>311</v>
      </c>
      <c r="E61" s="63">
        <v>230</v>
      </c>
      <c r="F61" s="73">
        <v>391</v>
      </c>
      <c r="G61" s="80">
        <v>89930</v>
      </c>
      <c r="H61" s="4"/>
      <c r="I61" s="107"/>
      <c r="J61" s="100" t="s">
        <v>440</v>
      </c>
      <c r="K61" s="101"/>
      <c r="L61" s="101"/>
      <c r="M61" s="102"/>
      <c r="N61" s="11">
        <f t="shared" ref="N61:O61" si="57">F61</f>
        <v>391</v>
      </c>
      <c r="O61" s="33">
        <f t="shared" si="57"/>
        <v>89930</v>
      </c>
      <c r="P61" s="11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9.5" customHeight="1">
      <c r="A62" s="65"/>
      <c r="B62" s="65"/>
      <c r="C62" s="63" t="s">
        <v>39</v>
      </c>
      <c r="D62" s="63" t="s">
        <v>418</v>
      </c>
      <c r="E62" s="63">
        <v>230</v>
      </c>
      <c r="F62" s="73">
        <v>126</v>
      </c>
      <c r="G62" s="80">
        <v>28980</v>
      </c>
      <c r="H62" s="4"/>
      <c r="I62" s="106" t="s">
        <v>300</v>
      </c>
      <c r="J62" s="5">
        <f t="shared" ref="J62:O62" si="58">B62</f>
        <v>0</v>
      </c>
      <c r="K62" s="11" t="str">
        <f t="shared" si="58"/>
        <v>四</v>
      </c>
      <c r="L62" s="11" t="str">
        <f t="shared" si="58"/>
        <v>林若娟</v>
      </c>
      <c r="M62" s="11">
        <f t="shared" si="58"/>
        <v>230</v>
      </c>
      <c r="N62" s="11">
        <f t="shared" si="58"/>
        <v>126</v>
      </c>
      <c r="O62" s="33">
        <f t="shared" si="58"/>
        <v>28980</v>
      </c>
      <c r="P62" s="11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9.5" customHeight="1">
      <c r="A63" s="65"/>
      <c r="B63" s="63" t="s">
        <v>304</v>
      </c>
      <c r="C63" s="63" t="s">
        <v>26</v>
      </c>
      <c r="D63" s="63" t="s">
        <v>305</v>
      </c>
      <c r="E63" s="63">
        <v>220</v>
      </c>
      <c r="F63" s="73">
        <v>145</v>
      </c>
      <c r="G63" s="80">
        <v>31900</v>
      </c>
      <c r="H63" s="4"/>
      <c r="I63" s="107"/>
      <c r="J63" s="100" t="s">
        <v>440</v>
      </c>
      <c r="K63" s="101"/>
      <c r="L63" s="101"/>
      <c r="M63" s="102"/>
      <c r="N63" s="11">
        <f t="shared" ref="N63:O63" si="59">F63</f>
        <v>145</v>
      </c>
      <c r="O63" s="33">
        <f t="shared" si="59"/>
        <v>31900</v>
      </c>
      <c r="P63" s="11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9.5" customHeight="1">
      <c r="A64" s="65"/>
      <c r="B64" s="63" t="s">
        <v>318</v>
      </c>
      <c r="C64" s="63" t="s">
        <v>124</v>
      </c>
      <c r="D64" s="63" t="s">
        <v>319</v>
      </c>
      <c r="E64" s="63">
        <v>335</v>
      </c>
      <c r="F64" s="73">
        <v>286</v>
      </c>
      <c r="G64" s="80">
        <v>95810</v>
      </c>
      <c r="H64" s="4"/>
      <c r="I64" s="106" t="s">
        <v>278</v>
      </c>
      <c r="J64" s="5" t="str">
        <f t="shared" ref="J64:O64" si="60">B64</f>
        <v>電腦IFRS實力養成評量(TQC)</v>
      </c>
      <c r="K64" s="11" t="str">
        <f t="shared" si="60"/>
        <v>全</v>
      </c>
      <c r="L64" s="11" t="str">
        <f t="shared" si="60"/>
        <v>財團法人中華民國電腦技能基金會</v>
      </c>
      <c r="M64" s="11">
        <f t="shared" si="60"/>
        <v>335</v>
      </c>
      <c r="N64" s="11">
        <f t="shared" si="60"/>
        <v>286</v>
      </c>
      <c r="O64" s="33">
        <f t="shared" si="60"/>
        <v>95810</v>
      </c>
      <c r="P64" s="11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9.5" customHeight="1">
      <c r="A65" s="63" t="s">
        <v>528</v>
      </c>
      <c r="B65" s="66"/>
      <c r="C65" s="66"/>
      <c r="D65" s="66"/>
      <c r="E65" s="66"/>
      <c r="F65" s="73">
        <v>1454</v>
      </c>
      <c r="G65" s="80">
        <v>363000</v>
      </c>
      <c r="H65" s="4"/>
      <c r="I65" s="108"/>
      <c r="J65" s="5">
        <f t="shared" ref="J65:O65" si="61">B65</f>
        <v>0</v>
      </c>
      <c r="K65" s="11">
        <f t="shared" si="61"/>
        <v>0</v>
      </c>
      <c r="L65" s="11">
        <f t="shared" si="61"/>
        <v>0</v>
      </c>
      <c r="M65" s="11">
        <f t="shared" si="61"/>
        <v>0</v>
      </c>
      <c r="N65" s="11">
        <f t="shared" si="61"/>
        <v>1454</v>
      </c>
      <c r="O65" s="33">
        <f t="shared" si="61"/>
        <v>363000</v>
      </c>
      <c r="P65" s="11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9.5" customHeight="1">
      <c r="A66" s="63" t="s">
        <v>248</v>
      </c>
      <c r="B66" s="63" t="s">
        <v>328</v>
      </c>
      <c r="C66" s="63" t="s">
        <v>84</v>
      </c>
      <c r="D66" s="63" t="s">
        <v>329</v>
      </c>
      <c r="E66" s="63">
        <v>278</v>
      </c>
      <c r="F66" s="73">
        <v>587</v>
      </c>
      <c r="G66" s="80">
        <v>163186</v>
      </c>
      <c r="H66" s="4"/>
      <c r="I66" s="108"/>
      <c r="J66" s="5" t="str">
        <f t="shared" ref="J66:O66" si="62">B66</f>
        <v>計算機概論</v>
      </c>
      <c r="K66" s="11" t="str">
        <f t="shared" si="62"/>
        <v>Ⅱ</v>
      </c>
      <c r="L66" s="11" t="str">
        <f t="shared" si="62"/>
        <v>施威銘.等</v>
      </c>
      <c r="M66" s="11">
        <f t="shared" si="62"/>
        <v>278</v>
      </c>
      <c r="N66" s="11">
        <f t="shared" si="62"/>
        <v>587</v>
      </c>
      <c r="O66" s="33">
        <f t="shared" si="62"/>
        <v>163186</v>
      </c>
      <c r="P66" s="11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9.5" customHeight="1">
      <c r="A67" s="65"/>
      <c r="B67" s="65"/>
      <c r="C67" s="63" t="s">
        <v>333</v>
      </c>
      <c r="D67" s="63" t="s">
        <v>329</v>
      </c>
      <c r="E67" s="63">
        <v>278</v>
      </c>
      <c r="F67" s="73">
        <v>555</v>
      </c>
      <c r="G67" s="80">
        <v>154290</v>
      </c>
      <c r="H67" s="4"/>
      <c r="I67" s="108"/>
      <c r="J67" s="5">
        <f t="shared" ref="J67:O67" si="63">B67</f>
        <v>0</v>
      </c>
      <c r="K67" s="11" t="str">
        <f t="shared" si="63"/>
        <v>Ⅳ</v>
      </c>
      <c r="L67" s="11" t="str">
        <f t="shared" si="63"/>
        <v>施威銘.等</v>
      </c>
      <c r="M67" s="11">
        <f t="shared" si="63"/>
        <v>278</v>
      </c>
      <c r="N67" s="11">
        <f t="shared" si="63"/>
        <v>555</v>
      </c>
      <c r="O67" s="33">
        <f t="shared" si="63"/>
        <v>154290</v>
      </c>
      <c r="P67" s="11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9.5" customHeight="1">
      <c r="A68" s="65"/>
      <c r="B68" s="63" t="s">
        <v>336</v>
      </c>
      <c r="C68" s="63" t="s">
        <v>84</v>
      </c>
      <c r="D68" s="63" t="s">
        <v>338</v>
      </c>
      <c r="E68" s="63">
        <v>280</v>
      </c>
      <c r="F68" s="73">
        <v>480</v>
      </c>
      <c r="G68" s="80">
        <v>134400</v>
      </c>
      <c r="H68" s="4"/>
      <c r="I68" s="108"/>
      <c r="J68" s="5" t="str">
        <f t="shared" ref="J68:O68" si="64">B68</f>
        <v>經濟學</v>
      </c>
      <c r="K68" s="11" t="str">
        <f t="shared" si="64"/>
        <v>Ⅱ</v>
      </c>
      <c r="L68" s="11" t="str">
        <f t="shared" si="64"/>
        <v>高翠玲.等</v>
      </c>
      <c r="M68" s="11">
        <f t="shared" si="64"/>
        <v>280</v>
      </c>
      <c r="N68" s="11">
        <f t="shared" si="64"/>
        <v>480</v>
      </c>
      <c r="O68" s="33">
        <f t="shared" si="64"/>
        <v>134400</v>
      </c>
      <c r="P68" s="11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9.5" customHeight="1">
      <c r="A69" s="63" t="s">
        <v>529</v>
      </c>
      <c r="B69" s="66"/>
      <c r="C69" s="66"/>
      <c r="D69" s="66"/>
      <c r="E69" s="66"/>
      <c r="F69" s="73">
        <v>1622</v>
      </c>
      <c r="G69" s="80">
        <v>451876</v>
      </c>
      <c r="H69" s="4"/>
      <c r="I69" s="108"/>
      <c r="J69" s="5">
        <f t="shared" ref="J69:O69" si="65">B69</f>
        <v>0</v>
      </c>
      <c r="K69" s="11">
        <f t="shared" si="65"/>
        <v>0</v>
      </c>
      <c r="L69" s="11">
        <f t="shared" si="65"/>
        <v>0</v>
      </c>
      <c r="M69" s="11">
        <f t="shared" si="65"/>
        <v>0</v>
      </c>
      <c r="N69" s="11">
        <f t="shared" si="65"/>
        <v>1622</v>
      </c>
      <c r="O69" s="33">
        <f t="shared" si="65"/>
        <v>451876</v>
      </c>
      <c r="P69" s="11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9.5" customHeight="1">
      <c r="A70" s="63" t="s">
        <v>85</v>
      </c>
      <c r="B70" s="63" t="s">
        <v>82</v>
      </c>
      <c r="C70" s="63" t="s">
        <v>84</v>
      </c>
      <c r="D70" s="63" t="s">
        <v>86</v>
      </c>
      <c r="E70" s="63">
        <v>336</v>
      </c>
      <c r="F70" s="73">
        <v>81</v>
      </c>
      <c r="G70" s="80">
        <v>27216</v>
      </c>
      <c r="H70" s="4"/>
      <c r="I70" s="108"/>
      <c r="J70" s="5" t="str">
        <f t="shared" ref="J70:O70" si="66">B70</f>
        <v>基本設計</v>
      </c>
      <c r="K70" s="11" t="str">
        <f t="shared" si="66"/>
        <v>Ⅱ</v>
      </c>
      <c r="L70" s="11" t="str">
        <f t="shared" si="66"/>
        <v>陳美燕.等</v>
      </c>
      <c r="M70" s="11">
        <f t="shared" si="66"/>
        <v>336</v>
      </c>
      <c r="N70" s="11">
        <f t="shared" si="66"/>
        <v>81</v>
      </c>
      <c r="O70" s="33">
        <f t="shared" si="66"/>
        <v>27216</v>
      </c>
      <c r="P70" s="11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9.5" customHeight="1">
      <c r="A71" s="63" t="s">
        <v>530</v>
      </c>
      <c r="B71" s="66"/>
      <c r="C71" s="66"/>
      <c r="D71" s="66"/>
      <c r="E71" s="66"/>
      <c r="F71" s="73">
        <v>81</v>
      </c>
      <c r="G71" s="80">
        <v>27216</v>
      </c>
      <c r="H71" s="4"/>
      <c r="I71" s="107"/>
      <c r="J71" s="100" t="s">
        <v>440</v>
      </c>
      <c r="K71" s="101"/>
      <c r="L71" s="101"/>
      <c r="M71" s="102"/>
      <c r="N71" s="11">
        <f t="shared" ref="N71:O71" si="67">F71</f>
        <v>81</v>
      </c>
      <c r="O71" s="33">
        <f t="shared" si="67"/>
        <v>27216</v>
      </c>
      <c r="P71" s="11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9.5" customHeight="1">
      <c r="A72" s="63" t="s">
        <v>132</v>
      </c>
      <c r="B72" s="63" t="s">
        <v>140</v>
      </c>
      <c r="C72" s="63" t="s">
        <v>84</v>
      </c>
      <c r="D72" s="63" t="s">
        <v>142</v>
      </c>
      <c r="E72" s="63">
        <v>155</v>
      </c>
      <c r="F72" s="73">
        <v>832</v>
      </c>
      <c r="G72" s="80">
        <v>128960</v>
      </c>
      <c r="H72" s="4"/>
      <c r="I72" s="106" t="s">
        <v>287</v>
      </c>
      <c r="J72" s="5" t="str">
        <f t="shared" ref="J72:O72" si="68">B72</f>
        <v>全民國防教育</v>
      </c>
      <c r="K72" s="11" t="str">
        <f t="shared" si="68"/>
        <v>Ⅱ</v>
      </c>
      <c r="L72" s="11" t="str">
        <f t="shared" si="68"/>
        <v>高德智</v>
      </c>
      <c r="M72" s="11">
        <f t="shared" si="68"/>
        <v>155</v>
      </c>
      <c r="N72" s="11">
        <f t="shared" si="68"/>
        <v>832</v>
      </c>
      <c r="O72" s="33">
        <f t="shared" si="68"/>
        <v>128960</v>
      </c>
      <c r="P72" s="11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9.5" customHeight="1">
      <c r="A73" s="65"/>
      <c r="B73" s="63" t="s">
        <v>146</v>
      </c>
      <c r="C73" s="63" t="s">
        <v>26</v>
      </c>
      <c r="D73" s="63" t="s">
        <v>149</v>
      </c>
      <c r="E73" s="63">
        <v>150</v>
      </c>
      <c r="F73" s="73">
        <v>717</v>
      </c>
      <c r="G73" s="80">
        <v>107550</v>
      </c>
      <c r="H73" s="4"/>
      <c r="I73" s="108"/>
      <c r="J73" s="5" t="str">
        <f t="shared" ref="J73:O73" si="69">B73</f>
        <v>健康與護理</v>
      </c>
      <c r="K73" s="11" t="str">
        <f t="shared" si="69"/>
        <v>二</v>
      </c>
      <c r="L73" s="11" t="str">
        <f t="shared" si="69"/>
        <v>鄭美治.等</v>
      </c>
      <c r="M73" s="11">
        <f t="shared" si="69"/>
        <v>150</v>
      </c>
      <c r="N73" s="11">
        <f t="shared" si="69"/>
        <v>717</v>
      </c>
      <c r="O73" s="33">
        <f t="shared" si="69"/>
        <v>107550</v>
      </c>
      <c r="P73" s="11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9.5" customHeight="1">
      <c r="A74" s="65"/>
      <c r="B74" s="63" t="s">
        <v>158</v>
      </c>
      <c r="C74" s="63" t="s">
        <v>26</v>
      </c>
      <c r="D74" s="63" t="s">
        <v>159</v>
      </c>
      <c r="E74" s="63">
        <v>135</v>
      </c>
      <c r="F74" s="73">
        <v>717</v>
      </c>
      <c r="G74" s="80">
        <v>96795</v>
      </c>
      <c r="H74" s="4"/>
      <c r="I74" s="108"/>
      <c r="J74" s="5" t="str">
        <f t="shared" ref="J74:O74" si="70">B74</f>
        <v>體育</v>
      </c>
      <c r="K74" s="11" t="str">
        <f t="shared" si="70"/>
        <v>二</v>
      </c>
      <c r="L74" s="11" t="str">
        <f t="shared" si="70"/>
        <v>方建隆</v>
      </c>
      <c r="M74" s="11">
        <f t="shared" si="70"/>
        <v>135</v>
      </c>
      <c r="N74" s="11">
        <f t="shared" si="70"/>
        <v>717</v>
      </c>
      <c r="O74" s="33">
        <f t="shared" si="70"/>
        <v>96795</v>
      </c>
      <c r="P74" s="11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9.5" customHeight="1">
      <c r="A75" s="65"/>
      <c r="B75" s="65"/>
      <c r="C75" s="63" t="s">
        <v>39</v>
      </c>
      <c r="D75" s="63" t="s">
        <v>159</v>
      </c>
      <c r="E75" s="63">
        <v>125</v>
      </c>
      <c r="F75" s="73">
        <v>644</v>
      </c>
      <c r="G75" s="80">
        <v>80500</v>
      </c>
      <c r="H75" s="4"/>
      <c r="I75" s="108"/>
      <c r="J75" s="5">
        <f t="shared" ref="J75:O75" si="71">B75</f>
        <v>0</v>
      </c>
      <c r="K75" s="11" t="str">
        <f t="shared" si="71"/>
        <v>四</v>
      </c>
      <c r="L75" s="11" t="str">
        <f t="shared" si="71"/>
        <v>方建隆</v>
      </c>
      <c r="M75" s="11">
        <f t="shared" si="71"/>
        <v>125</v>
      </c>
      <c r="N75" s="11">
        <f t="shared" si="71"/>
        <v>644</v>
      </c>
      <c r="O75" s="33">
        <f t="shared" si="71"/>
        <v>80500</v>
      </c>
      <c r="P75" s="11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9.5" customHeight="1">
      <c r="A76" s="63" t="s">
        <v>531</v>
      </c>
      <c r="B76" s="66"/>
      <c r="C76" s="66"/>
      <c r="D76" s="66"/>
      <c r="E76" s="66"/>
      <c r="F76" s="73">
        <v>2910</v>
      </c>
      <c r="G76" s="80">
        <v>413805</v>
      </c>
      <c r="H76" s="4"/>
      <c r="I76" s="108"/>
      <c r="J76" s="5">
        <f t="shared" ref="J76:O76" si="72">B76</f>
        <v>0</v>
      </c>
      <c r="K76" s="11">
        <f t="shared" si="72"/>
        <v>0</v>
      </c>
      <c r="L76" s="11">
        <f t="shared" si="72"/>
        <v>0</v>
      </c>
      <c r="M76" s="11">
        <f t="shared" si="72"/>
        <v>0</v>
      </c>
      <c r="N76" s="11">
        <f t="shared" si="72"/>
        <v>2910</v>
      </c>
      <c r="O76" s="33">
        <f t="shared" si="72"/>
        <v>413805</v>
      </c>
      <c r="P76" s="11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9.5" customHeight="1">
      <c r="A77" s="63" t="s">
        <v>179</v>
      </c>
      <c r="B77" s="63" t="s">
        <v>286</v>
      </c>
      <c r="C77" s="63" t="s">
        <v>34</v>
      </c>
      <c r="D77" s="63" t="s">
        <v>288</v>
      </c>
      <c r="E77" s="63">
        <v>125</v>
      </c>
      <c r="F77" s="73">
        <v>144</v>
      </c>
      <c r="G77" s="80">
        <v>18000</v>
      </c>
      <c r="H77" s="4"/>
      <c r="I77" s="108"/>
      <c r="J77" s="5" t="str">
        <f t="shared" ref="J77:O77" si="73">B77</f>
        <v>基礎化學</v>
      </c>
      <c r="K77" s="11" t="str">
        <f t="shared" si="73"/>
        <v>三</v>
      </c>
      <c r="L77" s="11" t="str">
        <f t="shared" si="73"/>
        <v>陳竹亭.等</v>
      </c>
      <c r="M77" s="11">
        <f t="shared" si="73"/>
        <v>125</v>
      </c>
      <c r="N77" s="11">
        <f t="shared" si="73"/>
        <v>144</v>
      </c>
      <c r="O77" s="33">
        <f t="shared" si="73"/>
        <v>18000</v>
      </c>
      <c r="P77" s="11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9.5" customHeight="1">
      <c r="A78" s="65"/>
      <c r="B78" s="63" t="s">
        <v>299</v>
      </c>
      <c r="C78" s="63" t="s">
        <v>16</v>
      </c>
      <c r="D78" s="63" t="s">
        <v>288</v>
      </c>
      <c r="E78" s="63">
        <v>125</v>
      </c>
      <c r="F78" s="73">
        <v>72</v>
      </c>
      <c r="G78" s="80">
        <v>9000</v>
      </c>
      <c r="H78" s="4"/>
      <c r="I78" s="108"/>
      <c r="J78" s="5" t="str">
        <f t="shared" ref="J78:O78" si="74">B78</f>
        <v>選修化學</v>
      </c>
      <c r="K78" s="11" t="str">
        <f t="shared" si="74"/>
        <v>下</v>
      </c>
      <c r="L78" s="11" t="str">
        <f t="shared" si="74"/>
        <v>陳竹亭.等</v>
      </c>
      <c r="M78" s="11">
        <f t="shared" si="74"/>
        <v>125</v>
      </c>
      <c r="N78" s="11">
        <f t="shared" si="74"/>
        <v>72</v>
      </c>
      <c r="O78" s="33">
        <f t="shared" si="74"/>
        <v>9000</v>
      </c>
      <c r="P78" s="11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9.5" customHeight="1">
      <c r="A79" s="63" t="s">
        <v>532</v>
      </c>
      <c r="B79" s="66"/>
      <c r="C79" s="66"/>
      <c r="D79" s="66"/>
      <c r="E79" s="66"/>
      <c r="F79" s="73">
        <v>216</v>
      </c>
      <c r="G79" s="80">
        <v>27000</v>
      </c>
      <c r="H79" s="4"/>
      <c r="I79" s="108"/>
      <c r="J79" s="5">
        <f t="shared" ref="J79:O79" si="75">B79</f>
        <v>0</v>
      </c>
      <c r="K79" s="11">
        <f t="shared" si="75"/>
        <v>0</v>
      </c>
      <c r="L79" s="11">
        <f t="shared" si="75"/>
        <v>0</v>
      </c>
      <c r="M79" s="11">
        <f t="shared" si="75"/>
        <v>0</v>
      </c>
      <c r="N79" s="11">
        <f t="shared" si="75"/>
        <v>216</v>
      </c>
      <c r="O79" s="33">
        <f t="shared" si="75"/>
        <v>27000</v>
      </c>
      <c r="P79" s="11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9.5" customHeight="1">
      <c r="A80" s="63" t="s">
        <v>108</v>
      </c>
      <c r="B80" s="63" t="s">
        <v>146</v>
      </c>
      <c r="C80" s="63" t="s">
        <v>26</v>
      </c>
      <c r="D80" s="63" t="s">
        <v>408</v>
      </c>
      <c r="E80" s="63">
        <v>155</v>
      </c>
      <c r="F80" s="73">
        <v>115</v>
      </c>
      <c r="G80" s="80">
        <v>17825</v>
      </c>
      <c r="H80" s="4"/>
      <c r="I80" s="108"/>
      <c r="J80" s="5" t="str">
        <f t="shared" ref="J80:O80" si="76">B80</f>
        <v>健康與護理</v>
      </c>
      <c r="K80" s="11" t="str">
        <f t="shared" si="76"/>
        <v>二</v>
      </c>
      <c r="L80" s="11" t="str">
        <f t="shared" si="76"/>
        <v>郭鐘隆</v>
      </c>
      <c r="M80" s="11">
        <f t="shared" si="76"/>
        <v>155</v>
      </c>
      <c r="N80" s="11">
        <f t="shared" si="76"/>
        <v>115</v>
      </c>
      <c r="O80" s="33">
        <f t="shared" si="76"/>
        <v>17825</v>
      </c>
      <c r="P80" s="11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9.5" customHeight="1">
      <c r="A81" s="65"/>
      <c r="B81" s="63" t="s">
        <v>123</v>
      </c>
      <c r="C81" s="63" t="s">
        <v>124</v>
      </c>
      <c r="D81" s="63" t="s">
        <v>125</v>
      </c>
      <c r="E81" s="63">
        <v>150</v>
      </c>
      <c r="F81" s="73">
        <v>626</v>
      </c>
      <c r="G81" s="80">
        <v>93900</v>
      </c>
      <c r="H81" s="4"/>
      <c r="I81" s="108"/>
      <c r="J81" s="5" t="str">
        <f t="shared" ref="J81:O81" si="77">B81</f>
        <v>當代軍事科技</v>
      </c>
      <c r="K81" s="11" t="str">
        <f t="shared" si="77"/>
        <v>全</v>
      </c>
      <c r="L81" s="11" t="str">
        <f t="shared" si="77"/>
        <v>編輯部</v>
      </c>
      <c r="M81" s="11">
        <f t="shared" si="77"/>
        <v>150</v>
      </c>
      <c r="N81" s="11">
        <f t="shared" si="77"/>
        <v>626</v>
      </c>
      <c r="O81" s="33">
        <f t="shared" si="77"/>
        <v>93900</v>
      </c>
      <c r="P81" s="11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9.5" customHeight="1">
      <c r="A82" s="65"/>
      <c r="B82" s="63" t="s">
        <v>420</v>
      </c>
      <c r="C82" s="63" t="s">
        <v>124</v>
      </c>
      <c r="D82" s="63" t="s">
        <v>421</v>
      </c>
      <c r="E82" s="63">
        <v>135</v>
      </c>
      <c r="F82" s="73">
        <v>126</v>
      </c>
      <c r="G82" s="80">
        <v>17010</v>
      </c>
      <c r="H82" s="4"/>
      <c r="I82" s="108"/>
      <c r="J82" s="5" t="str">
        <f t="shared" ref="J82:O82" si="78">B82</f>
        <v>健康情感管理</v>
      </c>
      <c r="K82" s="11" t="str">
        <f t="shared" si="78"/>
        <v>全</v>
      </c>
      <c r="L82" s="11" t="str">
        <f t="shared" si="78"/>
        <v>張芬蘭</v>
      </c>
      <c r="M82" s="11">
        <f t="shared" si="78"/>
        <v>135</v>
      </c>
      <c r="N82" s="11">
        <f t="shared" si="78"/>
        <v>126</v>
      </c>
      <c r="O82" s="33">
        <f t="shared" si="78"/>
        <v>17010</v>
      </c>
      <c r="P82" s="11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9.5" customHeight="1">
      <c r="A83" s="63" t="s">
        <v>533</v>
      </c>
      <c r="B83" s="66"/>
      <c r="C83" s="66"/>
      <c r="D83" s="66"/>
      <c r="E83" s="66"/>
      <c r="F83" s="73">
        <v>867</v>
      </c>
      <c r="G83" s="80">
        <v>128735</v>
      </c>
      <c r="H83" s="4"/>
      <c r="I83" s="108"/>
      <c r="J83" s="5">
        <f t="shared" ref="J83:O83" si="79">B83</f>
        <v>0</v>
      </c>
      <c r="K83" s="11">
        <f t="shared" si="79"/>
        <v>0</v>
      </c>
      <c r="L83" s="11">
        <f t="shared" si="79"/>
        <v>0</v>
      </c>
      <c r="M83" s="11">
        <f t="shared" si="79"/>
        <v>0</v>
      </c>
      <c r="N83" s="11">
        <f t="shared" si="79"/>
        <v>867</v>
      </c>
      <c r="O83" s="33">
        <f t="shared" si="79"/>
        <v>128735</v>
      </c>
      <c r="P83" s="11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9.5" customHeight="1">
      <c r="A84" s="63" t="s">
        <v>307</v>
      </c>
      <c r="B84" s="63" t="s">
        <v>322</v>
      </c>
      <c r="C84" s="63" t="s">
        <v>124</v>
      </c>
      <c r="D84" s="63" t="s">
        <v>323</v>
      </c>
      <c r="E84" s="63">
        <v>145</v>
      </c>
      <c r="F84" s="73">
        <v>787</v>
      </c>
      <c r="G84" s="80">
        <v>114115</v>
      </c>
      <c r="H84" s="4"/>
      <c r="I84" s="108"/>
      <c r="J84" s="5" t="str">
        <f t="shared" ref="J84:O84" si="80">B84</f>
        <v>戰爭與危機的啟示</v>
      </c>
      <c r="K84" s="11" t="str">
        <f t="shared" si="80"/>
        <v>全</v>
      </c>
      <c r="L84" s="11" t="str">
        <f t="shared" si="80"/>
        <v>張世照.等</v>
      </c>
      <c r="M84" s="11">
        <f t="shared" si="80"/>
        <v>145</v>
      </c>
      <c r="N84" s="11">
        <f t="shared" si="80"/>
        <v>787</v>
      </c>
      <c r="O84" s="33">
        <f t="shared" si="80"/>
        <v>114115</v>
      </c>
      <c r="P84" s="11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9.5" customHeight="1">
      <c r="A85" s="63" t="s">
        <v>534</v>
      </c>
      <c r="B85" s="66"/>
      <c r="C85" s="66"/>
      <c r="D85" s="66"/>
      <c r="E85" s="66"/>
      <c r="F85" s="73">
        <v>787</v>
      </c>
      <c r="G85" s="80">
        <v>114115</v>
      </c>
      <c r="H85" s="4"/>
      <c r="I85" s="108"/>
      <c r="J85" s="5">
        <f t="shared" ref="J85:O85" si="81">B85</f>
        <v>0</v>
      </c>
      <c r="K85" s="11">
        <f t="shared" si="81"/>
        <v>0</v>
      </c>
      <c r="L85" s="11">
        <f t="shared" si="81"/>
        <v>0</v>
      </c>
      <c r="M85" s="11">
        <f t="shared" si="81"/>
        <v>0</v>
      </c>
      <c r="N85" s="11">
        <f t="shared" si="81"/>
        <v>787</v>
      </c>
      <c r="O85" s="33">
        <f t="shared" si="81"/>
        <v>114115</v>
      </c>
      <c r="P85" s="11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9.5" customHeight="1">
      <c r="A86" s="63" t="s">
        <v>224</v>
      </c>
      <c r="B86" s="63" t="s">
        <v>158</v>
      </c>
      <c r="C86" s="63" t="s">
        <v>50</v>
      </c>
      <c r="D86" s="63" t="s">
        <v>325</v>
      </c>
      <c r="E86" s="63">
        <v>99</v>
      </c>
      <c r="F86" s="73">
        <v>694</v>
      </c>
      <c r="G86" s="80">
        <v>68706</v>
      </c>
      <c r="H86" s="4"/>
      <c r="I86" s="108"/>
      <c r="J86" s="5" t="str">
        <f t="shared" ref="J86:O86" si="82">B86</f>
        <v>體育</v>
      </c>
      <c r="K86" s="11" t="str">
        <f t="shared" si="82"/>
        <v>六</v>
      </c>
      <c r="L86" s="11" t="str">
        <f t="shared" si="82"/>
        <v>陳相榮</v>
      </c>
      <c r="M86" s="11">
        <f t="shared" si="82"/>
        <v>99</v>
      </c>
      <c r="N86" s="11">
        <f t="shared" si="82"/>
        <v>694</v>
      </c>
      <c r="O86" s="33">
        <f t="shared" si="82"/>
        <v>68706</v>
      </c>
      <c r="P86" s="11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9.5" customHeight="1">
      <c r="A87" s="63" t="s">
        <v>535</v>
      </c>
      <c r="B87" s="66"/>
      <c r="C87" s="66"/>
      <c r="D87" s="66"/>
      <c r="E87" s="66"/>
      <c r="F87" s="73">
        <v>694</v>
      </c>
      <c r="G87" s="80">
        <v>68706</v>
      </c>
      <c r="H87" s="4"/>
      <c r="I87" s="108"/>
      <c r="J87" s="5">
        <f t="shared" ref="J87:O87" si="83">B87</f>
        <v>0</v>
      </c>
      <c r="K87" s="11">
        <f t="shared" si="83"/>
        <v>0</v>
      </c>
      <c r="L87" s="11">
        <f t="shared" si="83"/>
        <v>0</v>
      </c>
      <c r="M87" s="11">
        <f t="shared" si="83"/>
        <v>0</v>
      </c>
      <c r="N87" s="11">
        <f t="shared" si="83"/>
        <v>694</v>
      </c>
      <c r="O87" s="33">
        <f t="shared" si="83"/>
        <v>68706</v>
      </c>
      <c r="P87" s="11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9.5" customHeight="1">
      <c r="A88" s="63" t="s">
        <v>300</v>
      </c>
      <c r="B88" s="63" t="s">
        <v>410</v>
      </c>
      <c r="C88" s="63" t="s">
        <v>124</v>
      </c>
      <c r="D88" s="63" t="s">
        <v>411</v>
      </c>
      <c r="E88" s="63">
        <v>125</v>
      </c>
      <c r="F88" s="73">
        <v>107</v>
      </c>
      <c r="G88" s="80">
        <v>13375</v>
      </c>
      <c r="H88" s="4"/>
      <c r="I88" s="108"/>
      <c r="J88" s="5" t="str">
        <f t="shared" ref="J88:O88" si="84">B88</f>
        <v>歷史B</v>
      </c>
      <c r="K88" s="11" t="str">
        <f t="shared" si="84"/>
        <v>全</v>
      </c>
      <c r="L88" s="11" t="str">
        <f t="shared" si="84"/>
        <v>吳旭彬</v>
      </c>
      <c r="M88" s="11">
        <f t="shared" si="84"/>
        <v>125</v>
      </c>
      <c r="N88" s="11">
        <f t="shared" si="84"/>
        <v>107</v>
      </c>
      <c r="O88" s="33">
        <f t="shared" si="84"/>
        <v>13375</v>
      </c>
      <c r="P88" s="11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9.5" customHeight="1">
      <c r="A89" s="63" t="s">
        <v>536</v>
      </c>
      <c r="B89" s="66"/>
      <c r="C89" s="66"/>
      <c r="D89" s="66"/>
      <c r="E89" s="66"/>
      <c r="F89" s="73">
        <v>107</v>
      </c>
      <c r="G89" s="80">
        <v>13375</v>
      </c>
      <c r="H89" s="4"/>
      <c r="I89" s="108"/>
      <c r="J89" s="5">
        <f t="shared" ref="J89:O89" si="85">B89</f>
        <v>0</v>
      </c>
      <c r="K89" s="11">
        <f t="shared" si="85"/>
        <v>0</v>
      </c>
      <c r="L89" s="11">
        <f t="shared" si="85"/>
        <v>0</v>
      </c>
      <c r="M89" s="11">
        <f t="shared" si="85"/>
        <v>0</v>
      </c>
      <c r="N89" s="11">
        <f t="shared" si="85"/>
        <v>107</v>
      </c>
      <c r="O89" s="33">
        <f t="shared" si="85"/>
        <v>13375</v>
      </c>
      <c r="P89" s="11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9.5" customHeight="1">
      <c r="A90" s="63" t="s">
        <v>78</v>
      </c>
      <c r="B90" s="63" t="s">
        <v>422</v>
      </c>
      <c r="C90" s="63" t="s">
        <v>26</v>
      </c>
      <c r="D90" s="63" t="s">
        <v>423</v>
      </c>
      <c r="E90" s="63">
        <v>198</v>
      </c>
      <c r="F90" s="73">
        <v>97</v>
      </c>
      <c r="G90" s="80">
        <v>19206</v>
      </c>
      <c r="H90" s="4"/>
      <c r="I90" s="108"/>
      <c r="J90" s="5" t="str">
        <f t="shared" ref="J90:O90" si="86">B90</f>
        <v>民法與商事法概論</v>
      </c>
      <c r="K90" s="11" t="str">
        <f t="shared" si="86"/>
        <v>二</v>
      </c>
      <c r="L90" s="11" t="str">
        <f t="shared" si="86"/>
        <v>鄭正中</v>
      </c>
      <c r="M90" s="11">
        <f t="shared" si="86"/>
        <v>198</v>
      </c>
      <c r="N90" s="11">
        <f t="shared" si="86"/>
        <v>97</v>
      </c>
      <c r="O90" s="33">
        <f t="shared" si="86"/>
        <v>19206</v>
      </c>
      <c r="P90" s="11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9.5" customHeight="1">
      <c r="A91" s="63" t="s">
        <v>537</v>
      </c>
      <c r="B91" s="66"/>
      <c r="C91" s="66"/>
      <c r="D91" s="66"/>
      <c r="E91" s="66"/>
      <c r="F91" s="73">
        <v>97</v>
      </c>
      <c r="G91" s="80">
        <v>19206</v>
      </c>
      <c r="H91" s="4"/>
      <c r="I91" s="107"/>
      <c r="J91" s="100" t="s">
        <v>440</v>
      </c>
      <c r="K91" s="101"/>
      <c r="L91" s="101"/>
      <c r="M91" s="102"/>
      <c r="N91" s="11">
        <f t="shared" ref="N91:O91" si="87">F91</f>
        <v>97</v>
      </c>
      <c r="O91" s="33">
        <f t="shared" si="87"/>
        <v>19206</v>
      </c>
      <c r="P91" s="11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33.75" customHeight="1">
      <c r="A92" s="67" t="s">
        <v>441</v>
      </c>
      <c r="B92" s="68"/>
      <c r="C92" s="68"/>
      <c r="D92" s="68"/>
      <c r="E92" s="68"/>
      <c r="F92" s="75">
        <v>18779</v>
      </c>
      <c r="G92" s="81">
        <v>3834626</v>
      </c>
      <c r="H92" s="4"/>
      <c r="I92" s="100" t="s">
        <v>441</v>
      </c>
      <c r="J92" s="101"/>
      <c r="K92" s="101"/>
      <c r="L92" s="101"/>
      <c r="M92" s="102"/>
      <c r="N92" s="11">
        <f t="shared" ref="N92:O92" si="88">F92</f>
        <v>18779</v>
      </c>
      <c r="O92" s="33">
        <f t="shared" si="88"/>
        <v>3834626</v>
      </c>
      <c r="P92" s="11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36"/>
      <c r="B93" s="36"/>
      <c r="C93" s="36"/>
      <c r="D93" s="36"/>
      <c r="E93" s="36"/>
      <c r="F93" s="36"/>
      <c r="G93" s="4"/>
      <c r="H93" s="4"/>
      <c r="I93" s="12"/>
      <c r="J93" s="4"/>
      <c r="K93" s="12"/>
      <c r="L93" s="12"/>
      <c r="M93" s="12"/>
      <c r="N93" s="12"/>
      <c r="O93" s="47"/>
      <c r="P93" s="12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12"/>
      <c r="J94" s="4"/>
      <c r="K94" s="12"/>
      <c r="L94" s="12"/>
      <c r="M94" s="12"/>
      <c r="N94" s="12"/>
      <c r="O94" s="47"/>
      <c r="P94" s="12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12"/>
      <c r="J95" s="4"/>
      <c r="K95" s="12"/>
      <c r="L95" s="12"/>
      <c r="M95" s="12"/>
      <c r="N95" s="12"/>
      <c r="O95" s="47"/>
      <c r="P95" s="12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12"/>
      <c r="J96" s="4"/>
      <c r="K96" s="12"/>
      <c r="L96" s="12"/>
      <c r="M96" s="12"/>
      <c r="N96" s="12"/>
      <c r="O96" s="47"/>
      <c r="P96" s="12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12"/>
      <c r="J97" s="4"/>
      <c r="K97" s="12"/>
      <c r="L97" s="12"/>
      <c r="M97" s="12"/>
      <c r="N97" s="12"/>
      <c r="O97" s="47"/>
      <c r="P97" s="12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12"/>
      <c r="J98" s="4"/>
      <c r="K98" s="12"/>
      <c r="L98" s="12"/>
      <c r="M98" s="12"/>
      <c r="N98" s="12"/>
      <c r="O98" s="47"/>
      <c r="P98" s="12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12"/>
      <c r="J99" s="4"/>
      <c r="K99" s="12"/>
      <c r="L99" s="12"/>
      <c r="M99" s="12"/>
      <c r="N99" s="12"/>
      <c r="O99" s="47"/>
      <c r="P99" s="12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12"/>
      <c r="J100" s="4"/>
      <c r="K100" s="12"/>
      <c r="L100" s="12"/>
      <c r="M100" s="12"/>
      <c r="N100" s="12"/>
      <c r="O100" s="47"/>
      <c r="P100" s="12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12"/>
      <c r="J101" s="4"/>
      <c r="K101" s="12"/>
      <c r="L101" s="12"/>
      <c r="M101" s="12"/>
      <c r="N101" s="12"/>
      <c r="O101" s="47"/>
      <c r="P101" s="12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12"/>
      <c r="J102" s="4"/>
      <c r="K102" s="12"/>
      <c r="L102" s="12"/>
      <c r="M102" s="12"/>
      <c r="N102" s="12"/>
      <c r="O102" s="47"/>
      <c r="P102" s="12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12"/>
      <c r="J103" s="4"/>
      <c r="K103" s="12"/>
      <c r="L103" s="12"/>
      <c r="M103" s="12"/>
      <c r="N103" s="12"/>
      <c r="O103" s="47"/>
      <c r="P103" s="12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12"/>
      <c r="J104" s="4"/>
      <c r="K104" s="12"/>
      <c r="L104" s="12"/>
      <c r="M104" s="12"/>
      <c r="N104" s="12"/>
      <c r="O104" s="47"/>
      <c r="P104" s="12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12"/>
      <c r="J105" s="4"/>
      <c r="K105" s="12"/>
      <c r="L105" s="12"/>
      <c r="M105" s="12"/>
      <c r="N105" s="12"/>
      <c r="O105" s="47"/>
      <c r="P105" s="12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12"/>
      <c r="J106" s="4"/>
      <c r="K106" s="12"/>
      <c r="L106" s="12"/>
      <c r="M106" s="12"/>
      <c r="N106" s="12"/>
      <c r="O106" s="47"/>
      <c r="P106" s="12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12"/>
      <c r="J107" s="4"/>
      <c r="K107" s="12"/>
      <c r="L107" s="12"/>
      <c r="M107" s="12"/>
      <c r="N107" s="12"/>
      <c r="O107" s="47"/>
      <c r="P107" s="12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12"/>
      <c r="J108" s="4"/>
      <c r="K108" s="12"/>
      <c r="L108" s="12"/>
      <c r="M108" s="12"/>
      <c r="N108" s="12"/>
      <c r="O108" s="47"/>
      <c r="P108" s="12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12"/>
      <c r="J109" s="4"/>
      <c r="K109" s="12"/>
      <c r="L109" s="12"/>
      <c r="M109" s="12"/>
      <c r="N109" s="12"/>
      <c r="O109" s="47"/>
      <c r="P109" s="12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12"/>
      <c r="J110" s="4"/>
      <c r="K110" s="12"/>
      <c r="L110" s="12"/>
      <c r="M110" s="12"/>
      <c r="N110" s="12"/>
      <c r="O110" s="47"/>
      <c r="P110" s="12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12"/>
      <c r="J111" s="4"/>
      <c r="K111" s="12"/>
      <c r="L111" s="12"/>
      <c r="M111" s="12"/>
      <c r="N111" s="12"/>
      <c r="O111" s="47"/>
      <c r="P111" s="12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12"/>
      <c r="J112" s="4"/>
      <c r="K112" s="12"/>
      <c r="L112" s="12"/>
      <c r="M112" s="12"/>
      <c r="N112" s="12"/>
      <c r="O112" s="47"/>
      <c r="P112" s="12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12"/>
      <c r="J113" s="4"/>
      <c r="K113" s="12"/>
      <c r="L113" s="12"/>
      <c r="M113" s="12"/>
      <c r="N113" s="12"/>
      <c r="O113" s="47"/>
      <c r="P113" s="12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12"/>
      <c r="J114" s="4"/>
      <c r="K114" s="12"/>
      <c r="L114" s="12"/>
      <c r="M114" s="12"/>
      <c r="N114" s="12"/>
      <c r="O114" s="47"/>
      <c r="P114" s="12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12"/>
      <c r="J115" s="4"/>
      <c r="K115" s="12"/>
      <c r="L115" s="12"/>
      <c r="M115" s="12"/>
      <c r="N115" s="12"/>
      <c r="O115" s="47"/>
      <c r="P115" s="12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12"/>
      <c r="J116" s="4"/>
      <c r="K116" s="12"/>
      <c r="L116" s="12"/>
      <c r="M116" s="12"/>
      <c r="N116" s="12"/>
      <c r="O116" s="47"/>
      <c r="P116" s="12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12"/>
      <c r="J117" s="4"/>
      <c r="K117" s="12"/>
      <c r="L117" s="12"/>
      <c r="M117" s="12"/>
      <c r="N117" s="12"/>
      <c r="O117" s="47"/>
      <c r="P117" s="12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12"/>
      <c r="J118" s="4"/>
      <c r="K118" s="12"/>
      <c r="L118" s="12"/>
      <c r="M118" s="12"/>
      <c r="N118" s="12"/>
      <c r="O118" s="47"/>
      <c r="P118" s="12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12"/>
      <c r="J119" s="4"/>
      <c r="K119" s="12"/>
      <c r="L119" s="12"/>
      <c r="M119" s="12"/>
      <c r="N119" s="12"/>
      <c r="O119" s="47"/>
      <c r="P119" s="12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12"/>
      <c r="J120" s="4"/>
      <c r="K120" s="12"/>
      <c r="L120" s="12"/>
      <c r="M120" s="12"/>
      <c r="N120" s="12"/>
      <c r="O120" s="47"/>
      <c r="P120" s="12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12"/>
      <c r="J121" s="4"/>
      <c r="K121" s="12"/>
      <c r="L121" s="12"/>
      <c r="M121" s="12"/>
      <c r="N121" s="12"/>
      <c r="O121" s="47"/>
      <c r="P121" s="12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12"/>
      <c r="J122" s="4"/>
      <c r="K122" s="12"/>
      <c r="L122" s="12"/>
      <c r="M122" s="12"/>
      <c r="N122" s="12"/>
      <c r="O122" s="47"/>
      <c r="P122" s="12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12"/>
      <c r="J123" s="4"/>
      <c r="K123" s="12"/>
      <c r="L123" s="12"/>
      <c r="M123" s="12"/>
      <c r="N123" s="12"/>
      <c r="O123" s="47"/>
      <c r="P123" s="12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12"/>
      <c r="J124" s="4"/>
      <c r="K124" s="12"/>
      <c r="L124" s="12"/>
      <c r="M124" s="12"/>
      <c r="N124" s="12"/>
      <c r="O124" s="47"/>
      <c r="P124" s="12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12"/>
      <c r="J125" s="4"/>
      <c r="K125" s="12"/>
      <c r="L125" s="12"/>
      <c r="M125" s="12"/>
      <c r="N125" s="12"/>
      <c r="O125" s="47"/>
      <c r="P125" s="12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12"/>
      <c r="J126" s="4"/>
      <c r="K126" s="12"/>
      <c r="L126" s="12"/>
      <c r="M126" s="12"/>
      <c r="N126" s="12"/>
      <c r="O126" s="47"/>
      <c r="P126" s="12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12"/>
      <c r="J127" s="4"/>
      <c r="K127" s="12"/>
      <c r="L127" s="12"/>
      <c r="M127" s="12"/>
      <c r="N127" s="12"/>
      <c r="O127" s="47"/>
      <c r="P127" s="12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12"/>
      <c r="J128" s="4"/>
      <c r="K128" s="12"/>
      <c r="L128" s="12"/>
      <c r="M128" s="12"/>
      <c r="N128" s="12"/>
      <c r="O128" s="47"/>
      <c r="P128" s="12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12"/>
      <c r="J129" s="4"/>
      <c r="K129" s="12"/>
      <c r="L129" s="12"/>
      <c r="M129" s="12"/>
      <c r="N129" s="12"/>
      <c r="O129" s="47"/>
      <c r="P129" s="12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12"/>
      <c r="J130" s="4"/>
      <c r="K130" s="12"/>
      <c r="L130" s="12"/>
      <c r="M130" s="12"/>
      <c r="N130" s="12"/>
      <c r="O130" s="47"/>
      <c r="P130" s="12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12"/>
      <c r="J131" s="4"/>
      <c r="K131" s="12"/>
      <c r="L131" s="12"/>
      <c r="M131" s="12"/>
      <c r="N131" s="12"/>
      <c r="O131" s="47"/>
      <c r="P131" s="12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12"/>
      <c r="J132" s="4"/>
      <c r="K132" s="12"/>
      <c r="L132" s="12"/>
      <c r="M132" s="12"/>
      <c r="N132" s="12"/>
      <c r="O132" s="47"/>
      <c r="P132" s="12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12"/>
      <c r="J133" s="4"/>
      <c r="K133" s="12"/>
      <c r="L133" s="12"/>
      <c r="M133" s="12"/>
      <c r="N133" s="12"/>
      <c r="O133" s="47"/>
      <c r="P133" s="12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12"/>
      <c r="J134" s="4"/>
      <c r="K134" s="12"/>
      <c r="L134" s="12"/>
      <c r="M134" s="12"/>
      <c r="N134" s="12"/>
      <c r="O134" s="47"/>
      <c r="P134" s="12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12"/>
      <c r="J135" s="4"/>
      <c r="K135" s="12"/>
      <c r="L135" s="12"/>
      <c r="M135" s="12"/>
      <c r="N135" s="12"/>
      <c r="O135" s="47"/>
      <c r="P135" s="12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12"/>
      <c r="J136" s="4"/>
      <c r="K136" s="12"/>
      <c r="L136" s="12"/>
      <c r="M136" s="12"/>
      <c r="N136" s="12"/>
      <c r="O136" s="47"/>
      <c r="P136" s="12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12"/>
      <c r="J137" s="4"/>
      <c r="K137" s="12"/>
      <c r="L137" s="12"/>
      <c r="M137" s="12"/>
      <c r="N137" s="12"/>
      <c r="O137" s="47"/>
      <c r="P137" s="12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12"/>
      <c r="J138" s="4"/>
      <c r="K138" s="12"/>
      <c r="L138" s="12"/>
      <c r="M138" s="12"/>
      <c r="N138" s="12"/>
      <c r="O138" s="47"/>
      <c r="P138" s="12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12"/>
      <c r="J139" s="4"/>
      <c r="K139" s="12"/>
      <c r="L139" s="12"/>
      <c r="M139" s="12"/>
      <c r="N139" s="12"/>
      <c r="O139" s="47"/>
      <c r="P139" s="12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12"/>
      <c r="J140" s="4"/>
      <c r="K140" s="12"/>
      <c r="L140" s="12"/>
      <c r="M140" s="12"/>
      <c r="N140" s="12"/>
      <c r="O140" s="47"/>
      <c r="P140" s="12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12"/>
      <c r="J141" s="4"/>
      <c r="K141" s="12"/>
      <c r="L141" s="12"/>
      <c r="M141" s="12"/>
      <c r="N141" s="12"/>
      <c r="O141" s="47"/>
      <c r="P141" s="12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12"/>
      <c r="J142" s="4"/>
      <c r="K142" s="12"/>
      <c r="L142" s="12"/>
      <c r="M142" s="12"/>
      <c r="N142" s="12"/>
      <c r="O142" s="47"/>
      <c r="P142" s="12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12"/>
      <c r="J143" s="4"/>
      <c r="K143" s="12"/>
      <c r="L143" s="12"/>
      <c r="M143" s="12"/>
      <c r="N143" s="12"/>
      <c r="O143" s="47"/>
      <c r="P143" s="12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12"/>
      <c r="J144" s="4"/>
      <c r="K144" s="12"/>
      <c r="L144" s="12"/>
      <c r="M144" s="12"/>
      <c r="N144" s="12"/>
      <c r="O144" s="47"/>
      <c r="P144" s="12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12"/>
      <c r="J145" s="4"/>
      <c r="K145" s="12"/>
      <c r="L145" s="12"/>
      <c r="M145" s="12"/>
      <c r="N145" s="12"/>
      <c r="O145" s="47"/>
      <c r="P145" s="12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12"/>
      <c r="J146" s="4"/>
      <c r="K146" s="12"/>
      <c r="L146" s="12"/>
      <c r="M146" s="12"/>
      <c r="N146" s="12"/>
      <c r="O146" s="47"/>
      <c r="P146" s="12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12"/>
      <c r="J147" s="4"/>
      <c r="K147" s="12"/>
      <c r="L147" s="12"/>
      <c r="M147" s="12"/>
      <c r="N147" s="12"/>
      <c r="O147" s="47"/>
      <c r="P147" s="12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12"/>
      <c r="J148" s="4"/>
      <c r="K148" s="12"/>
      <c r="L148" s="12"/>
      <c r="M148" s="12"/>
      <c r="N148" s="12"/>
      <c r="O148" s="47"/>
      <c r="P148" s="12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12"/>
      <c r="J149" s="4"/>
      <c r="K149" s="12"/>
      <c r="L149" s="12"/>
      <c r="M149" s="12"/>
      <c r="N149" s="12"/>
      <c r="O149" s="47"/>
      <c r="P149" s="12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12"/>
      <c r="J150" s="4"/>
      <c r="K150" s="12"/>
      <c r="L150" s="12"/>
      <c r="M150" s="12"/>
      <c r="N150" s="12"/>
      <c r="O150" s="47"/>
      <c r="P150" s="12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12"/>
      <c r="J151" s="4"/>
      <c r="K151" s="12"/>
      <c r="L151" s="12"/>
      <c r="M151" s="12"/>
      <c r="N151" s="12"/>
      <c r="O151" s="47"/>
      <c r="P151" s="12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12"/>
      <c r="J152" s="4"/>
      <c r="K152" s="12"/>
      <c r="L152" s="12"/>
      <c r="M152" s="12"/>
      <c r="N152" s="12"/>
      <c r="O152" s="47"/>
      <c r="P152" s="12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12"/>
      <c r="J153" s="4"/>
      <c r="K153" s="12"/>
      <c r="L153" s="12"/>
      <c r="M153" s="12"/>
      <c r="N153" s="12"/>
      <c r="O153" s="47"/>
      <c r="P153" s="12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12"/>
      <c r="J154" s="4"/>
      <c r="K154" s="12"/>
      <c r="L154" s="12"/>
      <c r="M154" s="12"/>
      <c r="N154" s="12"/>
      <c r="O154" s="47"/>
      <c r="P154" s="12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12"/>
      <c r="J155" s="4"/>
      <c r="K155" s="12"/>
      <c r="L155" s="12"/>
      <c r="M155" s="12"/>
      <c r="N155" s="12"/>
      <c r="O155" s="47"/>
      <c r="P155" s="12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12"/>
      <c r="J156" s="4"/>
      <c r="K156" s="12"/>
      <c r="L156" s="12"/>
      <c r="M156" s="12"/>
      <c r="N156" s="12"/>
      <c r="O156" s="47"/>
      <c r="P156" s="12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12"/>
      <c r="J157" s="4"/>
      <c r="K157" s="12"/>
      <c r="L157" s="12"/>
      <c r="M157" s="12"/>
      <c r="N157" s="12"/>
      <c r="O157" s="47"/>
      <c r="P157" s="12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12"/>
      <c r="J158" s="4"/>
      <c r="K158" s="12"/>
      <c r="L158" s="12"/>
      <c r="M158" s="12"/>
      <c r="N158" s="12"/>
      <c r="O158" s="47"/>
      <c r="P158" s="12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12"/>
      <c r="J159" s="4"/>
      <c r="K159" s="12"/>
      <c r="L159" s="12"/>
      <c r="M159" s="12"/>
      <c r="N159" s="12"/>
      <c r="O159" s="47"/>
      <c r="P159" s="12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12"/>
      <c r="J160" s="4"/>
      <c r="K160" s="12"/>
      <c r="L160" s="12"/>
      <c r="M160" s="12"/>
      <c r="N160" s="12"/>
      <c r="O160" s="47"/>
      <c r="P160" s="12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12"/>
      <c r="J161" s="4"/>
      <c r="K161" s="12"/>
      <c r="L161" s="12"/>
      <c r="M161" s="12"/>
      <c r="N161" s="12"/>
      <c r="O161" s="47"/>
      <c r="P161" s="12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12"/>
      <c r="J162" s="4"/>
      <c r="K162" s="12"/>
      <c r="L162" s="12"/>
      <c r="M162" s="12"/>
      <c r="N162" s="12"/>
      <c r="O162" s="47"/>
      <c r="P162" s="12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12"/>
      <c r="J163" s="4"/>
      <c r="K163" s="12"/>
      <c r="L163" s="12"/>
      <c r="M163" s="12"/>
      <c r="N163" s="12"/>
      <c r="O163" s="47"/>
      <c r="P163" s="12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12"/>
      <c r="J164" s="4"/>
      <c r="K164" s="12"/>
      <c r="L164" s="12"/>
      <c r="M164" s="12"/>
      <c r="N164" s="12"/>
      <c r="O164" s="47"/>
      <c r="P164" s="12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12"/>
      <c r="J165" s="4"/>
      <c r="K165" s="12"/>
      <c r="L165" s="12"/>
      <c r="M165" s="12"/>
      <c r="N165" s="12"/>
      <c r="O165" s="47"/>
      <c r="P165" s="12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12"/>
      <c r="J166" s="4"/>
      <c r="K166" s="12"/>
      <c r="L166" s="12"/>
      <c r="M166" s="12"/>
      <c r="N166" s="12"/>
      <c r="O166" s="47"/>
      <c r="P166" s="12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12"/>
      <c r="J167" s="4"/>
      <c r="K167" s="12"/>
      <c r="L167" s="12"/>
      <c r="M167" s="12"/>
      <c r="N167" s="12"/>
      <c r="O167" s="47"/>
      <c r="P167" s="12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12"/>
      <c r="J168" s="4"/>
      <c r="K168" s="12"/>
      <c r="L168" s="12"/>
      <c r="M168" s="12"/>
      <c r="N168" s="12"/>
      <c r="O168" s="47"/>
      <c r="P168" s="12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12"/>
      <c r="J169" s="4"/>
      <c r="K169" s="12"/>
      <c r="L169" s="12"/>
      <c r="M169" s="12"/>
      <c r="N169" s="12"/>
      <c r="O169" s="47"/>
      <c r="P169" s="12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12"/>
      <c r="J170" s="4"/>
      <c r="K170" s="12"/>
      <c r="L170" s="12"/>
      <c r="M170" s="12"/>
      <c r="N170" s="12"/>
      <c r="O170" s="47"/>
      <c r="P170" s="12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12"/>
      <c r="J171" s="4"/>
      <c r="K171" s="12"/>
      <c r="L171" s="12"/>
      <c r="M171" s="12"/>
      <c r="N171" s="12"/>
      <c r="O171" s="47"/>
      <c r="P171" s="12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12"/>
      <c r="J172" s="4"/>
      <c r="K172" s="12"/>
      <c r="L172" s="12"/>
      <c r="M172" s="12"/>
      <c r="N172" s="12"/>
      <c r="O172" s="47"/>
      <c r="P172" s="12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12"/>
      <c r="J173" s="4"/>
      <c r="K173" s="12"/>
      <c r="L173" s="12"/>
      <c r="M173" s="12"/>
      <c r="N173" s="12"/>
      <c r="O173" s="47"/>
      <c r="P173" s="12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12"/>
      <c r="J174" s="4"/>
      <c r="K174" s="12"/>
      <c r="L174" s="12"/>
      <c r="M174" s="12"/>
      <c r="N174" s="12"/>
      <c r="O174" s="47"/>
      <c r="P174" s="12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12"/>
      <c r="J175" s="4"/>
      <c r="K175" s="12"/>
      <c r="L175" s="12"/>
      <c r="M175" s="12"/>
      <c r="N175" s="12"/>
      <c r="O175" s="47"/>
      <c r="P175" s="12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12"/>
      <c r="J176" s="4"/>
      <c r="K176" s="12"/>
      <c r="L176" s="12"/>
      <c r="M176" s="12"/>
      <c r="N176" s="12"/>
      <c r="O176" s="47"/>
      <c r="P176" s="12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12"/>
      <c r="J177" s="4"/>
      <c r="K177" s="12"/>
      <c r="L177" s="12"/>
      <c r="M177" s="12"/>
      <c r="N177" s="12"/>
      <c r="O177" s="47"/>
      <c r="P177" s="12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12"/>
      <c r="J178" s="4"/>
      <c r="K178" s="12"/>
      <c r="L178" s="12"/>
      <c r="M178" s="12"/>
      <c r="N178" s="12"/>
      <c r="O178" s="47"/>
      <c r="P178" s="12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12"/>
      <c r="J179" s="4"/>
      <c r="K179" s="12"/>
      <c r="L179" s="12"/>
      <c r="M179" s="12"/>
      <c r="N179" s="12"/>
      <c r="O179" s="47"/>
      <c r="P179" s="12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12"/>
      <c r="J180" s="4"/>
      <c r="K180" s="12"/>
      <c r="L180" s="12"/>
      <c r="M180" s="12"/>
      <c r="N180" s="12"/>
      <c r="O180" s="47"/>
      <c r="P180" s="12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12"/>
      <c r="J181" s="4"/>
      <c r="K181" s="12"/>
      <c r="L181" s="12"/>
      <c r="M181" s="12"/>
      <c r="N181" s="12"/>
      <c r="O181" s="47"/>
      <c r="P181" s="12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12"/>
      <c r="J182" s="4"/>
      <c r="K182" s="12"/>
      <c r="L182" s="12"/>
      <c r="M182" s="12"/>
      <c r="N182" s="12"/>
      <c r="O182" s="47"/>
      <c r="P182" s="12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12"/>
      <c r="J183" s="4"/>
      <c r="K183" s="12"/>
      <c r="L183" s="12"/>
      <c r="M183" s="12"/>
      <c r="N183" s="12"/>
      <c r="O183" s="47"/>
      <c r="P183" s="12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12"/>
      <c r="J184" s="4"/>
      <c r="K184" s="12"/>
      <c r="L184" s="12"/>
      <c r="M184" s="12"/>
      <c r="N184" s="12"/>
      <c r="O184" s="47"/>
      <c r="P184" s="12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12"/>
      <c r="J185" s="4"/>
      <c r="K185" s="12"/>
      <c r="L185" s="12"/>
      <c r="M185" s="12"/>
      <c r="N185" s="12"/>
      <c r="O185" s="47"/>
      <c r="P185" s="12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12"/>
      <c r="J186" s="4"/>
      <c r="K186" s="12"/>
      <c r="L186" s="12"/>
      <c r="M186" s="12"/>
      <c r="N186" s="12"/>
      <c r="O186" s="47"/>
      <c r="P186" s="12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12"/>
      <c r="J187" s="4"/>
      <c r="K187" s="12"/>
      <c r="L187" s="12"/>
      <c r="M187" s="12"/>
      <c r="N187" s="12"/>
      <c r="O187" s="47"/>
      <c r="P187" s="12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12"/>
      <c r="J188" s="4"/>
      <c r="K188" s="12"/>
      <c r="L188" s="12"/>
      <c r="M188" s="12"/>
      <c r="N188" s="12"/>
      <c r="O188" s="47"/>
      <c r="P188" s="12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12"/>
      <c r="J189" s="4"/>
      <c r="K189" s="12"/>
      <c r="L189" s="12"/>
      <c r="M189" s="12"/>
      <c r="N189" s="12"/>
      <c r="O189" s="47"/>
      <c r="P189" s="12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12"/>
      <c r="J190" s="4"/>
      <c r="K190" s="12"/>
      <c r="L190" s="12"/>
      <c r="M190" s="12"/>
      <c r="N190" s="12"/>
      <c r="O190" s="47"/>
      <c r="P190" s="12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12"/>
      <c r="J191" s="4"/>
      <c r="K191" s="12"/>
      <c r="L191" s="12"/>
      <c r="M191" s="12"/>
      <c r="N191" s="12"/>
      <c r="O191" s="47"/>
      <c r="P191" s="12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12"/>
      <c r="J192" s="4"/>
      <c r="K192" s="12"/>
      <c r="L192" s="12"/>
      <c r="M192" s="12"/>
      <c r="N192" s="12"/>
      <c r="O192" s="47"/>
      <c r="P192" s="12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12"/>
      <c r="J193" s="4"/>
      <c r="K193" s="12"/>
      <c r="L193" s="12"/>
      <c r="M193" s="12"/>
      <c r="N193" s="12"/>
      <c r="O193" s="47"/>
      <c r="P193" s="12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12"/>
      <c r="J194" s="4"/>
      <c r="K194" s="12"/>
      <c r="L194" s="12"/>
      <c r="M194" s="12"/>
      <c r="N194" s="12"/>
      <c r="O194" s="47"/>
      <c r="P194" s="12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12"/>
      <c r="J195" s="4"/>
      <c r="K195" s="12"/>
      <c r="L195" s="12"/>
      <c r="M195" s="12"/>
      <c r="N195" s="12"/>
      <c r="O195" s="47"/>
      <c r="P195" s="12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12"/>
      <c r="J196" s="4"/>
      <c r="K196" s="12"/>
      <c r="L196" s="12"/>
      <c r="M196" s="12"/>
      <c r="N196" s="12"/>
      <c r="O196" s="47"/>
      <c r="P196" s="12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12"/>
      <c r="J197" s="4"/>
      <c r="K197" s="12"/>
      <c r="L197" s="12"/>
      <c r="M197" s="12"/>
      <c r="N197" s="12"/>
      <c r="O197" s="47"/>
      <c r="P197" s="12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12"/>
      <c r="J198" s="4"/>
      <c r="K198" s="12"/>
      <c r="L198" s="12"/>
      <c r="M198" s="12"/>
      <c r="N198" s="12"/>
      <c r="O198" s="47"/>
      <c r="P198" s="12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12"/>
      <c r="J199" s="4"/>
      <c r="K199" s="12"/>
      <c r="L199" s="12"/>
      <c r="M199" s="12"/>
      <c r="N199" s="12"/>
      <c r="O199" s="47"/>
      <c r="P199" s="12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12"/>
      <c r="J200" s="4"/>
      <c r="K200" s="12"/>
      <c r="L200" s="12"/>
      <c r="M200" s="12"/>
      <c r="N200" s="12"/>
      <c r="O200" s="47"/>
      <c r="P200" s="12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12"/>
      <c r="J201" s="4"/>
      <c r="K201" s="12"/>
      <c r="L201" s="12"/>
      <c r="M201" s="12"/>
      <c r="N201" s="12"/>
      <c r="O201" s="47"/>
      <c r="P201" s="12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12"/>
      <c r="J202" s="4"/>
      <c r="K202" s="12"/>
      <c r="L202" s="12"/>
      <c r="M202" s="12"/>
      <c r="N202" s="12"/>
      <c r="O202" s="47"/>
      <c r="P202" s="12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12"/>
      <c r="J203" s="4"/>
      <c r="K203" s="12"/>
      <c r="L203" s="12"/>
      <c r="M203" s="12"/>
      <c r="N203" s="12"/>
      <c r="O203" s="47"/>
      <c r="P203" s="12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12"/>
      <c r="J204" s="4"/>
      <c r="K204" s="12"/>
      <c r="L204" s="12"/>
      <c r="M204" s="12"/>
      <c r="N204" s="12"/>
      <c r="O204" s="47"/>
      <c r="P204" s="12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12"/>
      <c r="J205" s="4"/>
      <c r="K205" s="12"/>
      <c r="L205" s="12"/>
      <c r="M205" s="12"/>
      <c r="N205" s="12"/>
      <c r="O205" s="47"/>
      <c r="P205" s="12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12"/>
      <c r="J206" s="4"/>
      <c r="K206" s="12"/>
      <c r="L206" s="12"/>
      <c r="M206" s="12"/>
      <c r="N206" s="12"/>
      <c r="O206" s="47"/>
      <c r="P206" s="12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12"/>
      <c r="J207" s="4"/>
      <c r="K207" s="12"/>
      <c r="L207" s="12"/>
      <c r="M207" s="12"/>
      <c r="N207" s="12"/>
      <c r="O207" s="47"/>
      <c r="P207" s="12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12"/>
      <c r="J208" s="4"/>
      <c r="K208" s="12"/>
      <c r="L208" s="12"/>
      <c r="M208" s="12"/>
      <c r="N208" s="12"/>
      <c r="O208" s="47"/>
      <c r="P208" s="12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12"/>
      <c r="J209" s="4"/>
      <c r="K209" s="12"/>
      <c r="L209" s="12"/>
      <c r="M209" s="12"/>
      <c r="N209" s="12"/>
      <c r="O209" s="47"/>
      <c r="P209" s="12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12"/>
      <c r="J210" s="4"/>
      <c r="K210" s="12"/>
      <c r="L210" s="12"/>
      <c r="M210" s="12"/>
      <c r="N210" s="12"/>
      <c r="O210" s="47"/>
      <c r="P210" s="12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12"/>
      <c r="J211" s="4"/>
      <c r="K211" s="12"/>
      <c r="L211" s="12"/>
      <c r="M211" s="12"/>
      <c r="N211" s="12"/>
      <c r="O211" s="47"/>
      <c r="P211" s="12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12"/>
      <c r="J212" s="4"/>
      <c r="K212" s="12"/>
      <c r="L212" s="12"/>
      <c r="M212" s="12"/>
      <c r="N212" s="12"/>
      <c r="O212" s="47"/>
      <c r="P212" s="12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12"/>
      <c r="J213" s="4"/>
      <c r="K213" s="12"/>
      <c r="L213" s="12"/>
      <c r="M213" s="12"/>
      <c r="N213" s="12"/>
      <c r="O213" s="47"/>
      <c r="P213" s="12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12"/>
      <c r="J214" s="4"/>
      <c r="K214" s="12"/>
      <c r="L214" s="12"/>
      <c r="M214" s="12"/>
      <c r="N214" s="12"/>
      <c r="O214" s="47"/>
      <c r="P214" s="12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12"/>
      <c r="J215" s="4"/>
      <c r="K215" s="12"/>
      <c r="L215" s="12"/>
      <c r="M215" s="12"/>
      <c r="N215" s="12"/>
      <c r="O215" s="47"/>
      <c r="P215" s="12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12"/>
      <c r="J216" s="4"/>
      <c r="K216" s="12"/>
      <c r="L216" s="12"/>
      <c r="M216" s="12"/>
      <c r="N216" s="12"/>
      <c r="O216" s="47"/>
      <c r="P216" s="12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12"/>
      <c r="J217" s="4"/>
      <c r="K217" s="12"/>
      <c r="L217" s="12"/>
      <c r="M217" s="12"/>
      <c r="N217" s="12"/>
      <c r="O217" s="47"/>
      <c r="P217" s="12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12"/>
      <c r="J218" s="4"/>
      <c r="K218" s="12"/>
      <c r="L218" s="12"/>
      <c r="M218" s="12"/>
      <c r="N218" s="12"/>
      <c r="O218" s="47"/>
      <c r="P218" s="12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12"/>
      <c r="J219" s="4"/>
      <c r="K219" s="12"/>
      <c r="L219" s="12"/>
      <c r="M219" s="12"/>
      <c r="N219" s="12"/>
      <c r="O219" s="47"/>
      <c r="P219" s="12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12"/>
      <c r="J220" s="4"/>
      <c r="K220" s="12"/>
      <c r="L220" s="12"/>
      <c r="M220" s="12"/>
      <c r="N220" s="12"/>
      <c r="O220" s="47"/>
      <c r="P220" s="12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12"/>
      <c r="J221" s="4"/>
      <c r="K221" s="12"/>
      <c r="L221" s="12"/>
      <c r="M221" s="12"/>
      <c r="N221" s="12"/>
      <c r="O221" s="47"/>
      <c r="P221" s="12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12"/>
      <c r="J222" s="4"/>
      <c r="K222" s="12"/>
      <c r="L222" s="12"/>
      <c r="M222" s="12"/>
      <c r="N222" s="12"/>
      <c r="O222" s="47"/>
      <c r="P222" s="12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12"/>
      <c r="J223" s="4"/>
      <c r="K223" s="12"/>
      <c r="L223" s="12"/>
      <c r="M223" s="12"/>
      <c r="N223" s="12"/>
      <c r="O223" s="47"/>
      <c r="P223" s="12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12"/>
      <c r="J224" s="4"/>
      <c r="K224" s="12"/>
      <c r="L224" s="12"/>
      <c r="M224" s="12"/>
      <c r="N224" s="12"/>
      <c r="O224" s="47"/>
      <c r="P224" s="12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12"/>
      <c r="J225" s="4"/>
      <c r="K225" s="12"/>
      <c r="L225" s="12"/>
      <c r="M225" s="12"/>
      <c r="N225" s="12"/>
      <c r="O225" s="47"/>
      <c r="P225" s="12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12"/>
      <c r="J226" s="4"/>
      <c r="K226" s="12"/>
      <c r="L226" s="12"/>
      <c r="M226" s="12"/>
      <c r="N226" s="12"/>
      <c r="O226" s="47"/>
      <c r="P226" s="12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12"/>
      <c r="J227" s="4"/>
      <c r="K227" s="12"/>
      <c r="L227" s="12"/>
      <c r="M227" s="12"/>
      <c r="N227" s="12"/>
      <c r="O227" s="47"/>
      <c r="P227" s="12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12"/>
      <c r="J228" s="4"/>
      <c r="K228" s="12"/>
      <c r="L228" s="12"/>
      <c r="M228" s="12"/>
      <c r="N228" s="12"/>
      <c r="O228" s="47"/>
      <c r="P228" s="12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12"/>
      <c r="J229" s="4"/>
      <c r="K229" s="12"/>
      <c r="L229" s="12"/>
      <c r="M229" s="12"/>
      <c r="N229" s="12"/>
      <c r="O229" s="47"/>
      <c r="P229" s="12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12"/>
      <c r="J230" s="4"/>
      <c r="K230" s="12"/>
      <c r="L230" s="12"/>
      <c r="M230" s="12"/>
      <c r="N230" s="12"/>
      <c r="O230" s="47"/>
      <c r="P230" s="12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12"/>
      <c r="J231" s="4"/>
      <c r="K231" s="12"/>
      <c r="L231" s="12"/>
      <c r="M231" s="12"/>
      <c r="N231" s="12"/>
      <c r="O231" s="47"/>
      <c r="P231" s="12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12"/>
      <c r="J232" s="4"/>
      <c r="K232" s="12"/>
      <c r="L232" s="12"/>
      <c r="M232" s="12"/>
      <c r="N232" s="12"/>
      <c r="O232" s="47"/>
      <c r="P232" s="12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12"/>
      <c r="J233" s="4"/>
      <c r="K233" s="12"/>
      <c r="L233" s="12"/>
      <c r="M233" s="12"/>
      <c r="N233" s="12"/>
      <c r="O233" s="47"/>
      <c r="P233" s="12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12"/>
      <c r="J234" s="4"/>
      <c r="K234" s="12"/>
      <c r="L234" s="12"/>
      <c r="M234" s="12"/>
      <c r="N234" s="12"/>
      <c r="O234" s="47"/>
      <c r="P234" s="12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12"/>
      <c r="J235" s="4"/>
      <c r="K235" s="12"/>
      <c r="L235" s="12"/>
      <c r="M235" s="12"/>
      <c r="N235" s="12"/>
      <c r="O235" s="47"/>
      <c r="P235" s="12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12"/>
      <c r="J236" s="4"/>
      <c r="K236" s="12"/>
      <c r="L236" s="12"/>
      <c r="M236" s="12"/>
      <c r="N236" s="12"/>
      <c r="O236" s="47"/>
      <c r="P236" s="12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12"/>
      <c r="J237" s="4"/>
      <c r="K237" s="12"/>
      <c r="L237" s="12"/>
      <c r="M237" s="12"/>
      <c r="N237" s="12"/>
      <c r="O237" s="47"/>
      <c r="P237" s="12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12"/>
      <c r="J238" s="4"/>
      <c r="K238" s="12"/>
      <c r="L238" s="12"/>
      <c r="M238" s="12"/>
      <c r="N238" s="12"/>
      <c r="O238" s="47"/>
      <c r="P238" s="12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12"/>
      <c r="J239" s="4"/>
      <c r="K239" s="12"/>
      <c r="L239" s="12"/>
      <c r="M239" s="12"/>
      <c r="N239" s="12"/>
      <c r="O239" s="47"/>
      <c r="P239" s="12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12"/>
      <c r="J240" s="4"/>
      <c r="K240" s="12"/>
      <c r="L240" s="12"/>
      <c r="M240" s="12"/>
      <c r="N240" s="12"/>
      <c r="O240" s="47"/>
      <c r="P240" s="12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12"/>
      <c r="J241" s="4"/>
      <c r="K241" s="12"/>
      <c r="L241" s="12"/>
      <c r="M241" s="12"/>
      <c r="N241" s="12"/>
      <c r="O241" s="47"/>
      <c r="P241" s="12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12"/>
      <c r="J242" s="4"/>
      <c r="K242" s="12"/>
      <c r="L242" s="12"/>
      <c r="M242" s="12"/>
      <c r="N242" s="12"/>
      <c r="O242" s="47"/>
      <c r="P242" s="12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12"/>
      <c r="J243" s="4"/>
      <c r="K243" s="12"/>
      <c r="L243" s="12"/>
      <c r="M243" s="12"/>
      <c r="N243" s="12"/>
      <c r="O243" s="47"/>
      <c r="P243" s="12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12"/>
      <c r="J244" s="4"/>
      <c r="K244" s="12"/>
      <c r="L244" s="12"/>
      <c r="M244" s="12"/>
      <c r="N244" s="12"/>
      <c r="O244" s="47"/>
      <c r="P244" s="12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12"/>
      <c r="J245" s="4"/>
      <c r="K245" s="12"/>
      <c r="L245" s="12"/>
      <c r="M245" s="12"/>
      <c r="N245" s="12"/>
      <c r="O245" s="47"/>
      <c r="P245" s="12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12"/>
      <c r="J246" s="4"/>
      <c r="K246" s="12"/>
      <c r="L246" s="12"/>
      <c r="M246" s="12"/>
      <c r="N246" s="12"/>
      <c r="O246" s="47"/>
      <c r="P246" s="12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12"/>
      <c r="J247" s="4"/>
      <c r="K247" s="12"/>
      <c r="L247" s="12"/>
      <c r="M247" s="12"/>
      <c r="N247" s="12"/>
      <c r="O247" s="47"/>
      <c r="P247" s="12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12"/>
      <c r="J248" s="4"/>
      <c r="K248" s="12"/>
      <c r="L248" s="12"/>
      <c r="M248" s="12"/>
      <c r="N248" s="12"/>
      <c r="O248" s="47"/>
      <c r="P248" s="12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12"/>
      <c r="J249" s="4"/>
      <c r="K249" s="12"/>
      <c r="L249" s="12"/>
      <c r="M249" s="12"/>
      <c r="N249" s="12"/>
      <c r="O249" s="47"/>
      <c r="P249" s="12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12"/>
      <c r="J250" s="4"/>
      <c r="K250" s="12"/>
      <c r="L250" s="12"/>
      <c r="M250" s="12"/>
      <c r="N250" s="12"/>
      <c r="O250" s="47"/>
      <c r="P250" s="12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12"/>
      <c r="J251" s="4"/>
      <c r="K251" s="12"/>
      <c r="L251" s="12"/>
      <c r="M251" s="12"/>
      <c r="N251" s="12"/>
      <c r="O251" s="47"/>
      <c r="P251" s="12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12"/>
      <c r="J252" s="4"/>
      <c r="K252" s="12"/>
      <c r="L252" s="12"/>
      <c r="M252" s="12"/>
      <c r="N252" s="12"/>
      <c r="O252" s="47"/>
      <c r="P252" s="12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12"/>
      <c r="J253" s="4"/>
      <c r="K253" s="12"/>
      <c r="L253" s="12"/>
      <c r="M253" s="12"/>
      <c r="N253" s="12"/>
      <c r="O253" s="47"/>
      <c r="P253" s="12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12"/>
      <c r="J254" s="4"/>
      <c r="K254" s="12"/>
      <c r="L254" s="12"/>
      <c r="M254" s="12"/>
      <c r="N254" s="12"/>
      <c r="O254" s="47"/>
      <c r="P254" s="12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12"/>
      <c r="J255" s="4"/>
      <c r="K255" s="12"/>
      <c r="L255" s="12"/>
      <c r="M255" s="12"/>
      <c r="N255" s="12"/>
      <c r="O255" s="47"/>
      <c r="P255" s="12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12"/>
      <c r="J256" s="4"/>
      <c r="K256" s="12"/>
      <c r="L256" s="12"/>
      <c r="M256" s="12"/>
      <c r="N256" s="12"/>
      <c r="O256" s="47"/>
      <c r="P256" s="12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12"/>
      <c r="J257" s="4"/>
      <c r="K257" s="12"/>
      <c r="L257" s="12"/>
      <c r="M257" s="12"/>
      <c r="N257" s="12"/>
      <c r="O257" s="47"/>
      <c r="P257" s="12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12"/>
      <c r="J258" s="4"/>
      <c r="K258" s="12"/>
      <c r="L258" s="12"/>
      <c r="M258" s="12"/>
      <c r="N258" s="12"/>
      <c r="O258" s="47"/>
      <c r="P258" s="12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12"/>
      <c r="J259" s="4"/>
      <c r="K259" s="12"/>
      <c r="L259" s="12"/>
      <c r="M259" s="12"/>
      <c r="N259" s="12"/>
      <c r="O259" s="47"/>
      <c r="P259" s="12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12"/>
      <c r="J260" s="4"/>
      <c r="K260" s="12"/>
      <c r="L260" s="12"/>
      <c r="M260" s="12"/>
      <c r="N260" s="12"/>
      <c r="O260" s="47"/>
      <c r="P260" s="12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12"/>
      <c r="J261" s="4"/>
      <c r="K261" s="12"/>
      <c r="L261" s="12"/>
      <c r="M261" s="12"/>
      <c r="N261" s="12"/>
      <c r="O261" s="47"/>
      <c r="P261" s="12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12"/>
      <c r="J262" s="4"/>
      <c r="K262" s="12"/>
      <c r="L262" s="12"/>
      <c r="M262" s="12"/>
      <c r="N262" s="12"/>
      <c r="O262" s="47"/>
      <c r="P262" s="12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12"/>
      <c r="J263" s="4"/>
      <c r="K263" s="12"/>
      <c r="L263" s="12"/>
      <c r="M263" s="12"/>
      <c r="N263" s="12"/>
      <c r="O263" s="47"/>
      <c r="P263" s="12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12"/>
      <c r="J264" s="4"/>
      <c r="K264" s="12"/>
      <c r="L264" s="12"/>
      <c r="M264" s="12"/>
      <c r="N264" s="12"/>
      <c r="O264" s="47"/>
      <c r="P264" s="12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12"/>
      <c r="J265" s="4"/>
      <c r="K265" s="12"/>
      <c r="L265" s="12"/>
      <c r="M265" s="12"/>
      <c r="N265" s="12"/>
      <c r="O265" s="47"/>
      <c r="P265" s="12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12"/>
      <c r="J266" s="4"/>
      <c r="K266" s="12"/>
      <c r="L266" s="12"/>
      <c r="M266" s="12"/>
      <c r="N266" s="12"/>
      <c r="O266" s="47"/>
      <c r="P266" s="12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12"/>
      <c r="J267" s="4"/>
      <c r="K267" s="12"/>
      <c r="L267" s="12"/>
      <c r="M267" s="12"/>
      <c r="N267" s="12"/>
      <c r="O267" s="47"/>
      <c r="P267" s="12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12"/>
      <c r="J268" s="4"/>
      <c r="K268" s="12"/>
      <c r="L268" s="12"/>
      <c r="M268" s="12"/>
      <c r="N268" s="12"/>
      <c r="O268" s="47"/>
      <c r="P268" s="12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12"/>
      <c r="J269" s="4"/>
      <c r="K269" s="12"/>
      <c r="L269" s="12"/>
      <c r="M269" s="12"/>
      <c r="N269" s="12"/>
      <c r="O269" s="47"/>
      <c r="P269" s="12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12"/>
      <c r="J270" s="4"/>
      <c r="K270" s="12"/>
      <c r="L270" s="12"/>
      <c r="M270" s="12"/>
      <c r="N270" s="12"/>
      <c r="O270" s="47"/>
      <c r="P270" s="12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12"/>
      <c r="J271" s="4"/>
      <c r="K271" s="12"/>
      <c r="L271" s="12"/>
      <c r="M271" s="12"/>
      <c r="N271" s="12"/>
      <c r="O271" s="47"/>
      <c r="P271" s="12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12"/>
      <c r="J272" s="4"/>
      <c r="K272" s="12"/>
      <c r="L272" s="12"/>
      <c r="M272" s="12"/>
      <c r="N272" s="12"/>
      <c r="O272" s="47"/>
      <c r="P272" s="12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12"/>
      <c r="J273" s="4"/>
      <c r="K273" s="12"/>
      <c r="L273" s="12"/>
      <c r="M273" s="12"/>
      <c r="N273" s="12"/>
      <c r="O273" s="47"/>
      <c r="P273" s="12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12"/>
      <c r="J274" s="4"/>
      <c r="K274" s="12"/>
      <c r="L274" s="12"/>
      <c r="M274" s="12"/>
      <c r="N274" s="12"/>
      <c r="O274" s="47"/>
      <c r="P274" s="12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12"/>
      <c r="J275" s="4"/>
      <c r="K275" s="12"/>
      <c r="L275" s="12"/>
      <c r="M275" s="12"/>
      <c r="N275" s="12"/>
      <c r="O275" s="47"/>
      <c r="P275" s="12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12"/>
      <c r="J276" s="4"/>
      <c r="K276" s="12"/>
      <c r="L276" s="12"/>
      <c r="M276" s="12"/>
      <c r="N276" s="12"/>
      <c r="O276" s="47"/>
      <c r="P276" s="12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12"/>
      <c r="J277" s="4"/>
      <c r="K277" s="12"/>
      <c r="L277" s="12"/>
      <c r="M277" s="12"/>
      <c r="N277" s="12"/>
      <c r="O277" s="47"/>
      <c r="P277" s="12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12"/>
      <c r="J278" s="4"/>
      <c r="K278" s="12"/>
      <c r="L278" s="12"/>
      <c r="M278" s="12"/>
      <c r="N278" s="12"/>
      <c r="O278" s="47"/>
      <c r="P278" s="12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12"/>
      <c r="J279" s="4"/>
      <c r="K279" s="12"/>
      <c r="L279" s="12"/>
      <c r="M279" s="12"/>
      <c r="N279" s="12"/>
      <c r="O279" s="47"/>
      <c r="P279" s="12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12"/>
      <c r="J280" s="4"/>
      <c r="K280" s="12"/>
      <c r="L280" s="12"/>
      <c r="M280" s="12"/>
      <c r="N280" s="12"/>
      <c r="O280" s="47"/>
      <c r="P280" s="12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12"/>
      <c r="J281" s="4"/>
      <c r="K281" s="12"/>
      <c r="L281" s="12"/>
      <c r="M281" s="12"/>
      <c r="N281" s="12"/>
      <c r="O281" s="47"/>
      <c r="P281" s="12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12"/>
      <c r="J282" s="4"/>
      <c r="K282" s="12"/>
      <c r="L282" s="12"/>
      <c r="M282" s="12"/>
      <c r="N282" s="12"/>
      <c r="O282" s="47"/>
      <c r="P282" s="12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12"/>
      <c r="J283" s="4"/>
      <c r="K283" s="12"/>
      <c r="L283" s="12"/>
      <c r="M283" s="12"/>
      <c r="N283" s="12"/>
      <c r="O283" s="47"/>
      <c r="P283" s="12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12"/>
      <c r="J284" s="4"/>
      <c r="K284" s="12"/>
      <c r="L284" s="12"/>
      <c r="M284" s="12"/>
      <c r="N284" s="12"/>
      <c r="O284" s="47"/>
      <c r="P284" s="12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12"/>
      <c r="J285" s="4"/>
      <c r="K285" s="12"/>
      <c r="L285" s="12"/>
      <c r="M285" s="12"/>
      <c r="N285" s="12"/>
      <c r="O285" s="47"/>
      <c r="P285" s="12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12"/>
      <c r="J286" s="4"/>
      <c r="K286" s="12"/>
      <c r="L286" s="12"/>
      <c r="M286" s="12"/>
      <c r="N286" s="12"/>
      <c r="O286" s="47"/>
      <c r="P286" s="12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12"/>
      <c r="J287" s="4"/>
      <c r="K287" s="12"/>
      <c r="L287" s="12"/>
      <c r="M287" s="12"/>
      <c r="N287" s="12"/>
      <c r="O287" s="47"/>
      <c r="P287" s="12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12"/>
      <c r="J288" s="4"/>
      <c r="K288" s="12"/>
      <c r="L288" s="12"/>
      <c r="M288" s="12"/>
      <c r="N288" s="12"/>
      <c r="O288" s="47"/>
      <c r="P288" s="12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12"/>
      <c r="J289" s="4"/>
      <c r="K289" s="12"/>
      <c r="L289" s="12"/>
      <c r="M289" s="12"/>
      <c r="N289" s="12"/>
      <c r="O289" s="47"/>
      <c r="P289" s="12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12"/>
      <c r="J290" s="4"/>
      <c r="K290" s="12"/>
      <c r="L290" s="12"/>
      <c r="M290" s="12"/>
      <c r="N290" s="12"/>
      <c r="O290" s="47"/>
      <c r="P290" s="12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12"/>
      <c r="J291" s="4"/>
      <c r="K291" s="12"/>
      <c r="L291" s="12"/>
      <c r="M291" s="12"/>
      <c r="N291" s="12"/>
      <c r="O291" s="47"/>
      <c r="P291" s="12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12"/>
      <c r="J292" s="4"/>
      <c r="K292" s="12"/>
      <c r="L292" s="12"/>
      <c r="M292" s="12"/>
      <c r="N292" s="12"/>
      <c r="O292" s="47"/>
      <c r="P292" s="12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12"/>
      <c r="J293" s="4"/>
      <c r="K293" s="12"/>
      <c r="L293" s="12"/>
      <c r="M293" s="12"/>
      <c r="N293" s="12"/>
      <c r="O293" s="47"/>
      <c r="P293" s="12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12"/>
      <c r="J294" s="4"/>
      <c r="K294" s="12"/>
      <c r="L294" s="12"/>
      <c r="M294" s="12"/>
      <c r="N294" s="12"/>
      <c r="O294" s="47"/>
      <c r="P294" s="12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12"/>
      <c r="J295" s="4"/>
      <c r="K295" s="12"/>
      <c r="L295" s="12"/>
      <c r="M295" s="12"/>
      <c r="N295" s="12"/>
      <c r="O295" s="47"/>
      <c r="P295" s="12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12"/>
      <c r="J296" s="4"/>
      <c r="K296" s="12"/>
      <c r="L296" s="12"/>
      <c r="M296" s="12"/>
      <c r="N296" s="12"/>
      <c r="O296" s="47"/>
      <c r="P296" s="12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12"/>
      <c r="J297" s="4"/>
      <c r="K297" s="12"/>
      <c r="L297" s="12"/>
      <c r="M297" s="12"/>
      <c r="N297" s="12"/>
      <c r="O297" s="47"/>
      <c r="P297" s="12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12"/>
      <c r="J298" s="4"/>
      <c r="K298" s="12"/>
      <c r="L298" s="12"/>
      <c r="M298" s="12"/>
      <c r="N298" s="12"/>
      <c r="O298" s="47"/>
      <c r="P298" s="12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12"/>
      <c r="J299" s="4"/>
      <c r="K299" s="12"/>
      <c r="L299" s="12"/>
      <c r="M299" s="12"/>
      <c r="N299" s="12"/>
      <c r="O299" s="47"/>
      <c r="P299" s="12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12"/>
      <c r="J300" s="4"/>
      <c r="K300" s="12"/>
      <c r="L300" s="12"/>
      <c r="M300" s="12"/>
      <c r="N300" s="12"/>
      <c r="O300" s="47"/>
      <c r="P300" s="12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12"/>
      <c r="J301" s="4"/>
      <c r="K301" s="12"/>
      <c r="L301" s="12"/>
      <c r="M301" s="12"/>
      <c r="N301" s="12"/>
      <c r="O301" s="47"/>
      <c r="P301" s="12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12"/>
      <c r="J302" s="4"/>
      <c r="K302" s="12"/>
      <c r="L302" s="12"/>
      <c r="M302" s="12"/>
      <c r="N302" s="12"/>
      <c r="O302" s="47"/>
      <c r="P302" s="12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12"/>
      <c r="J303" s="4"/>
      <c r="K303" s="12"/>
      <c r="L303" s="12"/>
      <c r="M303" s="12"/>
      <c r="N303" s="12"/>
      <c r="O303" s="47"/>
      <c r="P303" s="12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12"/>
      <c r="J304" s="4"/>
      <c r="K304" s="12"/>
      <c r="L304" s="12"/>
      <c r="M304" s="12"/>
      <c r="N304" s="12"/>
      <c r="O304" s="47"/>
      <c r="P304" s="12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12"/>
      <c r="J305" s="4"/>
      <c r="K305" s="12"/>
      <c r="L305" s="12"/>
      <c r="M305" s="12"/>
      <c r="N305" s="12"/>
      <c r="O305" s="47"/>
      <c r="P305" s="12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12"/>
      <c r="J306" s="4"/>
      <c r="K306" s="12"/>
      <c r="L306" s="12"/>
      <c r="M306" s="12"/>
      <c r="N306" s="12"/>
      <c r="O306" s="47"/>
      <c r="P306" s="12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12"/>
      <c r="J307" s="4"/>
      <c r="K307" s="12"/>
      <c r="L307" s="12"/>
      <c r="M307" s="12"/>
      <c r="N307" s="12"/>
      <c r="O307" s="47"/>
      <c r="P307" s="12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12"/>
      <c r="J308" s="4"/>
      <c r="K308" s="12"/>
      <c r="L308" s="12"/>
      <c r="M308" s="12"/>
      <c r="N308" s="12"/>
      <c r="O308" s="47"/>
      <c r="P308" s="12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12"/>
      <c r="J309" s="4"/>
      <c r="K309" s="12"/>
      <c r="L309" s="12"/>
      <c r="M309" s="12"/>
      <c r="N309" s="12"/>
      <c r="O309" s="47"/>
      <c r="P309" s="12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12"/>
      <c r="J310" s="4"/>
      <c r="K310" s="12"/>
      <c r="L310" s="12"/>
      <c r="M310" s="12"/>
      <c r="N310" s="12"/>
      <c r="O310" s="47"/>
      <c r="P310" s="12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12"/>
      <c r="J311" s="4"/>
      <c r="K311" s="12"/>
      <c r="L311" s="12"/>
      <c r="M311" s="12"/>
      <c r="N311" s="12"/>
      <c r="O311" s="47"/>
      <c r="P311" s="12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12"/>
      <c r="J312" s="4"/>
      <c r="K312" s="12"/>
      <c r="L312" s="12"/>
      <c r="M312" s="12"/>
      <c r="N312" s="12"/>
      <c r="O312" s="47"/>
      <c r="P312" s="12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12"/>
      <c r="J313" s="4"/>
      <c r="K313" s="12"/>
      <c r="L313" s="12"/>
      <c r="M313" s="12"/>
      <c r="N313" s="12"/>
      <c r="O313" s="47"/>
      <c r="P313" s="12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12"/>
      <c r="J314" s="4"/>
      <c r="K314" s="12"/>
      <c r="L314" s="12"/>
      <c r="M314" s="12"/>
      <c r="N314" s="12"/>
      <c r="O314" s="47"/>
      <c r="P314" s="12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12"/>
      <c r="J315" s="4"/>
      <c r="K315" s="12"/>
      <c r="L315" s="12"/>
      <c r="M315" s="12"/>
      <c r="N315" s="12"/>
      <c r="O315" s="47"/>
      <c r="P315" s="12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12"/>
      <c r="J316" s="4"/>
      <c r="K316" s="12"/>
      <c r="L316" s="12"/>
      <c r="M316" s="12"/>
      <c r="N316" s="12"/>
      <c r="O316" s="47"/>
      <c r="P316" s="12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12"/>
      <c r="J317" s="4"/>
      <c r="K317" s="12"/>
      <c r="L317" s="12"/>
      <c r="M317" s="12"/>
      <c r="N317" s="12"/>
      <c r="O317" s="47"/>
      <c r="P317" s="12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12"/>
      <c r="J318" s="4"/>
      <c r="K318" s="12"/>
      <c r="L318" s="12"/>
      <c r="M318" s="12"/>
      <c r="N318" s="12"/>
      <c r="O318" s="47"/>
      <c r="P318" s="12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12"/>
      <c r="J319" s="4"/>
      <c r="K319" s="12"/>
      <c r="L319" s="12"/>
      <c r="M319" s="12"/>
      <c r="N319" s="12"/>
      <c r="O319" s="47"/>
      <c r="P319" s="12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12"/>
      <c r="J320" s="4"/>
      <c r="K320" s="12"/>
      <c r="L320" s="12"/>
      <c r="M320" s="12"/>
      <c r="N320" s="12"/>
      <c r="O320" s="47"/>
      <c r="P320" s="12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12"/>
      <c r="J321" s="4"/>
      <c r="K321" s="12"/>
      <c r="L321" s="12"/>
      <c r="M321" s="12"/>
      <c r="N321" s="12"/>
      <c r="O321" s="47"/>
      <c r="P321" s="12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12"/>
      <c r="J322" s="4"/>
      <c r="K322" s="12"/>
      <c r="L322" s="12"/>
      <c r="M322" s="12"/>
      <c r="N322" s="12"/>
      <c r="O322" s="47"/>
      <c r="P322" s="12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12"/>
      <c r="J323" s="4"/>
      <c r="K323" s="12"/>
      <c r="L323" s="12"/>
      <c r="M323" s="12"/>
      <c r="N323" s="12"/>
      <c r="O323" s="47"/>
      <c r="P323" s="12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12"/>
      <c r="J324" s="4"/>
      <c r="K324" s="12"/>
      <c r="L324" s="12"/>
      <c r="M324" s="12"/>
      <c r="N324" s="12"/>
      <c r="O324" s="47"/>
      <c r="P324" s="12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12"/>
      <c r="J325" s="4"/>
      <c r="K325" s="12"/>
      <c r="L325" s="12"/>
      <c r="M325" s="12"/>
      <c r="N325" s="12"/>
      <c r="O325" s="47"/>
      <c r="P325" s="12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12"/>
      <c r="J326" s="4"/>
      <c r="K326" s="12"/>
      <c r="L326" s="12"/>
      <c r="M326" s="12"/>
      <c r="N326" s="12"/>
      <c r="O326" s="47"/>
      <c r="P326" s="12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12"/>
      <c r="J327" s="4"/>
      <c r="K327" s="12"/>
      <c r="L327" s="12"/>
      <c r="M327" s="12"/>
      <c r="N327" s="12"/>
      <c r="O327" s="47"/>
      <c r="P327" s="12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12"/>
      <c r="J328" s="4"/>
      <c r="K328" s="12"/>
      <c r="L328" s="12"/>
      <c r="M328" s="12"/>
      <c r="N328" s="12"/>
      <c r="O328" s="47"/>
      <c r="P328" s="12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12"/>
      <c r="J329" s="4"/>
      <c r="K329" s="12"/>
      <c r="L329" s="12"/>
      <c r="M329" s="12"/>
      <c r="N329" s="12"/>
      <c r="O329" s="47"/>
      <c r="P329" s="12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12"/>
      <c r="J330" s="4"/>
      <c r="K330" s="12"/>
      <c r="L330" s="12"/>
      <c r="M330" s="12"/>
      <c r="N330" s="12"/>
      <c r="O330" s="47"/>
      <c r="P330" s="12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12"/>
      <c r="J331" s="4"/>
      <c r="K331" s="12"/>
      <c r="L331" s="12"/>
      <c r="M331" s="12"/>
      <c r="N331" s="12"/>
      <c r="O331" s="47"/>
      <c r="P331" s="12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12"/>
      <c r="J332" s="4"/>
      <c r="K332" s="12"/>
      <c r="L332" s="12"/>
      <c r="M332" s="12"/>
      <c r="N332" s="12"/>
      <c r="O332" s="47"/>
      <c r="P332" s="12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12"/>
      <c r="J333" s="4"/>
      <c r="K333" s="12"/>
      <c r="L333" s="12"/>
      <c r="M333" s="12"/>
      <c r="N333" s="12"/>
      <c r="O333" s="47"/>
      <c r="P333" s="12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12"/>
      <c r="J334" s="4"/>
      <c r="K334" s="12"/>
      <c r="L334" s="12"/>
      <c r="M334" s="12"/>
      <c r="N334" s="12"/>
      <c r="O334" s="47"/>
      <c r="P334" s="12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12"/>
      <c r="J335" s="4"/>
      <c r="K335" s="12"/>
      <c r="L335" s="12"/>
      <c r="M335" s="12"/>
      <c r="N335" s="12"/>
      <c r="O335" s="47"/>
      <c r="P335" s="12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12"/>
      <c r="J336" s="4"/>
      <c r="K336" s="12"/>
      <c r="L336" s="12"/>
      <c r="M336" s="12"/>
      <c r="N336" s="12"/>
      <c r="O336" s="47"/>
      <c r="P336" s="12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12"/>
      <c r="J337" s="4"/>
      <c r="K337" s="12"/>
      <c r="L337" s="12"/>
      <c r="M337" s="12"/>
      <c r="N337" s="12"/>
      <c r="O337" s="47"/>
      <c r="P337" s="12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12"/>
      <c r="J338" s="4"/>
      <c r="K338" s="12"/>
      <c r="L338" s="12"/>
      <c r="M338" s="12"/>
      <c r="N338" s="12"/>
      <c r="O338" s="47"/>
      <c r="P338" s="12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12"/>
      <c r="J339" s="4"/>
      <c r="K339" s="12"/>
      <c r="L339" s="12"/>
      <c r="M339" s="12"/>
      <c r="N339" s="12"/>
      <c r="O339" s="47"/>
      <c r="P339" s="12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12"/>
      <c r="J340" s="4"/>
      <c r="K340" s="12"/>
      <c r="L340" s="12"/>
      <c r="M340" s="12"/>
      <c r="N340" s="12"/>
      <c r="O340" s="47"/>
      <c r="P340" s="12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12"/>
      <c r="J341" s="4"/>
      <c r="K341" s="12"/>
      <c r="L341" s="12"/>
      <c r="M341" s="12"/>
      <c r="N341" s="12"/>
      <c r="O341" s="47"/>
      <c r="P341" s="12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12"/>
      <c r="J342" s="4"/>
      <c r="K342" s="12"/>
      <c r="L342" s="12"/>
      <c r="M342" s="12"/>
      <c r="N342" s="12"/>
      <c r="O342" s="47"/>
      <c r="P342" s="12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12"/>
      <c r="J343" s="4"/>
      <c r="K343" s="12"/>
      <c r="L343" s="12"/>
      <c r="M343" s="12"/>
      <c r="N343" s="12"/>
      <c r="O343" s="47"/>
      <c r="P343" s="12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12"/>
      <c r="J344" s="4"/>
      <c r="K344" s="12"/>
      <c r="L344" s="12"/>
      <c r="M344" s="12"/>
      <c r="N344" s="12"/>
      <c r="O344" s="47"/>
      <c r="P344" s="12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12"/>
      <c r="J345" s="4"/>
      <c r="K345" s="12"/>
      <c r="L345" s="12"/>
      <c r="M345" s="12"/>
      <c r="N345" s="12"/>
      <c r="O345" s="47"/>
      <c r="P345" s="12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12"/>
      <c r="J346" s="4"/>
      <c r="K346" s="12"/>
      <c r="L346" s="12"/>
      <c r="M346" s="12"/>
      <c r="N346" s="12"/>
      <c r="O346" s="47"/>
      <c r="P346" s="12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12"/>
      <c r="J347" s="4"/>
      <c r="K347" s="12"/>
      <c r="L347" s="12"/>
      <c r="M347" s="12"/>
      <c r="N347" s="12"/>
      <c r="O347" s="47"/>
      <c r="P347" s="12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12"/>
      <c r="J348" s="4"/>
      <c r="K348" s="12"/>
      <c r="L348" s="12"/>
      <c r="M348" s="12"/>
      <c r="N348" s="12"/>
      <c r="O348" s="47"/>
      <c r="P348" s="12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12"/>
      <c r="J349" s="4"/>
      <c r="K349" s="12"/>
      <c r="L349" s="12"/>
      <c r="M349" s="12"/>
      <c r="N349" s="12"/>
      <c r="O349" s="47"/>
      <c r="P349" s="12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12"/>
      <c r="J350" s="4"/>
      <c r="K350" s="12"/>
      <c r="L350" s="12"/>
      <c r="M350" s="12"/>
      <c r="N350" s="12"/>
      <c r="O350" s="47"/>
      <c r="P350" s="12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12"/>
      <c r="J351" s="4"/>
      <c r="K351" s="12"/>
      <c r="L351" s="12"/>
      <c r="M351" s="12"/>
      <c r="N351" s="12"/>
      <c r="O351" s="47"/>
      <c r="P351" s="12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12"/>
      <c r="J352" s="4"/>
      <c r="K352" s="12"/>
      <c r="L352" s="12"/>
      <c r="M352" s="12"/>
      <c r="N352" s="12"/>
      <c r="O352" s="47"/>
      <c r="P352" s="12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12"/>
      <c r="J353" s="4"/>
      <c r="K353" s="12"/>
      <c r="L353" s="12"/>
      <c r="M353" s="12"/>
      <c r="N353" s="12"/>
      <c r="O353" s="47"/>
      <c r="P353" s="12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12"/>
      <c r="J354" s="4"/>
      <c r="K354" s="12"/>
      <c r="L354" s="12"/>
      <c r="M354" s="12"/>
      <c r="N354" s="12"/>
      <c r="O354" s="47"/>
      <c r="P354" s="12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12"/>
      <c r="J355" s="4"/>
      <c r="K355" s="12"/>
      <c r="L355" s="12"/>
      <c r="M355" s="12"/>
      <c r="N355" s="12"/>
      <c r="O355" s="47"/>
      <c r="P355" s="12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12"/>
      <c r="J356" s="4"/>
      <c r="K356" s="12"/>
      <c r="L356" s="12"/>
      <c r="M356" s="12"/>
      <c r="N356" s="12"/>
      <c r="O356" s="47"/>
      <c r="P356" s="12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12"/>
      <c r="J357" s="4"/>
      <c r="K357" s="12"/>
      <c r="L357" s="12"/>
      <c r="M357" s="12"/>
      <c r="N357" s="12"/>
      <c r="O357" s="47"/>
      <c r="P357" s="12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12"/>
      <c r="J358" s="4"/>
      <c r="K358" s="12"/>
      <c r="L358" s="12"/>
      <c r="M358" s="12"/>
      <c r="N358" s="12"/>
      <c r="O358" s="47"/>
      <c r="P358" s="12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12"/>
      <c r="J359" s="4"/>
      <c r="K359" s="12"/>
      <c r="L359" s="12"/>
      <c r="M359" s="12"/>
      <c r="N359" s="12"/>
      <c r="O359" s="47"/>
      <c r="P359" s="12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12"/>
      <c r="J360" s="4"/>
      <c r="K360" s="12"/>
      <c r="L360" s="12"/>
      <c r="M360" s="12"/>
      <c r="N360" s="12"/>
      <c r="O360" s="47"/>
      <c r="P360" s="12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12"/>
      <c r="J361" s="4"/>
      <c r="K361" s="12"/>
      <c r="L361" s="12"/>
      <c r="M361" s="12"/>
      <c r="N361" s="12"/>
      <c r="O361" s="47"/>
      <c r="P361" s="12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12"/>
      <c r="J362" s="4"/>
      <c r="K362" s="12"/>
      <c r="L362" s="12"/>
      <c r="M362" s="12"/>
      <c r="N362" s="12"/>
      <c r="O362" s="47"/>
      <c r="P362" s="12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12"/>
      <c r="J363" s="4"/>
      <c r="K363" s="12"/>
      <c r="L363" s="12"/>
      <c r="M363" s="12"/>
      <c r="N363" s="12"/>
      <c r="O363" s="47"/>
      <c r="P363" s="12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12"/>
      <c r="J364" s="4"/>
      <c r="K364" s="12"/>
      <c r="L364" s="12"/>
      <c r="M364" s="12"/>
      <c r="N364" s="12"/>
      <c r="O364" s="47"/>
      <c r="P364" s="12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12"/>
      <c r="J365" s="4"/>
      <c r="K365" s="12"/>
      <c r="L365" s="12"/>
      <c r="M365" s="12"/>
      <c r="N365" s="12"/>
      <c r="O365" s="47"/>
      <c r="P365" s="12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12"/>
      <c r="J366" s="4"/>
      <c r="K366" s="12"/>
      <c r="L366" s="12"/>
      <c r="M366" s="12"/>
      <c r="N366" s="12"/>
      <c r="O366" s="47"/>
      <c r="P366" s="12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12"/>
      <c r="J367" s="4"/>
      <c r="K367" s="12"/>
      <c r="L367" s="12"/>
      <c r="M367" s="12"/>
      <c r="N367" s="12"/>
      <c r="O367" s="47"/>
      <c r="P367" s="12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12"/>
      <c r="J368" s="4"/>
      <c r="K368" s="12"/>
      <c r="L368" s="12"/>
      <c r="M368" s="12"/>
      <c r="N368" s="12"/>
      <c r="O368" s="47"/>
      <c r="P368" s="12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12"/>
      <c r="J369" s="4"/>
      <c r="K369" s="12"/>
      <c r="L369" s="12"/>
      <c r="M369" s="12"/>
      <c r="N369" s="12"/>
      <c r="O369" s="47"/>
      <c r="P369" s="12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12"/>
      <c r="J370" s="4"/>
      <c r="K370" s="12"/>
      <c r="L370" s="12"/>
      <c r="M370" s="12"/>
      <c r="N370" s="12"/>
      <c r="O370" s="47"/>
      <c r="P370" s="12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12"/>
      <c r="J371" s="4"/>
      <c r="K371" s="12"/>
      <c r="L371" s="12"/>
      <c r="M371" s="12"/>
      <c r="N371" s="12"/>
      <c r="O371" s="47"/>
      <c r="P371" s="12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12"/>
      <c r="J372" s="4"/>
      <c r="K372" s="12"/>
      <c r="L372" s="12"/>
      <c r="M372" s="12"/>
      <c r="N372" s="12"/>
      <c r="O372" s="47"/>
      <c r="P372" s="12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12"/>
      <c r="J373" s="4"/>
      <c r="K373" s="12"/>
      <c r="L373" s="12"/>
      <c r="M373" s="12"/>
      <c r="N373" s="12"/>
      <c r="O373" s="47"/>
      <c r="P373" s="12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12"/>
      <c r="J374" s="4"/>
      <c r="K374" s="12"/>
      <c r="L374" s="12"/>
      <c r="M374" s="12"/>
      <c r="N374" s="12"/>
      <c r="O374" s="47"/>
      <c r="P374" s="12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12"/>
      <c r="J375" s="4"/>
      <c r="K375" s="12"/>
      <c r="L375" s="12"/>
      <c r="M375" s="12"/>
      <c r="N375" s="12"/>
      <c r="O375" s="47"/>
      <c r="P375" s="12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12"/>
      <c r="J376" s="4"/>
      <c r="K376" s="12"/>
      <c r="L376" s="12"/>
      <c r="M376" s="12"/>
      <c r="N376" s="12"/>
      <c r="O376" s="47"/>
      <c r="P376" s="12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12"/>
      <c r="J377" s="4"/>
      <c r="K377" s="12"/>
      <c r="L377" s="12"/>
      <c r="M377" s="12"/>
      <c r="N377" s="12"/>
      <c r="O377" s="47"/>
      <c r="P377" s="12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12"/>
      <c r="J378" s="4"/>
      <c r="K378" s="12"/>
      <c r="L378" s="12"/>
      <c r="M378" s="12"/>
      <c r="N378" s="12"/>
      <c r="O378" s="47"/>
      <c r="P378" s="12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12"/>
      <c r="J379" s="4"/>
      <c r="K379" s="12"/>
      <c r="L379" s="12"/>
      <c r="M379" s="12"/>
      <c r="N379" s="12"/>
      <c r="O379" s="47"/>
      <c r="P379" s="12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12"/>
      <c r="J380" s="4"/>
      <c r="K380" s="12"/>
      <c r="L380" s="12"/>
      <c r="M380" s="12"/>
      <c r="N380" s="12"/>
      <c r="O380" s="47"/>
      <c r="P380" s="12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12"/>
      <c r="J381" s="4"/>
      <c r="K381" s="12"/>
      <c r="L381" s="12"/>
      <c r="M381" s="12"/>
      <c r="N381" s="12"/>
      <c r="O381" s="47"/>
      <c r="P381" s="12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12"/>
      <c r="J382" s="4"/>
      <c r="K382" s="12"/>
      <c r="L382" s="12"/>
      <c r="M382" s="12"/>
      <c r="N382" s="12"/>
      <c r="O382" s="47"/>
      <c r="P382" s="12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12"/>
      <c r="J383" s="4"/>
      <c r="K383" s="12"/>
      <c r="L383" s="12"/>
      <c r="M383" s="12"/>
      <c r="N383" s="12"/>
      <c r="O383" s="47"/>
      <c r="P383" s="12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12"/>
      <c r="J384" s="4"/>
      <c r="K384" s="12"/>
      <c r="L384" s="12"/>
      <c r="M384" s="12"/>
      <c r="N384" s="12"/>
      <c r="O384" s="47"/>
      <c r="P384" s="12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12"/>
      <c r="J385" s="4"/>
      <c r="K385" s="12"/>
      <c r="L385" s="12"/>
      <c r="M385" s="12"/>
      <c r="N385" s="12"/>
      <c r="O385" s="47"/>
      <c r="P385" s="12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12"/>
      <c r="J386" s="4"/>
      <c r="K386" s="12"/>
      <c r="L386" s="12"/>
      <c r="M386" s="12"/>
      <c r="N386" s="12"/>
      <c r="O386" s="47"/>
      <c r="P386" s="12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12"/>
      <c r="J387" s="4"/>
      <c r="K387" s="12"/>
      <c r="L387" s="12"/>
      <c r="M387" s="12"/>
      <c r="N387" s="12"/>
      <c r="O387" s="47"/>
      <c r="P387" s="12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12"/>
      <c r="J388" s="4"/>
      <c r="K388" s="12"/>
      <c r="L388" s="12"/>
      <c r="M388" s="12"/>
      <c r="N388" s="12"/>
      <c r="O388" s="47"/>
      <c r="P388" s="12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12"/>
      <c r="J389" s="4"/>
      <c r="K389" s="12"/>
      <c r="L389" s="12"/>
      <c r="M389" s="12"/>
      <c r="N389" s="12"/>
      <c r="O389" s="47"/>
      <c r="P389" s="12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12"/>
      <c r="J390" s="4"/>
      <c r="K390" s="12"/>
      <c r="L390" s="12"/>
      <c r="M390" s="12"/>
      <c r="N390" s="12"/>
      <c r="O390" s="47"/>
      <c r="P390" s="12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12"/>
      <c r="J391" s="4"/>
      <c r="K391" s="12"/>
      <c r="L391" s="12"/>
      <c r="M391" s="12"/>
      <c r="N391" s="12"/>
      <c r="O391" s="47"/>
      <c r="P391" s="12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12"/>
      <c r="J392" s="4"/>
      <c r="K392" s="12"/>
      <c r="L392" s="12"/>
      <c r="M392" s="12"/>
      <c r="N392" s="12"/>
      <c r="O392" s="47"/>
      <c r="P392" s="12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12"/>
      <c r="J393" s="4"/>
      <c r="K393" s="12"/>
      <c r="L393" s="12"/>
      <c r="M393" s="12"/>
      <c r="N393" s="12"/>
      <c r="O393" s="47"/>
      <c r="P393" s="12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12"/>
      <c r="J394" s="4"/>
      <c r="K394" s="12"/>
      <c r="L394" s="12"/>
      <c r="M394" s="12"/>
      <c r="N394" s="12"/>
      <c r="O394" s="47"/>
      <c r="P394" s="12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12"/>
      <c r="J395" s="4"/>
      <c r="K395" s="12"/>
      <c r="L395" s="12"/>
      <c r="M395" s="12"/>
      <c r="N395" s="12"/>
      <c r="O395" s="47"/>
      <c r="P395" s="12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12"/>
      <c r="J396" s="4"/>
      <c r="K396" s="12"/>
      <c r="L396" s="12"/>
      <c r="M396" s="12"/>
      <c r="N396" s="12"/>
      <c r="O396" s="47"/>
      <c r="P396" s="12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12"/>
      <c r="J397" s="4"/>
      <c r="K397" s="12"/>
      <c r="L397" s="12"/>
      <c r="M397" s="12"/>
      <c r="N397" s="12"/>
      <c r="O397" s="47"/>
      <c r="P397" s="12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12"/>
      <c r="J398" s="4"/>
      <c r="K398" s="12"/>
      <c r="L398" s="12"/>
      <c r="M398" s="12"/>
      <c r="N398" s="12"/>
      <c r="O398" s="47"/>
      <c r="P398" s="12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12"/>
      <c r="J399" s="4"/>
      <c r="K399" s="12"/>
      <c r="L399" s="12"/>
      <c r="M399" s="12"/>
      <c r="N399" s="12"/>
      <c r="O399" s="47"/>
      <c r="P399" s="12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12"/>
      <c r="J400" s="4"/>
      <c r="K400" s="12"/>
      <c r="L400" s="12"/>
      <c r="M400" s="12"/>
      <c r="N400" s="12"/>
      <c r="O400" s="47"/>
      <c r="P400" s="12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12"/>
      <c r="J401" s="4"/>
      <c r="K401" s="12"/>
      <c r="L401" s="12"/>
      <c r="M401" s="12"/>
      <c r="N401" s="12"/>
      <c r="O401" s="47"/>
      <c r="P401" s="12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12"/>
      <c r="J402" s="4"/>
      <c r="K402" s="12"/>
      <c r="L402" s="12"/>
      <c r="M402" s="12"/>
      <c r="N402" s="12"/>
      <c r="O402" s="47"/>
      <c r="P402" s="12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12"/>
      <c r="J403" s="4"/>
      <c r="K403" s="12"/>
      <c r="L403" s="12"/>
      <c r="M403" s="12"/>
      <c r="N403" s="12"/>
      <c r="O403" s="47"/>
      <c r="P403" s="12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12"/>
      <c r="J404" s="4"/>
      <c r="K404" s="12"/>
      <c r="L404" s="12"/>
      <c r="M404" s="12"/>
      <c r="N404" s="12"/>
      <c r="O404" s="47"/>
      <c r="P404" s="12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12"/>
      <c r="J405" s="4"/>
      <c r="K405" s="12"/>
      <c r="L405" s="12"/>
      <c r="M405" s="12"/>
      <c r="N405" s="12"/>
      <c r="O405" s="47"/>
      <c r="P405" s="12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12"/>
      <c r="J406" s="4"/>
      <c r="K406" s="12"/>
      <c r="L406" s="12"/>
      <c r="M406" s="12"/>
      <c r="N406" s="12"/>
      <c r="O406" s="47"/>
      <c r="P406" s="12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12"/>
      <c r="J407" s="4"/>
      <c r="K407" s="12"/>
      <c r="L407" s="12"/>
      <c r="M407" s="12"/>
      <c r="N407" s="12"/>
      <c r="O407" s="47"/>
      <c r="P407" s="12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12"/>
      <c r="J408" s="4"/>
      <c r="K408" s="12"/>
      <c r="L408" s="12"/>
      <c r="M408" s="12"/>
      <c r="N408" s="12"/>
      <c r="O408" s="47"/>
      <c r="P408" s="12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12"/>
      <c r="J409" s="4"/>
      <c r="K409" s="12"/>
      <c r="L409" s="12"/>
      <c r="M409" s="12"/>
      <c r="N409" s="12"/>
      <c r="O409" s="47"/>
      <c r="P409" s="12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12"/>
      <c r="J410" s="4"/>
      <c r="K410" s="12"/>
      <c r="L410" s="12"/>
      <c r="M410" s="12"/>
      <c r="N410" s="12"/>
      <c r="O410" s="47"/>
      <c r="P410" s="12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12"/>
      <c r="J411" s="4"/>
      <c r="K411" s="12"/>
      <c r="L411" s="12"/>
      <c r="M411" s="12"/>
      <c r="N411" s="12"/>
      <c r="O411" s="47"/>
      <c r="P411" s="12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12"/>
      <c r="J412" s="4"/>
      <c r="K412" s="12"/>
      <c r="L412" s="12"/>
      <c r="M412" s="12"/>
      <c r="N412" s="12"/>
      <c r="O412" s="47"/>
      <c r="P412" s="12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12"/>
      <c r="J413" s="4"/>
      <c r="K413" s="12"/>
      <c r="L413" s="12"/>
      <c r="M413" s="12"/>
      <c r="N413" s="12"/>
      <c r="O413" s="47"/>
      <c r="P413" s="12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12"/>
      <c r="J414" s="4"/>
      <c r="K414" s="12"/>
      <c r="L414" s="12"/>
      <c r="M414" s="12"/>
      <c r="N414" s="12"/>
      <c r="O414" s="47"/>
      <c r="P414" s="12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12"/>
      <c r="J415" s="4"/>
      <c r="K415" s="12"/>
      <c r="L415" s="12"/>
      <c r="M415" s="12"/>
      <c r="N415" s="12"/>
      <c r="O415" s="47"/>
      <c r="P415" s="12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12"/>
      <c r="J416" s="4"/>
      <c r="K416" s="12"/>
      <c r="L416" s="12"/>
      <c r="M416" s="12"/>
      <c r="N416" s="12"/>
      <c r="O416" s="47"/>
      <c r="P416" s="12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12"/>
      <c r="J417" s="4"/>
      <c r="K417" s="12"/>
      <c r="L417" s="12"/>
      <c r="M417" s="12"/>
      <c r="N417" s="12"/>
      <c r="O417" s="47"/>
      <c r="P417" s="12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12"/>
      <c r="J418" s="4"/>
      <c r="K418" s="12"/>
      <c r="L418" s="12"/>
      <c r="M418" s="12"/>
      <c r="N418" s="12"/>
      <c r="O418" s="47"/>
      <c r="P418" s="12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12"/>
      <c r="J419" s="4"/>
      <c r="K419" s="12"/>
      <c r="L419" s="12"/>
      <c r="M419" s="12"/>
      <c r="N419" s="12"/>
      <c r="O419" s="47"/>
      <c r="P419" s="12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12"/>
      <c r="J420" s="4"/>
      <c r="K420" s="12"/>
      <c r="L420" s="12"/>
      <c r="M420" s="12"/>
      <c r="N420" s="12"/>
      <c r="O420" s="47"/>
      <c r="P420" s="12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12"/>
      <c r="J421" s="4"/>
      <c r="K421" s="12"/>
      <c r="L421" s="12"/>
      <c r="M421" s="12"/>
      <c r="N421" s="12"/>
      <c r="O421" s="47"/>
      <c r="P421" s="12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12"/>
      <c r="J422" s="4"/>
      <c r="K422" s="12"/>
      <c r="L422" s="12"/>
      <c r="M422" s="12"/>
      <c r="N422" s="12"/>
      <c r="O422" s="47"/>
      <c r="P422" s="12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12"/>
      <c r="J423" s="4"/>
      <c r="K423" s="12"/>
      <c r="L423" s="12"/>
      <c r="M423" s="12"/>
      <c r="N423" s="12"/>
      <c r="O423" s="47"/>
      <c r="P423" s="12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12"/>
      <c r="J424" s="4"/>
      <c r="K424" s="12"/>
      <c r="L424" s="12"/>
      <c r="M424" s="12"/>
      <c r="N424" s="12"/>
      <c r="O424" s="47"/>
      <c r="P424" s="12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12"/>
      <c r="J425" s="4"/>
      <c r="K425" s="12"/>
      <c r="L425" s="12"/>
      <c r="M425" s="12"/>
      <c r="N425" s="12"/>
      <c r="O425" s="47"/>
      <c r="P425" s="12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12"/>
      <c r="J426" s="4"/>
      <c r="K426" s="12"/>
      <c r="L426" s="12"/>
      <c r="M426" s="12"/>
      <c r="N426" s="12"/>
      <c r="O426" s="47"/>
      <c r="P426" s="12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12"/>
      <c r="J427" s="4"/>
      <c r="K427" s="12"/>
      <c r="L427" s="12"/>
      <c r="M427" s="12"/>
      <c r="N427" s="12"/>
      <c r="O427" s="47"/>
      <c r="P427" s="12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12"/>
      <c r="J428" s="4"/>
      <c r="K428" s="12"/>
      <c r="L428" s="12"/>
      <c r="M428" s="12"/>
      <c r="N428" s="12"/>
      <c r="O428" s="47"/>
      <c r="P428" s="12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12"/>
      <c r="J429" s="4"/>
      <c r="K429" s="12"/>
      <c r="L429" s="12"/>
      <c r="M429" s="12"/>
      <c r="N429" s="12"/>
      <c r="O429" s="47"/>
      <c r="P429" s="12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12"/>
      <c r="J430" s="4"/>
      <c r="K430" s="12"/>
      <c r="L430" s="12"/>
      <c r="M430" s="12"/>
      <c r="N430" s="12"/>
      <c r="O430" s="47"/>
      <c r="P430" s="12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12"/>
      <c r="J431" s="4"/>
      <c r="K431" s="12"/>
      <c r="L431" s="12"/>
      <c r="M431" s="12"/>
      <c r="N431" s="12"/>
      <c r="O431" s="47"/>
      <c r="P431" s="12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12"/>
      <c r="J432" s="4"/>
      <c r="K432" s="12"/>
      <c r="L432" s="12"/>
      <c r="M432" s="12"/>
      <c r="N432" s="12"/>
      <c r="O432" s="47"/>
      <c r="P432" s="12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12"/>
      <c r="J433" s="4"/>
      <c r="K433" s="12"/>
      <c r="L433" s="12"/>
      <c r="M433" s="12"/>
      <c r="N433" s="12"/>
      <c r="O433" s="47"/>
      <c r="P433" s="12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12"/>
      <c r="J434" s="4"/>
      <c r="K434" s="12"/>
      <c r="L434" s="12"/>
      <c r="M434" s="12"/>
      <c r="N434" s="12"/>
      <c r="O434" s="47"/>
      <c r="P434" s="12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12"/>
      <c r="J435" s="4"/>
      <c r="K435" s="12"/>
      <c r="L435" s="12"/>
      <c r="M435" s="12"/>
      <c r="N435" s="12"/>
      <c r="O435" s="47"/>
      <c r="P435" s="12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12"/>
      <c r="J436" s="4"/>
      <c r="K436" s="12"/>
      <c r="L436" s="12"/>
      <c r="M436" s="12"/>
      <c r="N436" s="12"/>
      <c r="O436" s="47"/>
      <c r="P436" s="12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12"/>
      <c r="J437" s="4"/>
      <c r="K437" s="12"/>
      <c r="L437" s="12"/>
      <c r="M437" s="12"/>
      <c r="N437" s="12"/>
      <c r="O437" s="47"/>
      <c r="P437" s="12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12"/>
      <c r="J438" s="4"/>
      <c r="K438" s="12"/>
      <c r="L438" s="12"/>
      <c r="M438" s="12"/>
      <c r="N438" s="12"/>
      <c r="O438" s="47"/>
      <c r="P438" s="12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12"/>
      <c r="J439" s="4"/>
      <c r="K439" s="12"/>
      <c r="L439" s="12"/>
      <c r="M439" s="12"/>
      <c r="N439" s="12"/>
      <c r="O439" s="47"/>
      <c r="P439" s="12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12"/>
      <c r="J440" s="4"/>
      <c r="K440" s="12"/>
      <c r="L440" s="12"/>
      <c r="M440" s="12"/>
      <c r="N440" s="12"/>
      <c r="O440" s="47"/>
      <c r="P440" s="12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12"/>
      <c r="J441" s="4"/>
      <c r="K441" s="12"/>
      <c r="L441" s="12"/>
      <c r="M441" s="12"/>
      <c r="N441" s="12"/>
      <c r="O441" s="47"/>
      <c r="P441" s="12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12"/>
      <c r="J442" s="4"/>
      <c r="K442" s="12"/>
      <c r="L442" s="12"/>
      <c r="M442" s="12"/>
      <c r="N442" s="12"/>
      <c r="O442" s="47"/>
      <c r="P442" s="12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12"/>
      <c r="J443" s="4"/>
      <c r="K443" s="12"/>
      <c r="L443" s="12"/>
      <c r="M443" s="12"/>
      <c r="N443" s="12"/>
      <c r="O443" s="47"/>
      <c r="P443" s="12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12"/>
      <c r="J444" s="4"/>
      <c r="K444" s="12"/>
      <c r="L444" s="12"/>
      <c r="M444" s="12"/>
      <c r="N444" s="12"/>
      <c r="O444" s="47"/>
      <c r="P444" s="12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12"/>
      <c r="J445" s="4"/>
      <c r="K445" s="12"/>
      <c r="L445" s="12"/>
      <c r="M445" s="12"/>
      <c r="N445" s="12"/>
      <c r="O445" s="47"/>
      <c r="P445" s="12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12"/>
      <c r="J446" s="4"/>
      <c r="K446" s="12"/>
      <c r="L446" s="12"/>
      <c r="M446" s="12"/>
      <c r="N446" s="12"/>
      <c r="O446" s="47"/>
      <c r="P446" s="12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12"/>
      <c r="J447" s="4"/>
      <c r="K447" s="12"/>
      <c r="L447" s="12"/>
      <c r="M447" s="12"/>
      <c r="N447" s="12"/>
      <c r="O447" s="47"/>
      <c r="P447" s="12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12"/>
      <c r="J448" s="4"/>
      <c r="K448" s="12"/>
      <c r="L448" s="12"/>
      <c r="M448" s="12"/>
      <c r="N448" s="12"/>
      <c r="O448" s="47"/>
      <c r="P448" s="12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12"/>
      <c r="J449" s="4"/>
      <c r="K449" s="12"/>
      <c r="L449" s="12"/>
      <c r="M449" s="12"/>
      <c r="N449" s="12"/>
      <c r="O449" s="47"/>
      <c r="P449" s="12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12"/>
      <c r="J450" s="4"/>
      <c r="K450" s="12"/>
      <c r="L450" s="12"/>
      <c r="M450" s="12"/>
      <c r="N450" s="12"/>
      <c r="O450" s="47"/>
      <c r="P450" s="12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12"/>
      <c r="J451" s="4"/>
      <c r="K451" s="12"/>
      <c r="L451" s="12"/>
      <c r="M451" s="12"/>
      <c r="N451" s="12"/>
      <c r="O451" s="47"/>
      <c r="P451" s="12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12"/>
      <c r="J452" s="4"/>
      <c r="K452" s="12"/>
      <c r="L452" s="12"/>
      <c r="M452" s="12"/>
      <c r="N452" s="12"/>
      <c r="O452" s="47"/>
      <c r="P452" s="12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12"/>
      <c r="J453" s="4"/>
      <c r="K453" s="12"/>
      <c r="L453" s="12"/>
      <c r="M453" s="12"/>
      <c r="N453" s="12"/>
      <c r="O453" s="47"/>
      <c r="P453" s="12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12"/>
      <c r="J454" s="4"/>
      <c r="K454" s="12"/>
      <c r="L454" s="12"/>
      <c r="M454" s="12"/>
      <c r="N454" s="12"/>
      <c r="O454" s="47"/>
      <c r="P454" s="12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12"/>
      <c r="J455" s="4"/>
      <c r="K455" s="12"/>
      <c r="L455" s="12"/>
      <c r="M455" s="12"/>
      <c r="N455" s="12"/>
      <c r="O455" s="47"/>
      <c r="P455" s="12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12"/>
      <c r="J456" s="4"/>
      <c r="K456" s="12"/>
      <c r="L456" s="12"/>
      <c r="M456" s="12"/>
      <c r="N456" s="12"/>
      <c r="O456" s="47"/>
      <c r="P456" s="12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12"/>
      <c r="J457" s="4"/>
      <c r="K457" s="12"/>
      <c r="L457" s="12"/>
      <c r="M457" s="12"/>
      <c r="N457" s="12"/>
      <c r="O457" s="47"/>
      <c r="P457" s="12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12"/>
      <c r="J458" s="4"/>
      <c r="K458" s="12"/>
      <c r="L458" s="12"/>
      <c r="M458" s="12"/>
      <c r="N458" s="12"/>
      <c r="O458" s="47"/>
      <c r="P458" s="12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12"/>
      <c r="J459" s="4"/>
      <c r="K459" s="12"/>
      <c r="L459" s="12"/>
      <c r="M459" s="12"/>
      <c r="N459" s="12"/>
      <c r="O459" s="47"/>
      <c r="P459" s="12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12"/>
      <c r="J460" s="4"/>
      <c r="K460" s="12"/>
      <c r="L460" s="12"/>
      <c r="M460" s="12"/>
      <c r="N460" s="12"/>
      <c r="O460" s="47"/>
      <c r="P460" s="12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12"/>
      <c r="J461" s="4"/>
      <c r="K461" s="12"/>
      <c r="L461" s="12"/>
      <c r="M461" s="12"/>
      <c r="N461" s="12"/>
      <c r="O461" s="47"/>
      <c r="P461" s="12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12"/>
      <c r="J462" s="4"/>
      <c r="K462" s="12"/>
      <c r="L462" s="12"/>
      <c r="M462" s="12"/>
      <c r="N462" s="12"/>
      <c r="O462" s="47"/>
      <c r="P462" s="12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12"/>
      <c r="J463" s="4"/>
      <c r="K463" s="12"/>
      <c r="L463" s="12"/>
      <c r="M463" s="12"/>
      <c r="N463" s="12"/>
      <c r="O463" s="47"/>
      <c r="P463" s="12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12"/>
      <c r="J464" s="4"/>
      <c r="K464" s="12"/>
      <c r="L464" s="12"/>
      <c r="M464" s="12"/>
      <c r="N464" s="12"/>
      <c r="O464" s="47"/>
      <c r="P464" s="12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12"/>
      <c r="J465" s="4"/>
      <c r="K465" s="12"/>
      <c r="L465" s="12"/>
      <c r="M465" s="12"/>
      <c r="N465" s="12"/>
      <c r="O465" s="47"/>
      <c r="P465" s="12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12"/>
      <c r="J466" s="4"/>
      <c r="K466" s="12"/>
      <c r="L466" s="12"/>
      <c r="M466" s="12"/>
      <c r="N466" s="12"/>
      <c r="O466" s="47"/>
      <c r="P466" s="12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12"/>
      <c r="J467" s="4"/>
      <c r="K467" s="12"/>
      <c r="L467" s="12"/>
      <c r="M467" s="12"/>
      <c r="N467" s="12"/>
      <c r="O467" s="47"/>
      <c r="P467" s="12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12"/>
      <c r="J468" s="4"/>
      <c r="K468" s="12"/>
      <c r="L468" s="12"/>
      <c r="M468" s="12"/>
      <c r="N468" s="12"/>
      <c r="O468" s="47"/>
      <c r="P468" s="12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12"/>
      <c r="J469" s="4"/>
      <c r="K469" s="12"/>
      <c r="L469" s="12"/>
      <c r="M469" s="12"/>
      <c r="N469" s="12"/>
      <c r="O469" s="47"/>
      <c r="P469" s="12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12"/>
      <c r="J470" s="4"/>
      <c r="K470" s="12"/>
      <c r="L470" s="12"/>
      <c r="M470" s="12"/>
      <c r="N470" s="12"/>
      <c r="O470" s="47"/>
      <c r="P470" s="12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12"/>
      <c r="J471" s="4"/>
      <c r="K471" s="12"/>
      <c r="L471" s="12"/>
      <c r="M471" s="12"/>
      <c r="N471" s="12"/>
      <c r="O471" s="47"/>
      <c r="P471" s="12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12"/>
      <c r="J472" s="4"/>
      <c r="K472" s="12"/>
      <c r="L472" s="12"/>
      <c r="M472" s="12"/>
      <c r="N472" s="12"/>
      <c r="O472" s="47"/>
      <c r="P472" s="12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12"/>
      <c r="J473" s="4"/>
      <c r="K473" s="12"/>
      <c r="L473" s="12"/>
      <c r="M473" s="12"/>
      <c r="N473" s="12"/>
      <c r="O473" s="47"/>
      <c r="P473" s="12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12"/>
      <c r="J474" s="4"/>
      <c r="K474" s="12"/>
      <c r="L474" s="12"/>
      <c r="M474" s="12"/>
      <c r="N474" s="12"/>
      <c r="O474" s="47"/>
      <c r="P474" s="12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12"/>
      <c r="J475" s="4"/>
      <c r="K475" s="12"/>
      <c r="L475" s="12"/>
      <c r="M475" s="12"/>
      <c r="N475" s="12"/>
      <c r="O475" s="47"/>
      <c r="P475" s="12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12"/>
      <c r="J476" s="4"/>
      <c r="K476" s="12"/>
      <c r="L476" s="12"/>
      <c r="M476" s="12"/>
      <c r="N476" s="12"/>
      <c r="O476" s="47"/>
      <c r="P476" s="12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12"/>
      <c r="J477" s="4"/>
      <c r="K477" s="12"/>
      <c r="L477" s="12"/>
      <c r="M477" s="12"/>
      <c r="N477" s="12"/>
      <c r="O477" s="47"/>
      <c r="P477" s="12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12"/>
      <c r="J478" s="4"/>
      <c r="K478" s="12"/>
      <c r="L478" s="12"/>
      <c r="M478" s="12"/>
      <c r="N478" s="12"/>
      <c r="O478" s="47"/>
      <c r="P478" s="12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12"/>
      <c r="J479" s="4"/>
      <c r="K479" s="12"/>
      <c r="L479" s="12"/>
      <c r="M479" s="12"/>
      <c r="N479" s="12"/>
      <c r="O479" s="47"/>
      <c r="P479" s="12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12"/>
      <c r="J480" s="4"/>
      <c r="K480" s="12"/>
      <c r="L480" s="12"/>
      <c r="M480" s="12"/>
      <c r="N480" s="12"/>
      <c r="O480" s="47"/>
      <c r="P480" s="12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12"/>
      <c r="J481" s="4"/>
      <c r="K481" s="12"/>
      <c r="L481" s="12"/>
      <c r="M481" s="12"/>
      <c r="N481" s="12"/>
      <c r="O481" s="47"/>
      <c r="P481" s="12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12"/>
      <c r="J482" s="4"/>
      <c r="K482" s="12"/>
      <c r="L482" s="12"/>
      <c r="M482" s="12"/>
      <c r="N482" s="12"/>
      <c r="O482" s="47"/>
      <c r="P482" s="12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12"/>
      <c r="J483" s="4"/>
      <c r="K483" s="12"/>
      <c r="L483" s="12"/>
      <c r="M483" s="12"/>
      <c r="N483" s="12"/>
      <c r="O483" s="47"/>
      <c r="P483" s="12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12"/>
      <c r="J484" s="4"/>
      <c r="K484" s="12"/>
      <c r="L484" s="12"/>
      <c r="M484" s="12"/>
      <c r="N484" s="12"/>
      <c r="O484" s="47"/>
      <c r="P484" s="12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12"/>
      <c r="J485" s="4"/>
      <c r="K485" s="12"/>
      <c r="L485" s="12"/>
      <c r="M485" s="12"/>
      <c r="N485" s="12"/>
      <c r="O485" s="47"/>
      <c r="P485" s="12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12"/>
      <c r="J486" s="4"/>
      <c r="K486" s="12"/>
      <c r="L486" s="12"/>
      <c r="M486" s="12"/>
      <c r="N486" s="12"/>
      <c r="O486" s="47"/>
      <c r="P486" s="12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12"/>
      <c r="J487" s="4"/>
      <c r="K487" s="12"/>
      <c r="L487" s="12"/>
      <c r="M487" s="12"/>
      <c r="N487" s="12"/>
      <c r="O487" s="47"/>
      <c r="P487" s="12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12"/>
      <c r="J488" s="4"/>
      <c r="K488" s="12"/>
      <c r="L488" s="12"/>
      <c r="M488" s="12"/>
      <c r="N488" s="12"/>
      <c r="O488" s="47"/>
      <c r="P488" s="12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12"/>
      <c r="J489" s="4"/>
      <c r="K489" s="12"/>
      <c r="L489" s="12"/>
      <c r="M489" s="12"/>
      <c r="N489" s="12"/>
      <c r="O489" s="47"/>
      <c r="P489" s="12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12"/>
      <c r="J490" s="4"/>
      <c r="K490" s="12"/>
      <c r="L490" s="12"/>
      <c r="M490" s="12"/>
      <c r="N490" s="12"/>
      <c r="O490" s="47"/>
      <c r="P490" s="12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12"/>
      <c r="J491" s="4"/>
      <c r="K491" s="12"/>
      <c r="L491" s="12"/>
      <c r="M491" s="12"/>
      <c r="N491" s="12"/>
      <c r="O491" s="47"/>
      <c r="P491" s="12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12"/>
      <c r="J492" s="4"/>
      <c r="K492" s="12"/>
      <c r="L492" s="12"/>
      <c r="M492" s="12"/>
      <c r="N492" s="12"/>
      <c r="O492" s="47"/>
      <c r="P492" s="12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12"/>
      <c r="J493" s="4"/>
      <c r="K493" s="12"/>
      <c r="L493" s="12"/>
      <c r="M493" s="12"/>
      <c r="N493" s="12"/>
      <c r="O493" s="47"/>
      <c r="P493" s="12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12"/>
      <c r="J494" s="4"/>
      <c r="K494" s="12"/>
      <c r="L494" s="12"/>
      <c r="M494" s="12"/>
      <c r="N494" s="12"/>
      <c r="O494" s="47"/>
      <c r="P494" s="12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12"/>
      <c r="J495" s="4"/>
      <c r="K495" s="12"/>
      <c r="L495" s="12"/>
      <c r="M495" s="12"/>
      <c r="N495" s="12"/>
      <c r="O495" s="47"/>
      <c r="P495" s="12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12"/>
      <c r="J496" s="4"/>
      <c r="K496" s="12"/>
      <c r="L496" s="12"/>
      <c r="M496" s="12"/>
      <c r="N496" s="12"/>
      <c r="O496" s="47"/>
      <c r="P496" s="12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12"/>
      <c r="J497" s="4"/>
      <c r="K497" s="12"/>
      <c r="L497" s="12"/>
      <c r="M497" s="12"/>
      <c r="N497" s="12"/>
      <c r="O497" s="47"/>
      <c r="P497" s="12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12"/>
      <c r="J498" s="4"/>
      <c r="K498" s="12"/>
      <c r="L498" s="12"/>
      <c r="M498" s="12"/>
      <c r="N498" s="12"/>
      <c r="O498" s="47"/>
      <c r="P498" s="12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12"/>
      <c r="J499" s="4"/>
      <c r="K499" s="12"/>
      <c r="L499" s="12"/>
      <c r="M499" s="12"/>
      <c r="N499" s="12"/>
      <c r="O499" s="47"/>
      <c r="P499" s="12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12"/>
      <c r="J500" s="4"/>
      <c r="K500" s="12"/>
      <c r="L500" s="12"/>
      <c r="M500" s="12"/>
      <c r="N500" s="12"/>
      <c r="O500" s="47"/>
      <c r="P500" s="12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12"/>
      <c r="J501" s="4"/>
      <c r="K501" s="12"/>
      <c r="L501" s="12"/>
      <c r="M501" s="12"/>
      <c r="N501" s="12"/>
      <c r="O501" s="47"/>
      <c r="P501" s="12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12"/>
      <c r="J502" s="4"/>
      <c r="K502" s="12"/>
      <c r="L502" s="12"/>
      <c r="M502" s="12"/>
      <c r="N502" s="12"/>
      <c r="O502" s="47"/>
      <c r="P502" s="12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12"/>
      <c r="J503" s="4"/>
      <c r="K503" s="12"/>
      <c r="L503" s="12"/>
      <c r="M503" s="12"/>
      <c r="N503" s="12"/>
      <c r="O503" s="47"/>
      <c r="P503" s="12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12"/>
      <c r="J504" s="4"/>
      <c r="K504" s="12"/>
      <c r="L504" s="12"/>
      <c r="M504" s="12"/>
      <c r="N504" s="12"/>
      <c r="O504" s="47"/>
      <c r="P504" s="12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12"/>
      <c r="J505" s="4"/>
      <c r="K505" s="12"/>
      <c r="L505" s="12"/>
      <c r="M505" s="12"/>
      <c r="N505" s="12"/>
      <c r="O505" s="47"/>
      <c r="P505" s="12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12"/>
      <c r="J506" s="4"/>
      <c r="K506" s="12"/>
      <c r="L506" s="12"/>
      <c r="M506" s="12"/>
      <c r="N506" s="12"/>
      <c r="O506" s="47"/>
      <c r="P506" s="12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12"/>
      <c r="J507" s="4"/>
      <c r="K507" s="12"/>
      <c r="L507" s="12"/>
      <c r="M507" s="12"/>
      <c r="N507" s="12"/>
      <c r="O507" s="47"/>
      <c r="P507" s="12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12"/>
      <c r="J508" s="4"/>
      <c r="K508" s="12"/>
      <c r="L508" s="12"/>
      <c r="M508" s="12"/>
      <c r="N508" s="12"/>
      <c r="O508" s="47"/>
      <c r="P508" s="12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12"/>
      <c r="J509" s="4"/>
      <c r="K509" s="12"/>
      <c r="L509" s="12"/>
      <c r="M509" s="12"/>
      <c r="N509" s="12"/>
      <c r="O509" s="47"/>
      <c r="P509" s="12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12"/>
      <c r="J510" s="4"/>
      <c r="K510" s="12"/>
      <c r="L510" s="12"/>
      <c r="M510" s="12"/>
      <c r="N510" s="12"/>
      <c r="O510" s="47"/>
      <c r="P510" s="12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12"/>
      <c r="J511" s="4"/>
      <c r="K511" s="12"/>
      <c r="L511" s="12"/>
      <c r="M511" s="12"/>
      <c r="N511" s="12"/>
      <c r="O511" s="47"/>
      <c r="P511" s="12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12"/>
      <c r="J512" s="4"/>
      <c r="K512" s="12"/>
      <c r="L512" s="12"/>
      <c r="M512" s="12"/>
      <c r="N512" s="12"/>
      <c r="O512" s="47"/>
      <c r="P512" s="12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12"/>
      <c r="J513" s="4"/>
      <c r="K513" s="12"/>
      <c r="L513" s="12"/>
      <c r="M513" s="12"/>
      <c r="N513" s="12"/>
      <c r="O513" s="47"/>
      <c r="P513" s="12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12"/>
      <c r="J514" s="4"/>
      <c r="K514" s="12"/>
      <c r="L514" s="12"/>
      <c r="M514" s="12"/>
      <c r="N514" s="12"/>
      <c r="O514" s="47"/>
      <c r="P514" s="12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12"/>
      <c r="J515" s="4"/>
      <c r="K515" s="12"/>
      <c r="L515" s="12"/>
      <c r="M515" s="12"/>
      <c r="N515" s="12"/>
      <c r="O515" s="47"/>
      <c r="P515" s="12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12"/>
      <c r="J516" s="4"/>
      <c r="K516" s="12"/>
      <c r="L516" s="12"/>
      <c r="M516" s="12"/>
      <c r="N516" s="12"/>
      <c r="O516" s="47"/>
      <c r="P516" s="12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12"/>
      <c r="J517" s="4"/>
      <c r="K517" s="12"/>
      <c r="L517" s="12"/>
      <c r="M517" s="12"/>
      <c r="N517" s="12"/>
      <c r="O517" s="47"/>
      <c r="P517" s="12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12"/>
      <c r="J518" s="4"/>
      <c r="K518" s="12"/>
      <c r="L518" s="12"/>
      <c r="M518" s="12"/>
      <c r="N518" s="12"/>
      <c r="O518" s="47"/>
      <c r="P518" s="12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12"/>
      <c r="J519" s="4"/>
      <c r="K519" s="12"/>
      <c r="L519" s="12"/>
      <c r="M519" s="12"/>
      <c r="N519" s="12"/>
      <c r="O519" s="47"/>
      <c r="P519" s="12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12"/>
      <c r="J520" s="4"/>
      <c r="K520" s="12"/>
      <c r="L520" s="12"/>
      <c r="M520" s="12"/>
      <c r="N520" s="12"/>
      <c r="O520" s="47"/>
      <c r="P520" s="12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12"/>
      <c r="J521" s="4"/>
      <c r="K521" s="12"/>
      <c r="L521" s="12"/>
      <c r="M521" s="12"/>
      <c r="N521" s="12"/>
      <c r="O521" s="47"/>
      <c r="P521" s="12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12"/>
      <c r="J522" s="4"/>
      <c r="K522" s="12"/>
      <c r="L522" s="12"/>
      <c r="M522" s="12"/>
      <c r="N522" s="12"/>
      <c r="O522" s="47"/>
      <c r="P522" s="12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12"/>
      <c r="J523" s="4"/>
      <c r="K523" s="12"/>
      <c r="L523" s="12"/>
      <c r="M523" s="12"/>
      <c r="N523" s="12"/>
      <c r="O523" s="47"/>
      <c r="P523" s="12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12"/>
      <c r="J524" s="4"/>
      <c r="K524" s="12"/>
      <c r="L524" s="12"/>
      <c r="M524" s="12"/>
      <c r="N524" s="12"/>
      <c r="O524" s="47"/>
      <c r="P524" s="12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12"/>
      <c r="J525" s="4"/>
      <c r="K525" s="12"/>
      <c r="L525" s="12"/>
      <c r="M525" s="12"/>
      <c r="N525" s="12"/>
      <c r="O525" s="47"/>
      <c r="P525" s="12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12"/>
      <c r="J526" s="4"/>
      <c r="K526" s="12"/>
      <c r="L526" s="12"/>
      <c r="M526" s="12"/>
      <c r="N526" s="12"/>
      <c r="O526" s="47"/>
      <c r="P526" s="12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12"/>
      <c r="J527" s="4"/>
      <c r="K527" s="12"/>
      <c r="L527" s="12"/>
      <c r="M527" s="12"/>
      <c r="N527" s="12"/>
      <c r="O527" s="47"/>
      <c r="P527" s="12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12"/>
      <c r="J528" s="4"/>
      <c r="K528" s="12"/>
      <c r="L528" s="12"/>
      <c r="M528" s="12"/>
      <c r="N528" s="12"/>
      <c r="O528" s="47"/>
      <c r="P528" s="12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12"/>
      <c r="J529" s="4"/>
      <c r="K529" s="12"/>
      <c r="L529" s="12"/>
      <c r="M529" s="12"/>
      <c r="N529" s="12"/>
      <c r="O529" s="47"/>
      <c r="P529" s="12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12"/>
      <c r="J530" s="4"/>
      <c r="K530" s="12"/>
      <c r="L530" s="12"/>
      <c r="M530" s="12"/>
      <c r="N530" s="12"/>
      <c r="O530" s="47"/>
      <c r="P530" s="12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12"/>
      <c r="J531" s="4"/>
      <c r="K531" s="12"/>
      <c r="L531" s="12"/>
      <c r="M531" s="12"/>
      <c r="N531" s="12"/>
      <c r="O531" s="47"/>
      <c r="P531" s="12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12"/>
      <c r="J532" s="4"/>
      <c r="K532" s="12"/>
      <c r="L532" s="12"/>
      <c r="M532" s="12"/>
      <c r="N532" s="12"/>
      <c r="O532" s="47"/>
      <c r="P532" s="12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12"/>
      <c r="J533" s="4"/>
      <c r="K533" s="12"/>
      <c r="L533" s="12"/>
      <c r="M533" s="12"/>
      <c r="N533" s="12"/>
      <c r="O533" s="47"/>
      <c r="P533" s="12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12"/>
      <c r="J534" s="4"/>
      <c r="K534" s="12"/>
      <c r="L534" s="12"/>
      <c r="M534" s="12"/>
      <c r="N534" s="12"/>
      <c r="O534" s="47"/>
      <c r="P534" s="12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12"/>
      <c r="J535" s="4"/>
      <c r="K535" s="12"/>
      <c r="L535" s="12"/>
      <c r="M535" s="12"/>
      <c r="N535" s="12"/>
      <c r="O535" s="47"/>
      <c r="P535" s="12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12"/>
      <c r="J536" s="4"/>
      <c r="K536" s="12"/>
      <c r="L536" s="12"/>
      <c r="M536" s="12"/>
      <c r="N536" s="12"/>
      <c r="O536" s="47"/>
      <c r="P536" s="12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12"/>
      <c r="J537" s="4"/>
      <c r="K537" s="12"/>
      <c r="L537" s="12"/>
      <c r="M537" s="12"/>
      <c r="N537" s="12"/>
      <c r="O537" s="47"/>
      <c r="P537" s="12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12"/>
      <c r="J538" s="4"/>
      <c r="K538" s="12"/>
      <c r="L538" s="12"/>
      <c r="M538" s="12"/>
      <c r="N538" s="12"/>
      <c r="O538" s="47"/>
      <c r="P538" s="12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12"/>
      <c r="J539" s="4"/>
      <c r="K539" s="12"/>
      <c r="L539" s="12"/>
      <c r="M539" s="12"/>
      <c r="N539" s="12"/>
      <c r="O539" s="47"/>
      <c r="P539" s="12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12"/>
      <c r="J540" s="4"/>
      <c r="K540" s="12"/>
      <c r="L540" s="12"/>
      <c r="M540" s="12"/>
      <c r="N540" s="12"/>
      <c r="O540" s="47"/>
      <c r="P540" s="12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12"/>
      <c r="J541" s="4"/>
      <c r="K541" s="12"/>
      <c r="L541" s="12"/>
      <c r="M541" s="12"/>
      <c r="N541" s="12"/>
      <c r="O541" s="47"/>
      <c r="P541" s="12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12"/>
      <c r="J542" s="4"/>
      <c r="K542" s="12"/>
      <c r="L542" s="12"/>
      <c r="M542" s="12"/>
      <c r="N542" s="12"/>
      <c r="O542" s="47"/>
      <c r="P542" s="12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12"/>
      <c r="J543" s="4"/>
      <c r="K543" s="12"/>
      <c r="L543" s="12"/>
      <c r="M543" s="12"/>
      <c r="N543" s="12"/>
      <c r="O543" s="47"/>
      <c r="P543" s="12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12"/>
      <c r="J544" s="4"/>
      <c r="K544" s="12"/>
      <c r="L544" s="12"/>
      <c r="M544" s="12"/>
      <c r="N544" s="12"/>
      <c r="O544" s="47"/>
      <c r="P544" s="12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12"/>
      <c r="J545" s="4"/>
      <c r="K545" s="12"/>
      <c r="L545" s="12"/>
      <c r="M545" s="12"/>
      <c r="N545" s="12"/>
      <c r="O545" s="47"/>
      <c r="P545" s="12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12"/>
      <c r="J546" s="4"/>
      <c r="K546" s="12"/>
      <c r="L546" s="12"/>
      <c r="M546" s="12"/>
      <c r="N546" s="12"/>
      <c r="O546" s="47"/>
      <c r="P546" s="12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12"/>
      <c r="J547" s="4"/>
      <c r="K547" s="12"/>
      <c r="L547" s="12"/>
      <c r="M547" s="12"/>
      <c r="N547" s="12"/>
      <c r="O547" s="47"/>
      <c r="P547" s="12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12"/>
      <c r="J548" s="4"/>
      <c r="K548" s="12"/>
      <c r="L548" s="12"/>
      <c r="M548" s="12"/>
      <c r="N548" s="12"/>
      <c r="O548" s="47"/>
      <c r="P548" s="12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12"/>
      <c r="J549" s="4"/>
      <c r="K549" s="12"/>
      <c r="L549" s="12"/>
      <c r="M549" s="12"/>
      <c r="N549" s="12"/>
      <c r="O549" s="47"/>
      <c r="P549" s="12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12"/>
      <c r="J550" s="4"/>
      <c r="K550" s="12"/>
      <c r="L550" s="12"/>
      <c r="M550" s="12"/>
      <c r="N550" s="12"/>
      <c r="O550" s="47"/>
      <c r="P550" s="12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12"/>
      <c r="J551" s="4"/>
      <c r="K551" s="12"/>
      <c r="L551" s="12"/>
      <c r="M551" s="12"/>
      <c r="N551" s="12"/>
      <c r="O551" s="47"/>
      <c r="P551" s="12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12"/>
      <c r="J552" s="4"/>
      <c r="K552" s="12"/>
      <c r="L552" s="12"/>
      <c r="M552" s="12"/>
      <c r="N552" s="12"/>
      <c r="O552" s="47"/>
      <c r="P552" s="12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12"/>
      <c r="J553" s="4"/>
      <c r="K553" s="12"/>
      <c r="L553" s="12"/>
      <c r="M553" s="12"/>
      <c r="N553" s="12"/>
      <c r="O553" s="47"/>
      <c r="P553" s="12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12"/>
      <c r="J554" s="4"/>
      <c r="K554" s="12"/>
      <c r="L554" s="12"/>
      <c r="M554" s="12"/>
      <c r="N554" s="12"/>
      <c r="O554" s="47"/>
      <c r="P554" s="12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12"/>
      <c r="J555" s="4"/>
      <c r="K555" s="12"/>
      <c r="L555" s="12"/>
      <c r="M555" s="12"/>
      <c r="N555" s="12"/>
      <c r="O555" s="47"/>
      <c r="P555" s="12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12"/>
      <c r="J556" s="4"/>
      <c r="K556" s="12"/>
      <c r="L556" s="12"/>
      <c r="M556" s="12"/>
      <c r="N556" s="12"/>
      <c r="O556" s="47"/>
      <c r="P556" s="12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12"/>
      <c r="J557" s="4"/>
      <c r="K557" s="12"/>
      <c r="L557" s="12"/>
      <c r="M557" s="12"/>
      <c r="N557" s="12"/>
      <c r="O557" s="47"/>
      <c r="P557" s="12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12"/>
      <c r="J558" s="4"/>
      <c r="K558" s="12"/>
      <c r="L558" s="12"/>
      <c r="M558" s="12"/>
      <c r="N558" s="12"/>
      <c r="O558" s="47"/>
      <c r="P558" s="12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12"/>
      <c r="J559" s="4"/>
      <c r="K559" s="12"/>
      <c r="L559" s="12"/>
      <c r="M559" s="12"/>
      <c r="N559" s="12"/>
      <c r="O559" s="47"/>
      <c r="P559" s="12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12"/>
      <c r="J560" s="4"/>
      <c r="K560" s="12"/>
      <c r="L560" s="12"/>
      <c r="M560" s="12"/>
      <c r="N560" s="12"/>
      <c r="O560" s="47"/>
      <c r="P560" s="12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12"/>
      <c r="J561" s="4"/>
      <c r="K561" s="12"/>
      <c r="L561" s="12"/>
      <c r="M561" s="12"/>
      <c r="N561" s="12"/>
      <c r="O561" s="47"/>
      <c r="P561" s="12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12"/>
      <c r="J562" s="4"/>
      <c r="K562" s="12"/>
      <c r="L562" s="12"/>
      <c r="M562" s="12"/>
      <c r="N562" s="12"/>
      <c r="O562" s="47"/>
      <c r="P562" s="12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12"/>
      <c r="J563" s="4"/>
      <c r="K563" s="12"/>
      <c r="L563" s="12"/>
      <c r="M563" s="12"/>
      <c r="N563" s="12"/>
      <c r="O563" s="47"/>
      <c r="P563" s="12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12"/>
      <c r="J564" s="4"/>
      <c r="K564" s="12"/>
      <c r="L564" s="12"/>
      <c r="M564" s="12"/>
      <c r="N564" s="12"/>
      <c r="O564" s="47"/>
      <c r="P564" s="12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12"/>
      <c r="J565" s="4"/>
      <c r="K565" s="12"/>
      <c r="L565" s="12"/>
      <c r="M565" s="12"/>
      <c r="N565" s="12"/>
      <c r="O565" s="47"/>
      <c r="P565" s="12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12"/>
      <c r="J566" s="4"/>
      <c r="K566" s="12"/>
      <c r="L566" s="12"/>
      <c r="M566" s="12"/>
      <c r="N566" s="12"/>
      <c r="O566" s="47"/>
      <c r="P566" s="12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12"/>
      <c r="J567" s="4"/>
      <c r="K567" s="12"/>
      <c r="L567" s="12"/>
      <c r="M567" s="12"/>
      <c r="N567" s="12"/>
      <c r="O567" s="47"/>
      <c r="P567" s="12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12"/>
      <c r="J568" s="4"/>
      <c r="K568" s="12"/>
      <c r="L568" s="12"/>
      <c r="M568" s="12"/>
      <c r="N568" s="12"/>
      <c r="O568" s="47"/>
      <c r="P568" s="12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12"/>
      <c r="J569" s="4"/>
      <c r="K569" s="12"/>
      <c r="L569" s="12"/>
      <c r="M569" s="12"/>
      <c r="N569" s="12"/>
      <c r="O569" s="47"/>
      <c r="P569" s="12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12"/>
      <c r="J570" s="4"/>
      <c r="K570" s="12"/>
      <c r="L570" s="12"/>
      <c r="M570" s="12"/>
      <c r="N570" s="12"/>
      <c r="O570" s="47"/>
      <c r="P570" s="12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12"/>
      <c r="J571" s="4"/>
      <c r="K571" s="12"/>
      <c r="L571" s="12"/>
      <c r="M571" s="12"/>
      <c r="N571" s="12"/>
      <c r="O571" s="47"/>
      <c r="P571" s="12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12"/>
      <c r="J572" s="4"/>
      <c r="K572" s="12"/>
      <c r="L572" s="12"/>
      <c r="M572" s="12"/>
      <c r="N572" s="12"/>
      <c r="O572" s="47"/>
      <c r="P572" s="12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12"/>
      <c r="J573" s="4"/>
      <c r="K573" s="12"/>
      <c r="L573" s="12"/>
      <c r="M573" s="12"/>
      <c r="N573" s="12"/>
      <c r="O573" s="47"/>
      <c r="P573" s="12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12"/>
      <c r="J574" s="4"/>
      <c r="K574" s="12"/>
      <c r="L574" s="12"/>
      <c r="M574" s="12"/>
      <c r="N574" s="12"/>
      <c r="O574" s="47"/>
      <c r="P574" s="12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12"/>
      <c r="J575" s="4"/>
      <c r="K575" s="12"/>
      <c r="L575" s="12"/>
      <c r="M575" s="12"/>
      <c r="N575" s="12"/>
      <c r="O575" s="47"/>
      <c r="P575" s="12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12"/>
      <c r="J576" s="4"/>
      <c r="K576" s="12"/>
      <c r="L576" s="12"/>
      <c r="M576" s="12"/>
      <c r="N576" s="12"/>
      <c r="O576" s="47"/>
      <c r="P576" s="12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12"/>
      <c r="J577" s="4"/>
      <c r="K577" s="12"/>
      <c r="L577" s="12"/>
      <c r="M577" s="12"/>
      <c r="N577" s="12"/>
      <c r="O577" s="47"/>
      <c r="P577" s="12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12"/>
      <c r="J578" s="4"/>
      <c r="K578" s="12"/>
      <c r="L578" s="12"/>
      <c r="M578" s="12"/>
      <c r="N578" s="12"/>
      <c r="O578" s="47"/>
      <c r="P578" s="12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12"/>
      <c r="J579" s="4"/>
      <c r="K579" s="12"/>
      <c r="L579" s="12"/>
      <c r="M579" s="12"/>
      <c r="N579" s="12"/>
      <c r="O579" s="47"/>
      <c r="P579" s="12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12"/>
      <c r="J580" s="4"/>
      <c r="K580" s="12"/>
      <c r="L580" s="12"/>
      <c r="M580" s="12"/>
      <c r="N580" s="12"/>
      <c r="O580" s="47"/>
      <c r="P580" s="12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12"/>
      <c r="J581" s="4"/>
      <c r="K581" s="12"/>
      <c r="L581" s="12"/>
      <c r="M581" s="12"/>
      <c r="N581" s="12"/>
      <c r="O581" s="47"/>
      <c r="P581" s="12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12"/>
      <c r="J582" s="4"/>
      <c r="K582" s="12"/>
      <c r="L582" s="12"/>
      <c r="M582" s="12"/>
      <c r="N582" s="12"/>
      <c r="O582" s="47"/>
      <c r="P582" s="12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12"/>
      <c r="J583" s="4"/>
      <c r="K583" s="12"/>
      <c r="L583" s="12"/>
      <c r="M583" s="12"/>
      <c r="N583" s="12"/>
      <c r="O583" s="47"/>
      <c r="P583" s="12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12"/>
      <c r="J584" s="4"/>
      <c r="K584" s="12"/>
      <c r="L584" s="12"/>
      <c r="M584" s="12"/>
      <c r="N584" s="12"/>
      <c r="O584" s="47"/>
      <c r="P584" s="12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12"/>
      <c r="J585" s="4"/>
      <c r="K585" s="12"/>
      <c r="L585" s="12"/>
      <c r="M585" s="12"/>
      <c r="N585" s="12"/>
      <c r="O585" s="47"/>
      <c r="P585" s="12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12"/>
      <c r="J586" s="4"/>
      <c r="K586" s="12"/>
      <c r="L586" s="12"/>
      <c r="M586" s="12"/>
      <c r="N586" s="12"/>
      <c r="O586" s="47"/>
      <c r="P586" s="12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12"/>
      <c r="J587" s="4"/>
      <c r="K587" s="12"/>
      <c r="L587" s="12"/>
      <c r="M587" s="12"/>
      <c r="N587" s="12"/>
      <c r="O587" s="47"/>
      <c r="P587" s="12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12"/>
      <c r="J588" s="4"/>
      <c r="K588" s="12"/>
      <c r="L588" s="12"/>
      <c r="M588" s="12"/>
      <c r="N588" s="12"/>
      <c r="O588" s="47"/>
      <c r="P588" s="12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12"/>
      <c r="J589" s="4"/>
      <c r="K589" s="12"/>
      <c r="L589" s="12"/>
      <c r="M589" s="12"/>
      <c r="N589" s="12"/>
      <c r="O589" s="47"/>
      <c r="P589" s="12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12"/>
      <c r="J590" s="4"/>
      <c r="K590" s="12"/>
      <c r="L590" s="12"/>
      <c r="M590" s="12"/>
      <c r="N590" s="12"/>
      <c r="O590" s="47"/>
      <c r="P590" s="12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12"/>
      <c r="J591" s="4"/>
      <c r="K591" s="12"/>
      <c r="L591" s="12"/>
      <c r="M591" s="12"/>
      <c r="N591" s="12"/>
      <c r="O591" s="47"/>
      <c r="P591" s="12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12"/>
      <c r="J592" s="4"/>
      <c r="K592" s="12"/>
      <c r="L592" s="12"/>
      <c r="M592" s="12"/>
      <c r="N592" s="12"/>
      <c r="O592" s="47"/>
      <c r="P592" s="12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12"/>
      <c r="J593" s="4"/>
      <c r="K593" s="12"/>
      <c r="L593" s="12"/>
      <c r="M593" s="12"/>
      <c r="N593" s="12"/>
      <c r="O593" s="47"/>
      <c r="P593" s="12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12"/>
      <c r="J594" s="4"/>
      <c r="K594" s="12"/>
      <c r="L594" s="12"/>
      <c r="M594" s="12"/>
      <c r="N594" s="12"/>
      <c r="O594" s="47"/>
      <c r="P594" s="12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12"/>
      <c r="J595" s="4"/>
      <c r="K595" s="12"/>
      <c r="L595" s="12"/>
      <c r="M595" s="12"/>
      <c r="N595" s="12"/>
      <c r="O595" s="47"/>
      <c r="P595" s="12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12"/>
      <c r="J596" s="4"/>
      <c r="K596" s="12"/>
      <c r="L596" s="12"/>
      <c r="M596" s="12"/>
      <c r="N596" s="12"/>
      <c r="O596" s="47"/>
      <c r="P596" s="12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12"/>
      <c r="J597" s="4"/>
      <c r="K597" s="12"/>
      <c r="L597" s="12"/>
      <c r="M597" s="12"/>
      <c r="N597" s="12"/>
      <c r="O597" s="47"/>
      <c r="P597" s="12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12"/>
      <c r="J598" s="4"/>
      <c r="K598" s="12"/>
      <c r="L598" s="12"/>
      <c r="M598" s="12"/>
      <c r="N598" s="12"/>
      <c r="O598" s="47"/>
      <c r="P598" s="12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12"/>
      <c r="J599" s="4"/>
      <c r="K599" s="12"/>
      <c r="L599" s="12"/>
      <c r="M599" s="12"/>
      <c r="N599" s="12"/>
      <c r="O599" s="47"/>
      <c r="P599" s="12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12"/>
      <c r="J600" s="4"/>
      <c r="K600" s="12"/>
      <c r="L600" s="12"/>
      <c r="M600" s="12"/>
      <c r="N600" s="12"/>
      <c r="O600" s="47"/>
      <c r="P600" s="12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12"/>
      <c r="J601" s="4"/>
      <c r="K601" s="12"/>
      <c r="L601" s="12"/>
      <c r="M601" s="12"/>
      <c r="N601" s="12"/>
      <c r="O601" s="47"/>
      <c r="P601" s="12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12"/>
      <c r="J602" s="4"/>
      <c r="K602" s="12"/>
      <c r="L602" s="12"/>
      <c r="M602" s="12"/>
      <c r="N602" s="12"/>
      <c r="O602" s="47"/>
      <c r="P602" s="12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12"/>
      <c r="J603" s="4"/>
      <c r="K603" s="12"/>
      <c r="L603" s="12"/>
      <c r="M603" s="12"/>
      <c r="N603" s="12"/>
      <c r="O603" s="47"/>
      <c r="P603" s="12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12"/>
      <c r="J604" s="4"/>
      <c r="K604" s="12"/>
      <c r="L604" s="12"/>
      <c r="M604" s="12"/>
      <c r="N604" s="12"/>
      <c r="O604" s="47"/>
      <c r="P604" s="12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12"/>
      <c r="J605" s="4"/>
      <c r="K605" s="12"/>
      <c r="L605" s="12"/>
      <c r="M605" s="12"/>
      <c r="N605" s="12"/>
      <c r="O605" s="47"/>
      <c r="P605" s="12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12"/>
      <c r="J606" s="4"/>
      <c r="K606" s="12"/>
      <c r="L606" s="12"/>
      <c r="M606" s="12"/>
      <c r="N606" s="12"/>
      <c r="O606" s="47"/>
      <c r="P606" s="12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12"/>
      <c r="J607" s="4"/>
      <c r="K607" s="12"/>
      <c r="L607" s="12"/>
      <c r="M607" s="12"/>
      <c r="N607" s="12"/>
      <c r="O607" s="47"/>
      <c r="P607" s="12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12"/>
      <c r="J608" s="4"/>
      <c r="K608" s="12"/>
      <c r="L608" s="12"/>
      <c r="M608" s="12"/>
      <c r="N608" s="12"/>
      <c r="O608" s="47"/>
      <c r="P608" s="12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12"/>
      <c r="J609" s="4"/>
      <c r="K609" s="12"/>
      <c r="L609" s="12"/>
      <c r="M609" s="12"/>
      <c r="N609" s="12"/>
      <c r="O609" s="47"/>
      <c r="P609" s="12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12"/>
      <c r="J610" s="4"/>
      <c r="K610" s="12"/>
      <c r="L610" s="12"/>
      <c r="M610" s="12"/>
      <c r="N610" s="12"/>
      <c r="O610" s="47"/>
      <c r="P610" s="12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12"/>
      <c r="J611" s="4"/>
      <c r="K611" s="12"/>
      <c r="L611" s="12"/>
      <c r="M611" s="12"/>
      <c r="N611" s="12"/>
      <c r="O611" s="47"/>
      <c r="P611" s="12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12"/>
      <c r="J612" s="4"/>
      <c r="K612" s="12"/>
      <c r="L612" s="12"/>
      <c r="M612" s="12"/>
      <c r="N612" s="12"/>
      <c r="O612" s="47"/>
      <c r="P612" s="12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12"/>
      <c r="J613" s="4"/>
      <c r="K613" s="12"/>
      <c r="L613" s="12"/>
      <c r="M613" s="12"/>
      <c r="N613" s="12"/>
      <c r="O613" s="47"/>
      <c r="P613" s="12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12"/>
      <c r="J614" s="4"/>
      <c r="K614" s="12"/>
      <c r="L614" s="12"/>
      <c r="M614" s="12"/>
      <c r="N614" s="12"/>
      <c r="O614" s="47"/>
      <c r="P614" s="12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12"/>
      <c r="J615" s="4"/>
      <c r="K615" s="12"/>
      <c r="L615" s="12"/>
      <c r="M615" s="12"/>
      <c r="N615" s="12"/>
      <c r="O615" s="47"/>
      <c r="P615" s="12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12"/>
      <c r="J616" s="4"/>
      <c r="K616" s="12"/>
      <c r="L616" s="12"/>
      <c r="M616" s="12"/>
      <c r="N616" s="12"/>
      <c r="O616" s="47"/>
      <c r="P616" s="12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12"/>
      <c r="J617" s="4"/>
      <c r="K617" s="12"/>
      <c r="L617" s="12"/>
      <c r="M617" s="12"/>
      <c r="N617" s="12"/>
      <c r="O617" s="47"/>
      <c r="P617" s="12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12"/>
      <c r="J618" s="4"/>
      <c r="K618" s="12"/>
      <c r="L618" s="12"/>
      <c r="M618" s="12"/>
      <c r="N618" s="12"/>
      <c r="O618" s="47"/>
      <c r="P618" s="12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12"/>
      <c r="J619" s="4"/>
      <c r="K619" s="12"/>
      <c r="L619" s="12"/>
      <c r="M619" s="12"/>
      <c r="N619" s="12"/>
      <c r="O619" s="47"/>
      <c r="P619" s="12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12"/>
      <c r="J620" s="4"/>
      <c r="K620" s="12"/>
      <c r="L620" s="12"/>
      <c r="M620" s="12"/>
      <c r="N620" s="12"/>
      <c r="O620" s="47"/>
      <c r="P620" s="12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12"/>
      <c r="J621" s="4"/>
      <c r="K621" s="12"/>
      <c r="L621" s="12"/>
      <c r="M621" s="12"/>
      <c r="N621" s="12"/>
      <c r="O621" s="47"/>
      <c r="P621" s="12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12"/>
      <c r="J622" s="4"/>
      <c r="K622" s="12"/>
      <c r="L622" s="12"/>
      <c r="M622" s="12"/>
      <c r="N622" s="12"/>
      <c r="O622" s="47"/>
      <c r="P622" s="12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12"/>
      <c r="J623" s="4"/>
      <c r="K623" s="12"/>
      <c r="L623" s="12"/>
      <c r="M623" s="12"/>
      <c r="N623" s="12"/>
      <c r="O623" s="47"/>
      <c r="P623" s="12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12"/>
      <c r="J624" s="4"/>
      <c r="K624" s="12"/>
      <c r="L624" s="12"/>
      <c r="M624" s="12"/>
      <c r="N624" s="12"/>
      <c r="O624" s="47"/>
      <c r="P624" s="12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12"/>
      <c r="J625" s="4"/>
      <c r="K625" s="12"/>
      <c r="L625" s="12"/>
      <c r="M625" s="12"/>
      <c r="N625" s="12"/>
      <c r="O625" s="47"/>
      <c r="P625" s="12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12"/>
      <c r="J626" s="4"/>
      <c r="K626" s="12"/>
      <c r="L626" s="12"/>
      <c r="M626" s="12"/>
      <c r="N626" s="12"/>
      <c r="O626" s="47"/>
      <c r="P626" s="12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12"/>
      <c r="J627" s="4"/>
      <c r="K627" s="12"/>
      <c r="L627" s="12"/>
      <c r="M627" s="12"/>
      <c r="N627" s="12"/>
      <c r="O627" s="47"/>
      <c r="P627" s="12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12"/>
      <c r="J628" s="4"/>
      <c r="K628" s="12"/>
      <c r="L628" s="12"/>
      <c r="M628" s="12"/>
      <c r="N628" s="12"/>
      <c r="O628" s="47"/>
      <c r="P628" s="12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12"/>
      <c r="J629" s="4"/>
      <c r="K629" s="12"/>
      <c r="L629" s="12"/>
      <c r="M629" s="12"/>
      <c r="N629" s="12"/>
      <c r="O629" s="47"/>
      <c r="P629" s="12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12"/>
      <c r="J630" s="4"/>
      <c r="K630" s="12"/>
      <c r="L630" s="12"/>
      <c r="M630" s="12"/>
      <c r="N630" s="12"/>
      <c r="O630" s="47"/>
      <c r="P630" s="12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12"/>
      <c r="J631" s="4"/>
      <c r="K631" s="12"/>
      <c r="L631" s="12"/>
      <c r="M631" s="12"/>
      <c r="N631" s="12"/>
      <c r="O631" s="47"/>
      <c r="P631" s="12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12"/>
      <c r="J632" s="4"/>
      <c r="K632" s="12"/>
      <c r="L632" s="12"/>
      <c r="M632" s="12"/>
      <c r="N632" s="12"/>
      <c r="O632" s="47"/>
      <c r="P632" s="12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12"/>
      <c r="J633" s="4"/>
      <c r="K633" s="12"/>
      <c r="L633" s="12"/>
      <c r="M633" s="12"/>
      <c r="N633" s="12"/>
      <c r="O633" s="47"/>
      <c r="P633" s="12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12"/>
      <c r="J634" s="4"/>
      <c r="K634" s="12"/>
      <c r="L634" s="12"/>
      <c r="M634" s="12"/>
      <c r="N634" s="12"/>
      <c r="O634" s="47"/>
      <c r="P634" s="12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12"/>
      <c r="J635" s="4"/>
      <c r="K635" s="12"/>
      <c r="L635" s="12"/>
      <c r="M635" s="12"/>
      <c r="N635" s="12"/>
      <c r="O635" s="47"/>
      <c r="P635" s="12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12"/>
      <c r="J636" s="4"/>
      <c r="K636" s="12"/>
      <c r="L636" s="12"/>
      <c r="M636" s="12"/>
      <c r="N636" s="12"/>
      <c r="O636" s="47"/>
      <c r="P636" s="12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12"/>
      <c r="J637" s="4"/>
      <c r="K637" s="12"/>
      <c r="L637" s="12"/>
      <c r="M637" s="12"/>
      <c r="N637" s="12"/>
      <c r="O637" s="47"/>
      <c r="P637" s="12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12"/>
      <c r="J638" s="4"/>
      <c r="K638" s="12"/>
      <c r="L638" s="12"/>
      <c r="M638" s="12"/>
      <c r="N638" s="12"/>
      <c r="O638" s="47"/>
      <c r="P638" s="12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12"/>
      <c r="J639" s="4"/>
      <c r="K639" s="12"/>
      <c r="L639" s="12"/>
      <c r="M639" s="12"/>
      <c r="N639" s="12"/>
      <c r="O639" s="47"/>
      <c r="P639" s="12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12"/>
      <c r="J640" s="4"/>
      <c r="K640" s="12"/>
      <c r="L640" s="12"/>
      <c r="M640" s="12"/>
      <c r="N640" s="12"/>
      <c r="O640" s="47"/>
      <c r="P640" s="12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12"/>
      <c r="J641" s="4"/>
      <c r="K641" s="12"/>
      <c r="L641" s="12"/>
      <c r="M641" s="12"/>
      <c r="N641" s="12"/>
      <c r="O641" s="47"/>
      <c r="P641" s="12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12"/>
      <c r="J642" s="4"/>
      <c r="K642" s="12"/>
      <c r="L642" s="12"/>
      <c r="M642" s="12"/>
      <c r="N642" s="12"/>
      <c r="O642" s="47"/>
      <c r="P642" s="12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12"/>
      <c r="J643" s="4"/>
      <c r="K643" s="12"/>
      <c r="L643" s="12"/>
      <c r="M643" s="12"/>
      <c r="N643" s="12"/>
      <c r="O643" s="47"/>
      <c r="P643" s="12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12"/>
      <c r="J644" s="4"/>
      <c r="K644" s="12"/>
      <c r="L644" s="12"/>
      <c r="M644" s="12"/>
      <c r="N644" s="12"/>
      <c r="O644" s="47"/>
      <c r="P644" s="12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12"/>
      <c r="J645" s="4"/>
      <c r="K645" s="12"/>
      <c r="L645" s="12"/>
      <c r="M645" s="12"/>
      <c r="N645" s="12"/>
      <c r="O645" s="47"/>
      <c r="P645" s="12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12"/>
      <c r="J646" s="4"/>
      <c r="K646" s="12"/>
      <c r="L646" s="12"/>
      <c r="M646" s="12"/>
      <c r="N646" s="12"/>
      <c r="O646" s="47"/>
      <c r="P646" s="12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12"/>
      <c r="J647" s="4"/>
      <c r="K647" s="12"/>
      <c r="L647" s="12"/>
      <c r="M647" s="12"/>
      <c r="N647" s="12"/>
      <c r="O647" s="47"/>
      <c r="P647" s="12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12"/>
      <c r="J648" s="4"/>
      <c r="K648" s="12"/>
      <c r="L648" s="12"/>
      <c r="M648" s="12"/>
      <c r="N648" s="12"/>
      <c r="O648" s="47"/>
      <c r="P648" s="12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12"/>
      <c r="J649" s="4"/>
      <c r="K649" s="12"/>
      <c r="L649" s="12"/>
      <c r="M649" s="12"/>
      <c r="N649" s="12"/>
      <c r="O649" s="47"/>
      <c r="P649" s="12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12"/>
      <c r="J650" s="4"/>
      <c r="K650" s="12"/>
      <c r="L650" s="12"/>
      <c r="M650" s="12"/>
      <c r="N650" s="12"/>
      <c r="O650" s="47"/>
      <c r="P650" s="12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12"/>
      <c r="J651" s="4"/>
      <c r="K651" s="12"/>
      <c r="L651" s="12"/>
      <c r="M651" s="12"/>
      <c r="N651" s="12"/>
      <c r="O651" s="47"/>
      <c r="P651" s="12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12"/>
      <c r="J652" s="4"/>
      <c r="K652" s="12"/>
      <c r="L652" s="12"/>
      <c r="M652" s="12"/>
      <c r="N652" s="12"/>
      <c r="O652" s="47"/>
      <c r="P652" s="12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12"/>
      <c r="J653" s="4"/>
      <c r="K653" s="12"/>
      <c r="L653" s="12"/>
      <c r="M653" s="12"/>
      <c r="N653" s="12"/>
      <c r="O653" s="47"/>
      <c r="P653" s="12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12"/>
      <c r="J654" s="4"/>
      <c r="K654" s="12"/>
      <c r="L654" s="12"/>
      <c r="M654" s="12"/>
      <c r="N654" s="12"/>
      <c r="O654" s="47"/>
      <c r="P654" s="12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12"/>
      <c r="J655" s="4"/>
      <c r="K655" s="12"/>
      <c r="L655" s="12"/>
      <c r="M655" s="12"/>
      <c r="N655" s="12"/>
      <c r="O655" s="47"/>
      <c r="P655" s="12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12"/>
      <c r="J656" s="4"/>
      <c r="K656" s="12"/>
      <c r="L656" s="12"/>
      <c r="M656" s="12"/>
      <c r="N656" s="12"/>
      <c r="O656" s="47"/>
      <c r="P656" s="12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12"/>
      <c r="J657" s="4"/>
      <c r="K657" s="12"/>
      <c r="L657" s="12"/>
      <c r="M657" s="12"/>
      <c r="N657" s="12"/>
      <c r="O657" s="47"/>
      <c r="P657" s="12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12"/>
      <c r="J658" s="4"/>
      <c r="K658" s="12"/>
      <c r="L658" s="12"/>
      <c r="M658" s="12"/>
      <c r="N658" s="12"/>
      <c r="O658" s="47"/>
      <c r="P658" s="12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12"/>
      <c r="J659" s="4"/>
      <c r="K659" s="12"/>
      <c r="L659" s="12"/>
      <c r="M659" s="12"/>
      <c r="N659" s="12"/>
      <c r="O659" s="47"/>
      <c r="P659" s="12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12"/>
      <c r="J660" s="4"/>
      <c r="K660" s="12"/>
      <c r="L660" s="12"/>
      <c r="M660" s="12"/>
      <c r="N660" s="12"/>
      <c r="O660" s="47"/>
      <c r="P660" s="12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12"/>
      <c r="J661" s="4"/>
      <c r="K661" s="12"/>
      <c r="L661" s="12"/>
      <c r="M661" s="12"/>
      <c r="N661" s="12"/>
      <c r="O661" s="47"/>
      <c r="P661" s="12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12"/>
      <c r="J662" s="4"/>
      <c r="K662" s="12"/>
      <c r="L662" s="12"/>
      <c r="M662" s="12"/>
      <c r="N662" s="12"/>
      <c r="O662" s="47"/>
      <c r="P662" s="12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12"/>
      <c r="J663" s="4"/>
      <c r="K663" s="12"/>
      <c r="L663" s="12"/>
      <c r="M663" s="12"/>
      <c r="N663" s="12"/>
      <c r="O663" s="47"/>
      <c r="P663" s="12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12"/>
      <c r="J664" s="4"/>
      <c r="K664" s="12"/>
      <c r="L664" s="12"/>
      <c r="M664" s="12"/>
      <c r="N664" s="12"/>
      <c r="O664" s="47"/>
      <c r="P664" s="12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12"/>
      <c r="J665" s="4"/>
      <c r="K665" s="12"/>
      <c r="L665" s="12"/>
      <c r="M665" s="12"/>
      <c r="N665" s="12"/>
      <c r="O665" s="47"/>
      <c r="P665" s="12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12"/>
      <c r="J666" s="4"/>
      <c r="K666" s="12"/>
      <c r="L666" s="12"/>
      <c r="M666" s="12"/>
      <c r="N666" s="12"/>
      <c r="O666" s="47"/>
      <c r="P666" s="12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12"/>
      <c r="J667" s="4"/>
      <c r="K667" s="12"/>
      <c r="L667" s="12"/>
      <c r="M667" s="12"/>
      <c r="N667" s="12"/>
      <c r="O667" s="47"/>
      <c r="P667" s="12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12"/>
      <c r="J668" s="4"/>
      <c r="K668" s="12"/>
      <c r="L668" s="12"/>
      <c r="M668" s="12"/>
      <c r="N668" s="12"/>
      <c r="O668" s="47"/>
      <c r="P668" s="12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12"/>
      <c r="J669" s="4"/>
      <c r="K669" s="12"/>
      <c r="L669" s="12"/>
      <c r="M669" s="12"/>
      <c r="N669" s="12"/>
      <c r="O669" s="47"/>
      <c r="P669" s="12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12"/>
      <c r="J670" s="4"/>
      <c r="K670" s="12"/>
      <c r="L670" s="12"/>
      <c r="M670" s="12"/>
      <c r="N670" s="12"/>
      <c r="O670" s="47"/>
      <c r="P670" s="12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12"/>
      <c r="J671" s="4"/>
      <c r="K671" s="12"/>
      <c r="L671" s="12"/>
      <c r="M671" s="12"/>
      <c r="N671" s="12"/>
      <c r="O671" s="47"/>
      <c r="P671" s="12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12"/>
      <c r="J672" s="4"/>
      <c r="K672" s="12"/>
      <c r="L672" s="12"/>
      <c r="M672" s="12"/>
      <c r="N672" s="12"/>
      <c r="O672" s="47"/>
      <c r="P672" s="12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12"/>
      <c r="J673" s="4"/>
      <c r="K673" s="12"/>
      <c r="L673" s="12"/>
      <c r="M673" s="12"/>
      <c r="N673" s="12"/>
      <c r="O673" s="47"/>
      <c r="P673" s="12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12"/>
      <c r="J674" s="4"/>
      <c r="K674" s="12"/>
      <c r="L674" s="12"/>
      <c r="M674" s="12"/>
      <c r="N674" s="12"/>
      <c r="O674" s="47"/>
      <c r="P674" s="12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12"/>
      <c r="J675" s="4"/>
      <c r="K675" s="12"/>
      <c r="L675" s="12"/>
      <c r="M675" s="12"/>
      <c r="N675" s="12"/>
      <c r="O675" s="47"/>
      <c r="P675" s="12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12"/>
      <c r="J676" s="4"/>
      <c r="K676" s="12"/>
      <c r="L676" s="12"/>
      <c r="M676" s="12"/>
      <c r="N676" s="12"/>
      <c r="O676" s="47"/>
      <c r="P676" s="12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12"/>
      <c r="J677" s="4"/>
      <c r="K677" s="12"/>
      <c r="L677" s="12"/>
      <c r="M677" s="12"/>
      <c r="N677" s="12"/>
      <c r="O677" s="47"/>
      <c r="P677" s="12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12"/>
      <c r="J678" s="4"/>
      <c r="K678" s="12"/>
      <c r="L678" s="12"/>
      <c r="M678" s="12"/>
      <c r="N678" s="12"/>
      <c r="O678" s="47"/>
      <c r="P678" s="12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12"/>
      <c r="J679" s="4"/>
      <c r="K679" s="12"/>
      <c r="L679" s="12"/>
      <c r="M679" s="12"/>
      <c r="N679" s="12"/>
      <c r="O679" s="47"/>
      <c r="P679" s="12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12"/>
      <c r="J680" s="4"/>
      <c r="K680" s="12"/>
      <c r="L680" s="12"/>
      <c r="M680" s="12"/>
      <c r="N680" s="12"/>
      <c r="O680" s="47"/>
      <c r="P680" s="12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12"/>
      <c r="J681" s="4"/>
      <c r="K681" s="12"/>
      <c r="L681" s="12"/>
      <c r="M681" s="12"/>
      <c r="N681" s="12"/>
      <c r="O681" s="47"/>
      <c r="P681" s="12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12"/>
      <c r="J682" s="4"/>
      <c r="K682" s="12"/>
      <c r="L682" s="12"/>
      <c r="M682" s="12"/>
      <c r="N682" s="12"/>
      <c r="O682" s="47"/>
      <c r="P682" s="12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12"/>
      <c r="J683" s="4"/>
      <c r="K683" s="12"/>
      <c r="L683" s="12"/>
      <c r="M683" s="12"/>
      <c r="N683" s="12"/>
      <c r="O683" s="47"/>
      <c r="P683" s="12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12"/>
      <c r="J684" s="4"/>
      <c r="K684" s="12"/>
      <c r="L684" s="12"/>
      <c r="M684" s="12"/>
      <c r="N684" s="12"/>
      <c r="O684" s="47"/>
      <c r="P684" s="12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12"/>
      <c r="J685" s="4"/>
      <c r="K685" s="12"/>
      <c r="L685" s="12"/>
      <c r="M685" s="12"/>
      <c r="N685" s="12"/>
      <c r="O685" s="47"/>
      <c r="P685" s="12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12"/>
      <c r="J686" s="4"/>
      <c r="K686" s="12"/>
      <c r="L686" s="12"/>
      <c r="M686" s="12"/>
      <c r="N686" s="12"/>
      <c r="O686" s="47"/>
      <c r="P686" s="12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12"/>
      <c r="J687" s="4"/>
      <c r="K687" s="12"/>
      <c r="L687" s="12"/>
      <c r="M687" s="12"/>
      <c r="N687" s="12"/>
      <c r="O687" s="47"/>
      <c r="P687" s="12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12"/>
      <c r="J688" s="4"/>
      <c r="K688" s="12"/>
      <c r="L688" s="12"/>
      <c r="M688" s="12"/>
      <c r="N688" s="12"/>
      <c r="O688" s="47"/>
      <c r="P688" s="12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12"/>
      <c r="J689" s="4"/>
      <c r="K689" s="12"/>
      <c r="L689" s="12"/>
      <c r="M689" s="12"/>
      <c r="N689" s="12"/>
      <c r="O689" s="47"/>
      <c r="P689" s="12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12"/>
      <c r="J690" s="4"/>
      <c r="K690" s="12"/>
      <c r="L690" s="12"/>
      <c r="M690" s="12"/>
      <c r="N690" s="12"/>
      <c r="O690" s="47"/>
      <c r="P690" s="12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12"/>
      <c r="J691" s="4"/>
      <c r="K691" s="12"/>
      <c r="L691" s="12"/>
      <c r="M691" s="12"/>
      <c r="N691" s="12"/>
      <c r="O691" s="47"/>
      <c r="P691" s="12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12"/>
      <c r="J692" s="4"/>
      <c r="K692" s="12"/>
      <c r="L692" s="12"/>
      <c r="M692" s="12"/>
      <c r="N692" s="12"/>
      <c r="O692" s="47"/>
      <c r="P692" s="12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12"/>
      <c r="J693" s="4"/>
      <c r="K693" s="12"/>
      <c r="L693" s="12"/>
      <c r="M693" s="12"/>
      <c r="N693" s="12"/>
      <c r="O693" s="47"/>
      <c r="P693" s="12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12"/>
      <c r="J694" s="4"/>
      <c r="K694" s="12"/>
      <c r="L694" s="12"/>
      <c r="M694" s="12"/>
      <c r="N694" s="12"/>
      <c r="O694" s="47"/>
      <c r="P694" s="12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12"/>
      <c r="J695" s="4"/>
      <c r="K695" s="12"/>
      <c r="L695" s="12"/>
      <c r="M695" s="12"/>
      <c r="N695" s="12"/>
      <c r="O695" s="47"/>
      <c r="P695" s="12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12"/>
      <c r="J696" s="4"/>
      <c r="K696" s="12"/>
      <c r="L696" s="12"/>
      <c r="M696" s="12"/>
      <c r="N696" s="12"/>
      <c r="O696" s="47"/>
      <c r="P696" s="12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12"/>
      <c r="J697" s="4"/>
      <c r="K697" s="12"/>
      <c r="L697" s="12"/>
      <c r="M697" s="12"/>
      <c r="N697" s="12"/>
      <c r="O697" s="47"/>
      <c r="P697" s="12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12"/>
      <c r="J698" s="4"/>
      <c r="K698" s="12"/>
      <c r="L698" s="12"/>
      <c r="M698" s="12"/>
      <c r="N698" s="12"/>
      <c r="O698" s="47"/>
      <c r="P698" s="12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12"/>
      <c r="J699" s="4"/>
      <c r="K699" s="12"/>
      <c r="L699" s="12"/>
      <c r="M699" s="12"/>
      <c r="N699" s="12"/>
      <c r="O699" s="47"/>
      <c r="P699" s="12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12"/>
      <c r="J700" s="4"/>
      <c r="K700" s="12"/>
      <c r="L700" s="12"/>
      <c r="M700" s="12"/>
      <c r="N700" s="12"/>
      <c r="O700" s="47"/>
      <c r="P700" s="12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12"/>
      <c r="J701" s="4"/>
      <c r="K701" s="12"/>
      <c r="L701" s="12"/>
      <c r="M701" s="12"/>
      <c r="N701" s="12"/>
      <c r="O701" s="47"/>
      <c r="P701" s="12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12"/>
      <c r="J702" s="4"/>
      <c r="K702" s="12"/>
      <c r="L702" s="12"/>
      <c r="M702" s="12"/>
      <c r="N702" s="12"/>
      <c r="O702" s="47"/>
      <c r="P702" s="12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12"/>
      <c r="J703" s="4"/>
      <c r="K703" s="12"/>
      <c r="L703" s="12"/>
      <c r="M703" s="12"/>
      <c r="N703" s="12"/>
      <c r="O703" s="47"/>
      <c r="P703" s="12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12"/>
      <c r="J704" s="4"/>
      <c r="K704" s="12"/>
      <c r="L704" s="12"/>
      <c r="M704" s="12"/>
      <c r="N704" s="12"/>
      <c r="O704" s="47"/>
      <c r="P704" s="12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12"/>
      <c r="J705" s="4"/>
      <c r="K705" s="12"/>
      <c r="L705" s="12"/>
      <c r="M705" s="12"/>
      <c r="N705" s="12"/>
      <c r="O705" s="47"/>
      <c r="P705" s="12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12"/>
      <c r="J706" s="4"/>
      <c r="K706" s="12"/>
      <c r="L706" s="12"/>
      <c r="M706" s="12"/>
      <c r="N706" s="12"/>
      <c r="O706" s="47"/>
      <c r="P706" s="12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12"/>
      <c r="J707" s="4"/>
      <c r="K707" s="12"/>
      <c r="L707" s="12"/>
      <c r="M707" s="12"/>
      <c r="N707" s="12"/>
      <c r="O707" s="47"/>
      <c r="P707" s="12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12"/>
      <c r="J708" s="4"/>
      <c r="K708" s="12"/>
      <c r="L708" s="12"/>
      <c r="M708" s="12"/>
      <c r="N708" s="12"/>
      <c r="O708" s="47"/>
      <c r="P708" s="12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12"/>
      <c r="J709" s="4"/>
      <c r="K709" s="12"/>
      <c r="L709" s="12"/>
      <c r="M709" s="12"/>
      <c r="N709" s="12"/>
      <c r="O709" s="47"/>
      <c r="P709" s="12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12"/>
      <c r="J710" s="4"/>
      <c r="K710" s="12"/>
      <c r="L710" s="12"/>
      <c r="M710" s="12"/>
      <c r="N710" s="12"/>
      <c r="O710" s="47"/>
      <c r="P710" s="12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12"/>
      <c r="J711" s="4"/>
      <c r="K711" s="12"/>
      <c r="L711" s="12"/>
      <c r="M711" s="12"/>
      <c r="N711" s="12"/>
      <c r="O711" s="47"/>
      <c r="P711" s="12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12"/>
      <c r="J712" s="4"/>
      <c r="K712" s="12"/>
      <c r="L712" s="12"/>
      <c r="M712" s="12"/>
      <c r="N712" s="12"/>
      <c r="O712" s="47"/>
      <c r="P712" s="12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12"/>
      <c r="J713" s="4"/>
      <c r="K713" s="12"/>
      <c r="L713" s="12"/>
      <c r="M713" s="12"/>
      <c r="N713" s="12"/>
      <c r="O713" s="47"/>
      <c r="P713" s="12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12"/>
      <c r="J714" s="4"/>
      <c r="K714" s="12"/>
      <c r="L714" s="12"/>
      <c r="M714" s="12"/>
      <c r="N714" s="12"/>
      <c r="O714" s="47"/>
      <c r="P714" s="12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12"/>
      <c r="J715" s="4"/>
      <c r="K715" s="12"/>
      <c r="L715" s="12"/>
      <c r="M715" s="12"/>
      <c r="N715" s="12"/>
      <c r="O715" s="47"/>
      <c r="P715" s="12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12"/>
      <c r="J716" s="4"/>
      <c r="K716" s="12"/>
      <c r="L716" s="12"/>
      <c r="M716" s="12"/>
      <c r="N716" s="12"/>
      <c r="O716" s="47"/>
      <c r="P716" s="12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12"/>
      <c r="J717" s="4"/>
      <c r="K717" s="12"/>
      <c r="L717" s="12"/>
      <c r="M717" s="12"/>
      <c r="N717" s="12"/>
      <c r="O717" s="47"/>
      <c r="P717" s="12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12"/>
      <c r="J718" s="4"/>
      <c r="K718" s="12"/>
      <c r="L718" s="12"/>
      <c r="M718" s="12"/>
      <c r="N718" s="12"/>
      <c r="O718" s="47"/>
      <c r="P718" s="12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12"/>
      <c r="J719" s="4"/>
      <c r="K719" s="12"/>
      <c r="L719" s="12"/>
      <c r="M719" s="12"/>
      <c r="N719" s="12"/>
      <c r="O719" s="47"/>
      <c r="P719" s="12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12"/>
      <c r="J720" s="4"/>
      <c r="K720" s="12"/>
      <c r="L720" s="12"/>
      <c r="M720" s="12"/>
      <c r="N720" s="12"/>
      <c r="O720" s="47"/>
      <c r="P720" s="12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12"/>
      <c r="J721" s="4"/>
      <c r="K721" s="12"/>
      <c r="L721" s="12"/>
      <c r="M721" s="12"/>
      <c r="N721" s="12"/>
      <c r="O721" s="47"/>
      <c r="P721" s="12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12"/>
      <c r="J722" s="4"/>
      <c r="K722" s="12"/>
      <c r="L722" s="12"/>
      <c r="M722" s="12"/>
      <c r="N722" s="12"/>
      <c r="O722" s="47"/>
      <c r="P722" s="12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12"/>
      <c r="J723" s="4"/>
      <c r="K723" s="12"/>
      <c r="L723" s="12"/>
      <c r="M723" s="12"/>
      <c r="N723" s="12"/>
      <c r="O723" s="47"/>
      <c r="P723" s="12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12"/>
      <c r="J724" s="4"/>
      <c r="K724" s="12"/>
      <c r="L724" s="12"/>
      <c r="M724" s="12"/>
      <c r="N724" s="12"/>
      <c r="O724" s="47"/>
      <c r="P724" s="12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12"/>
      <c r="J725" s="4"/>
      <c r="K725" s="12"/>
      <c r="L725" s="12"/>
      <c r="M725" s="12"/>
      <c r="N725" s="12"/>
      <c r="O725" s="47"/>
      <c r="P725" s="12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12"/>
      <c r="J726" s="4"/>
      <c r="K726" s="12"/>
      <c r="L726" s="12"/>
      <c r="M726" s="12"/>
      <c r="N726" s="12"/>
      <c r="O726" s="47"/>
      <c r="P726" s="12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12"/>
      <c r="J727" s="4"/>
      <c r="K727" s="12"/>
      <c r="L727" s="12"/>
      <c r="M727" s="12"/>
      <c r="N727" s="12"/>
      <c r="O727" s="47"/>
      <c r="P727" s="12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12"/>
      <c r="J728" s="4"/>
      <c r="K728" s="12"/>
      <c r="L728" s="12"/>
      <c r="M728" s="12"/>
      <c r="N728" s="12"/>
      <c r="O728" s="47"/>
      <c r="P728" s="12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12"/>
      <c r="J729" s="4"/>
      <c r="K729" s="12"/>
      <c r="L729" s="12"/>
      <c r="M729" s="12"/>
      <c r="N729" s="12"/>
      <c r="O729" s="47"/>
      <c r="P729" s="12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12"/>
      <c r="J730" s="4"/>
      <c r="K730" s="12"/>
      <c r="L730" s="12"/>
      <c r="M730" s="12"/>
      <c r="N730" s="12"/>
      <c r="O730" s="47"/>
      <c r="P730" s="12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12"/>
      <c r="J731" s="4"/>
      <c r="K731" s="12"/>
      <c r="L731" s="12"/>
      <c r="M731" s="12"/>
      <c r="N731" s="12"/>
      <c r="O731" s="47"/>
      <c r="P731" s="12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12"/>
      <c r="J732" s="4"/>
      <c r="K732" s="12"/>
      <c r="L732" s="12"/>
      <c r="M732" s="12"/>
      <c r="N732" s="12"/>
      <c r="O732" s="47"/>
      <c r="P732" s="12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12"/>
      <c r="J733" s="4"/>
      <c r="K733" s="12"/>
      <c r="L733" s="12"/>
      <c r="M733" s="12"/>
      <c r="N733" s="12"/>
      <c r="O733" s="47"/>
      <c r="P733" s="12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12"/>
      <c r="J734" s="4"/>
      <c r="K734" s="12"/>
      <c r="L734" s="12"/>
      <c r="M734" s="12"/>
      <c r="N734" s="12"/>
      <c r="O734" s="47"/>
      <c r="P734" s="12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12"/>
      <c r="J735" s="4"/>
      <c r="K735" s="12"/>
      <c r="L735" s="12"/>
      <c r="M735" s="12"/>
      <c r="N735" s="12"/>
      <c r="O735" s="47"/>
      <c r="P735" s="12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12"/>
      <c r="J736" s="4"/>
      <c r="K736" s="12"/>
      <c r="L736" s="12"/>
      <c r="M736" s="12"/>
      <c r="N736" s="12"/>
      <c r="O736" s="47"/>
      <c r="P736" s="12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12"/>
      <c r="J737" s="4"/>
      <c r="K737" s="12"/>
      <c r="L737" s="12"/>
      <c r="M737" s="12"/>
      <c r="N737" s="12"/>
      <c r="O737" s="47"/>
      <c r="P737" s="12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12"/>
      <c r="J738" s="4"/>
      <c r="K738" s="12"/>
      <c r="L738" s="12"/>
      <c r="M738" s="12"/>
      <c r="N738" s="12"/>
      <c r="O738" s="47"/>
      <c r="P738" s="12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12"/>
      <c r="J739" s="4"/>
      <c r="K739" s="12"/>
      <c r="L739" s="12"/>
      <c r="M739" s="12"/>
      <c r="N739" s="12"/>
      <c r="O739" s="47"/>
      <c r="P739" s="12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12"/>
      <c r="J740" s="4"/>
      <c r="K740" s="12"/>
      <c r="L740" s="12"/>
      <c r="M740" s="12"/>
      <c r="N740" s="12"/>
      <c r="O740" s="47"/>
      <c r="P740" s="12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12"/>
      <c r="J741" s="4"/>
      <c r="K741" s="12"/>
      <c r="L741" s="12"/>
      <c r="M741" s="12"/>
      <c r="N741" s="12"/>
      <c r="O741" s="47"/>
      <c r="P741" s="12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12"/>
      <c r="J742" s="4"/>
      <c r="K742" s="12"/>
      <c r="L742" s="12"/>
      <c r="M742" s="12"/>
      <c r="N742" s="12"/>
      <c r="O742" s="47"/>
      <c r="P742" s="12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12"/>
      <c r="J743" s="4"/>
      <c r="K743" s="12"/>
      <c r="L743" s="12"/>
      <c r="M743" s="12"/>
      <c r="N743" s="12"/>
      <c r="O743" s="47"/>
      <c r="P743" s="12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12"/>
      <c r="J744" s="4"/>
      <c r="K744" s="12"/>
      <c r="L744" s="12"/>
      <c r="M744" s="12"/>
      <c r="N744" s="12"/>
      <c r="O744" s="47"/>
      <c r="P744" s="12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12"/>
      <c r="J745" s="4"/>
      <c r="K745" s="12"/>
      <c r="L745" s="12"/>
      <c r="M745" s="12"/>
      <c r="N745" s="12"/>
      <c r="O745" s="47"/>
      <c r="P745" s="12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12"/>
      <c r="J746" s="4"/>
      <c r="K746" s="12"/>
      <c r="L746" s="12"/>
      <c r="M746" s="12"/>
      <c r="N746" s="12"/>
      <c r="O746" s="47"/>
      <c r="P746" s="12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12"/>
      <c r="J747" s="4"/>
      <c r="K747" s="12"/>
      <c r="L747" s="12"/>
      <c r="M747" s="12"/>
      <c r="N747" s="12"/>
      <c r="O747" s="47"/>
      <c r="P747" s="12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12"/>
      <c r="J748" s="4"/>
      <c r="K748" s="12"/>
      <c r="L748" s="12"/>
      <c r="M748" s="12"/>
      <c r="N748" s="12"/>
      <c r="O748" s="47"/>
      <c r="P748" s="12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12"/>
      <c r="J749" s="4"/>
      <c r="K749" s="12"/>
      <c r="L749" s="12"/>
      <c r="M749" s="12"/>
      <c r="N749" s="12"/>
      <c r="O749" s="47"/>
      <c r="P749" s="12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12"/>
      <c r="J750" s="4"/>
      <c r="K750" s="12"/>
      <c r="L750" s="12"/>
      <c r="M750" s="12"/>
      <c r="N750" s="12"/>
      <c r="O750" s="47"/>
      <c r="P750" s="12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12"/>
      <c r="J751" s="4"/>
      <c r="K751" s="12"/>
      <c r="L751" s="12"/>
      <c r="M751" s="12"/>
      <c r="N751" s="12"/>
      <c r="O751" s="47"/>
      <c r="P751" s="12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12"/>
      <c r="J752" s="4"/>
      <c r="K752" s="12"/>
      <c r="L752" s="12"/>
      <c r="M752" s="12"/>
      <c r="N752" s="12"/>
      <c r="O752" s="47"/>
      <c r="P752" s="12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12"/>
      <c r="J753" s="4"/>
      <c r="K753" s="12"/>
      <c r="L753" s="12"/>
      <c r="M753" s="12"/>
      <c r="N753" s="12"/>
      <c r="O753" s="47"/>
      <c r="P753" s="12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12"/>
      <c r="J754" s="4"/>
      <c r="K754" s="12"/>
      <c r="L754" s="12"/>
      <c r="M754" s="12"/>
      <c r="N754" s="12"/>
      <c r="O754" s="47"/>
      <c r="P754" s="12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12"/>
      <c r="J755" s="4"/>
      <c r="K755" s="12"/>
      <c r="L755" s="12"/>
      <c r="M755" s="12"/>
      <c r="N755" s="12"/>
      <c r="O755" s="47"/>
      <c r="P755" s="12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12"/>
      <c r="J756" s="4"/>
      <c r="K756" s="12"/>
      <c r="L756" s="12"/>
      <c r="M756" s="12"/>
      <c r="N756" s="12"/>
      <c r="O756" s="47"/>
      <c r="P756" s="12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12"/>
      <c r="J757" s="4"/>
      <c r="K757" s="12"/>
      <c r="L757" s="12"/>
      <c r="M757" s="12"/>
      <c r="N757" s="12"/>
      <c r="O757" s="47"/>
      <c r="P757" s="12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12"/>
      <c r="J758" s="4"/>
      <c r="K758" s="12"/>
      <c r="L758" s="12"/>
      <c r="M758" s="12"/>
      <c r="N758" s="12"/>
      <c r="O758" s="47"/>
      <c r="P758" s="12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12"/>
      <c r="J759" s="4"/>
      <c r="K759" s="12"/>
      <c r="L759" s="12"/>
      <c r="M759" s="12"/>
      <c r="N759" s="12"/>
      <c r="O759" s="47"/>
      <c r="P759" s="12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12"/>
      <c r="J760" s="4"/>
      <c r="K760" s="12"/>
      <c r="L760" s="12"/>
      <c r="M760" s="12"/>
      <c r="N760" s="12"/>
      <c r="O760" s="47"/>
      <c r="P760" s="12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12"/>
      <c r="J761" s="4"/>
      <c r="K761" s="12"/>
      <c r="L761" s="12"/>
      <c r="M761" s="12"/>
      <c r="N761" s="12"/>
      <c r="O761" s="47"/>
      <c r="P761" s="12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12"/>
      <c r="J762" s="4"/>
      <c r="K762" s="12"/>
      <c r="L762" s="12"/>
      <c r="M762" s="12"/>
      <c r="N762" s="12"/>
      <c r="O762" s="47"/>
      <c r="P762" s="12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12"/>
      <c r="J763" s="4"/>
      <c r="K763" s="12"/>
      <c r="L763" s="12"/>
      <c r="M763" s="12"/>
      <c r="N763" s="12"/>
      <c r="O763" s="47"/>
      <c r="P763" s="12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12"/>
      <c r="J764" s="4"/>
      <c r="K764" s="12"/>
      <c r="L764" s="12"/>
      <c r="M764" s="12"/>
      <c r="N764" s="12"/>
      <c r="O764" s="47"/>
      <c r="P764" s="12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12"/>
      <c r="J765" s="4"/>
      <c r="K765" s="12"/>
      <c r="L765" s="12"/>
      <c r="M765" s="12"/>
      <c r="N765" s="12"/>
      <c r="O765" s="47"/>
      <c r="P765" s="12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12"/>
      <c r="J766" s="4"/>
      <c r="K766" s="12"/>
      <c r="L766" s="12"/>
      <c r="M766" s="12"/>
      <c r="N766" s="12"/>
      <c r="O766" s="47"/>
      <c r="P766" s="12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12"/>
      <c r="J767" s="4"/>
      <c r="K767" s="12"/>
      <c r="L767" s="12"/>
      <c r="M767" s="12"/>
      <c r="N767" s="12"/>
      <c r="O767" s="47"/>
      <c r="P767" s="12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12"/>
      <c r="J768" s="4"/>
      <c r="K768" s="12"/>
      <c r="L768" s="12"/>
      <c r="M768" s="12"/>
      <c r="N768" s="12"/>
      <c r="O768" s="47"/>
      <c r="P768" s="12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12"/>
      <c r="J769" s="4"/>
      <c r="K769" s="12"/>
      <c r="L769" s="12"/>
      <c r="M769" s="12"/>
      <c r="N769" s="12"/>
      <c r="O769" s="47"/>
      <c r="P769" s="12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12"/>
      <c r="J770" s="4"/>
      <c r="K770" s="12"/>
      <c r="L770" s="12"/>
      <c r="M770" s="12"/>
      <c r="N770" s="12"/>
      <c r="O770" s="47"/>
      <c r="P770" s="12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12"/>
      <c r="J771" s="4"/>
      <c r="K771" s="12"/>
      <c r="L771" s="12"/>
      <c r="M771" s="12"/>
      <c r="N771" s="12"/>
      <c r="O771" s="47"/>
      <c r="P771" s="12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12"/>
      <c r="J772" s="4"/>
      <c r="K772" s="12"/>
      <c r="L772" s="12"/>
      <c r="M772" s="12"/>
      <c r="N772" s="12"/>
      <c r="O772" s="47"/>
      <c r="P772" s="12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12"/>
      <c r="J773" s="4"/>
      <c r="K773" s="12"/>
      <c r="L773" s="12"/>
      <c r="M773" s="12"/>
      <c r="N773" s="12"/>
      <c r="O773" s="47"/>
      <c r="P773" s="12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12"/>
      <c r="J774" s="4"/>
      <c r="K774" s="12"/>
      <c r="L774" s="12"/>
      <c r="M774" s="12"/>
      <c r="N774" s="12"/>
      <c r="O774" s="47"/>
      <c r="P774" s="12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12"/>
      <c r="J775" s="4"/>
      <c r="K775" s="12"/>
      <c r="L775" s="12"/>
      <c r="M775" s="12"/>
      <c r="N775" s="12"/>
      <c r="O775" s="47"/>
      <c r="P775" s="12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12"/>
      <c r="J776" s="4"/>
      <c r="K776" s="12"/>
      <c r="L776" s="12"/>
      <c r="M776" s="12"/>
      <c r="N776" s="12"/>
      <c r="O776" s="47"/>
      <c r="P776" s="12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12"/>
      <c r="J777" s="4"/>
      <c r="K777" s="12"/>
      <c r="L777" s="12"/>
      <c r="M777" s="12"/>
      <c r="N777" s="12"/>
      <c r="O777" s="47"/>
      <c r="P777" s="12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12"/>
      <c r="J778" s="4"/>
      <c r="K778" s="12"/>
      <c r="L778" s="12"/>
      <c r="M778" s="12"/>
      <c r="N778" s="12"/>
      <c r="O778" s="47"/>
      <c r="P778" s="12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12"/>
      <c r="J779" s="4"/>
      <c r="K779" s="12"/>
      <c r="L779" s="12"/>
      <c r="M779" s="12"/>
      <c r="N779" s="12"/>
      <c r="O779" s="47"/>
      <c r="P779" s="12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12"/>
      <c r="J780" s="4"/>
      <c r="K780" s="12"/>
      <c r="L780" s="12"/>
      <c r="M780" s="12"/>
      <c r="N780" s="12"/>
      <c r="O780" s="47"/>
      <c r="P780" s="12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12"/>
      <c r="J781" s="4"/>
      <c r="K781" s="12"/>
      <c r="L781" s="12"/>
      <c r="M781" s="12"/>
      <c r="N781" s="12"/>
      <c r="O781" s="47"/>
      <c r="P781" s="12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12"/>
      <c r="J782" s="4"/>
      <c r="K782" s="12"/>
      <c r="L782" s="12"/>
      <c r="M782" s="12"/>
      <c r="N782" s="12"/>
      <c r="O782" s="47"/>
      <c r="P782" s="12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12"/>
      <c r="J783" s="4"/>
      <c r="K783" s="12"/>
      <c r="L783" s="12"/>
      <c r="M783" s="12"/>
      <c r="N783" s="12"/>
      <c r="O783" s="47"/>
      <c r="P783" s="12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12"/>
      <c r="J784" s="4"/>
      <c r="K784" s="12"/>
      <c r="L784" s="12"/>
      <c r="M784" s="12"/>
      <c r="N784" s="12"/>
      <c r="O784" s="47"/>
      <c r="P784" s="12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12"/>
      <c r="J785" s="4"/>
      <c r="K785" s="12"/>
      <c r="L785" s="12"/>
      <c r="M785" s="12"/>
      <c r="N785" s="12"/>
      <c r="O785" s="47"/>
      <c r="P785" s="12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12"/>
      <c r="J786" s="4"/>
      <c r="K786" s="12"/>
      <c r="L786" s="12"/>
      <c r="M786" s="12"/>
      <c r="N786" s="12"/>
      <c r="O786" s="47"/>
      <c r="P786" s="12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12"/>
      <c r="J787" s="4"/>
      <c r="K787" s="12"/>
      <c r="L787" s="12"/>
      <c r="M787" s="12"/>
      <c r="N787" s="12"/>
      <c r="O787" s="47"/>
      <c r="P787" s="12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12"/>
      <c r="J788" s="4"/>
      <c r="K788" s="12"/>
      <c r="L788" s="12"/>
      <c r="M788" s="12"/>
      <c r="N788" s="12"/>
      <c r="O788" s="47"/>
      <c r="P788" s="12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12"/>
      <c r="J789" s="4"/>
      <c r="K789" s="12"/>
      <c r="L789" s="12"/>
      <c r="M789" s="12"/>
      <c r="N789" s="12"/>
      <c r="O789" s="47"/>
      <c r="P789" s="12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12"/>
      <c r="J790" s="4"/>
      <c r="K790" s="12"/>
      <c r="L790" s="12"/>
      <c r="M790" s="12"/>
      <c r="N790" s="12"/>
      <c r="O790" s="47"/>
      <c r="P790" s="12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12"/>
      <c r="J791" s="4"/>
      <c r="K791" s="12"/>
      <c r="L791" s="12"/>
      <c r="M791" s="12"/>
      <c r="N791" s="12"/>
      <c r="O791" s="47"/>
      <c r="P791" s="12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12"/>
      <c r="J792" s="4"/>
      <c r="K792" s="12"/>
      <c r="L792" s="12"/>
      <c r="M792" s="12"/>
      <c r="N792" s="12"/>
      <c r="O792" s="47"/>
      <c r="P792" s="12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12"/>
      <c r="J793" s="4"/>
      <c r="K793" s="12"/>
      <c r="L793" s="12"/>
      <c r="M793" s="12"/>
      <c r="N793" s="12"/>
      <c r="O793" s="47"/>
      <c r="P793" s="12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12"/>
      <c r="J794" s="4"/>
      <c r="K794" s="12"/>
      <c r="L794" s="12"/>
      <c r="M794" s="12"/>
      <c r="N794" s="12"/>
      <c r="O794" s="47"/>
      <c r="P794" s="12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12"/>
      <c r="J795" s="4"/>
      <c r="K795" s="12"/>
      <c r="L795" s="12"/>
      <c r="M795" s="12"/>
      <c r="N795" s="12"/>
      <c r="O795" s="47"/>
      <c r="P795" s="12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12"/>
      <c r="J796" s="4"/>
      <c r="K796" s="12"/>
      <c r="L796" s="12"/>
      <c r="M796" s="12"/>
      <c r="N796" s="12"/>
      <c r="O796" s="47"/>
      <c r="P796" s="12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12"/>
      <c r="J797" s="4"/>
      <c r="K797" s="12"/>
      <c r="L797" s="12"/>
      <c r="M797" s="12"/>
      <c r="N797" s="12"/>
      <c r="O797" s="47"/>
      <c r="P797" s="12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12"/>
      <c r="J798" s="4"/>
      <c r="K798" s="12"/>
      <c r="L798" s="12"/>
      <c r="M798" s="12"/>
      <c r="N798" s="12"/>
      <c r="O798" s="47"/>
      <c r="P798" s="12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12"/>
      <c r="J799" s="4"/>
      <c r="K799" s="12"/>
      <c r="L799" s="12"/>
      <c r="M799" s="12"/>
      <c r="N799" s="12"/>
      <c r="O799" s="47"/>
      <c r="P799" s="12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12"/>
      <c r="J800" s="4"/>
      <c r="K800" s="12"/>
      <c r="L800" s="12"/>
      <c r="M800" s="12"/>
      <c r="N800" s="12"/>
      <c r="O800" s="47"/>
      <c r="P800" s="12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12"/>
      <c r="J801" s="4"/>
      <c r="K801" s="12"/>
      <c r="L801" s="12"/>
      <c r="M801" s="12"/>
      <c r="N801" s="12"/>
      <c r="O801" s="47"/>
      <c r="P801" s="12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12"/>
      <c r="J802" s="4"/>
      <c r="K802" s="12"/>
      <c r="L802" s="12"/>
      <c r="M802" s="12"/>
      <c r="N802" s="12"/>
      <c r="O802" s="47"/>
      <c r="P802" s="12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12"/>
      <c r="J803" s="4"/>
      <c r="K803" s="12"/>
      <c r="L803" s="12"/>
      <c r="M803" s="12"/>
      <c r="N803" s="12"/>
      <c r="O803" s="47"/>
      <c r="P803" s="12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12"/>
      <c r="J804" s="4"/>
      <c r="K804" s="12"/>
      <c r="L804" s="12"/>
      <c r="M804" s="12"/>
      <c r="N804" s="12"/>
      <c r="O804" s="47"/>
      <c r="P804" s="12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12"/>
      <c r="J805" s="4"/>
      <c r="K805" s="12"/>
      <c r="L805" s="12"/>
      <c r="M805" s="12"/>
      <c r="N805" s="12"/>
      <c r="O805" s="47"/>
      <c r="P805" s="12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12"/>
      <c r="J806" s="4"/>
      <c r="K806" s="12"/>
      <c r="L806" s="12"/>
      <c r="M806" s="12"/>
      <c r="N806" s="12"/>
      <c r="O806" s="47"/>
      <c r="P806" s="12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12"/>
      <c r="J807" s="4"/>
      <c r="K807" s="12"/>
      <c r="L807" s="12"/>
      <c r="M807" s="12"/>
      <c r="N807" s="12"/>
      <c r="O807" s="47"/>
      <c r="P807" s="12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12"/>
      <c r="J808" s="4"/>
      <c r="K808" s="12"/>
      <c r="L808" s="12"/>
      <c r="M808" s="12"/>
      <c r="N808" s="12"/>
      <c r="O808" s="47"/>
      <c r="P808" s="12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12"/>
      <c r="J809" s="4"/>
      <c r="K809" s="12"/>
      <c r="L809" s="12"/>
      <c r="M809" s="12"/>
      <c r="N809" s="12"/>
      <c r="O809" s="47"/>
      <c r="P809" s="12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12"/>
      <c r="J810" s="4"/>
      <c r="K810" s="12"/>
      <c r="L810" s="12"/>
      <c r="M810" s="12"/>
      <c r="N810" s="12"/>
      <c r="O810" s="47"/>
      <c r="P810" s="12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12"/>
      <c r="J811" s="4"/>
      <c r="K811" s="12"/>
      <c r="L811" s="12"/>
      <c r="M811" s="12"/>
      <c r="N811" s="12"/>
      <c r="O811" s="47"/>
      <c r="P811" s="12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12"/>
      <c r="J812" s="4"/>
      <c r="K812" s="12"/>
      <c r="L812" s="12"/>
      <c r="M812" s="12"/>
      <c r="N812" s="12"/>
      <c r="O812" s="47"/>
      <c r="P812" s="12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12"/>
      <c r="J813" s="4"/>
      <c r="K813" s="12"/>
      <c r="L813" s="12"/>
      <c r="M813" s="12"/>
      <c r="N813" s="12"/>
      <c r="O813" s="47"/>
      <c r="P813" s="12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12"/>
      <c r="J814" s="4"/>
      <c r="K814" s="12"/>
      <c r="L814" s="12"/>
      <c r="M814" s="12"/>
      <c r="N814" s="12"/>
      <c r="O814" s="47"/>
      <c r="P814" s="12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12"/>
      <c r="J815" s="4"/>
      <c r="K815" s="12"/>
      <c r="L815" s="12"/>
      <c r="M815" s="12"/>
      <c r="N815" s="12"/>
      <c r="O815" s="47"/>
      <c r="P815" s="12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12"/>
      <c r="J816" s="4"/>
      <c r="K816" s="12"/>
      <c r="L816" s="12"/>
      <c r="M816" s="12"/>
      <c r="N816" s="12"/>
      <c r="O816" s="47"/>
      <c r="P816" s="12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12"/>
      <c r="J817" s="4"/>
      <c r="K817" s="12"/>
      <c r="L817" s="12"/>
      <c r="M817" s="12"/>
      <c r="N817" s="12"/>
      <c r="O817" s="47"/>
      <c r="P817" s="12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12"/>
      <c r="J818" s="4"/>
      <c r="K818" s="12"/>
      <c r="L818" s="12"/>
      <c r="M818" s="12"/>
      <c r="N818" s="12"/>
      <c r="O818" s="47"/>
      <c r="P818" s="12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12"/>
      <c r="J819" s="4"/>
      <c r="K819" s="12"/>
      <c r="L819" s="12"/>
      <c r="M819" s="12"/>
      <c r="N819" s="12"/>
      <c r="O819" s="47"/>
      <c r="P819" s="12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12"/>
      <c r="J820" s="4"/>
      <c r="K820" s="12"/>
      <c r="L820" s="12"/>
      <c r="M820" s="12"/>
      <c r="N820" s="12"/>
      <c r="O820" s="47"/>
      <c r="P820" s="12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12"/>
      <c r="J821" s="4"/>
      <c r="K821" s="12"/>
      <c r="L821" s="12"/>
      <c r="M821" s="12"/>
      <c r="N821" s="12"/>
      <c r="O821" s="47"/>
      <c r="P821" s="12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12"/>
      <c r="J822" s="4"/>
      <c r="K822" s="12"/>
      <c r="L822" s="12"/>
      <c r="M822" s="12"/>
      <c r="N822" s="12"/>
      <c r="O822" s="47"/>
      <c r="P822" s="12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12"/>
      <c r="J823" s="4"/>
      <c r="K823" s="12"/>
      <c r="L823" s="12"/>
      <c r="M823" s="12"/>
      <c r="N823" s="12"/>
      <c r="O823" s="47"/>
      <c r="P823" s="12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12"/>
      <c r="J824" s="4"/>
      <c r="K824" s="12"/>
      <c r="L824" s="12"/>
      <c r="M824" s="12"/>
      <c r="N824" s="12"/>
      <c r="O824" s="47"/>
      <c r="P824" s="12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12"/>
      <c r="J825" s="4"/>
      <c r="K825" s="12"/>
      <c r="L825" s="12"/>
      <c r="M825" s="12"/>
      <c r="N825" s="12"/>
      <c r="O825" s="47"/>
      <c r="P825" s="12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12"/>
      <c r="J826" s="4"/>
      <c r="K826" s="12"/>
      <c r="L826" s="12"/>
      <c r="M826" s="12"/>
      <c r="N826" s="12"/>
      <c r="O826" s="47"/>
      <c r="P826" s="12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12"/>
      <c r="J827" s="4"/>
      <c r="K827" s="12"/>
      <c r="L827" s="12"/>
      <c r="M827" s="12"/>
      <c r="N827" s="12"/>
      <c r="O827" s="47"/>
      <c r="P827" s="12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12"/>
      <c r="J828" s="4"/>
      <c r="K828" s="12"/>
      <c r="L828" s="12"/>
      <c r="M828" s="12"/>
      <c r="N828" s="12"/>
      <c r="O828" s="47"/>
      <c r="P828" s="12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12"/>
      <c r="J829" s="4"/>
      <c r="K829" s="12"/>
      <c r="L829" s="12"/>
      <c r="M829" s="12"/>
      <c r="N829" s="12"/>
      <c r="O829" s="47"/>
      <c r="P829" s="12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12"/>
      <c r="J830" s="4"/>
      <c r="K830" s="12"/>
      <c r="L830" s="12"/>
      <c r="M830" s="12"/>
      <c r="N830" s="12"/>
      <c r="O830" s="47"/>
      <c r="P830" s="12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12"/>
      <c r="J831" s="4"/>
      <c r="K831" s="12"/>
      <c r="L831" s="12"/>
      <c r="M831" s="12"/>
      <c r="N831" s="12"/>
      <c r="O831" s="47"/>
      <c r="P831" s="12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12"/>
      <c r="J832" s="4"/>
      <c r="K832" s="12"/>
      <c r="L832" s="12"/>
      <c r="M832" s="12"/>
      <c r="N832" s="12"/>
      <c r="O832" s="47"/>
      <c r="P832" s="12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12"/>
      <c r="J833" s="4"/>
      <c r="K833" s="12"/>
      <c r="L833" s="12"/>
      <c r="M833" s="12"/>
      <c r="N833" s="12"/>
      <c r="O833" s="47"/>
      <c r="P833" s="12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12"/>
      <c r="J834" s="4"/>
      <c r="K834" s="12"/>
      <c r="L834" s="12"/>
      <c r="M834" s="12"/>
      <c r="N834" s="12"/>
      <c r="O834" s="47"/>
      <c r="P834" s="12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12"/>
      <c r="J835" s="4"/>
      <c r="K835" s="12"/>
      <c r="L835" s="12"/>
      <c r="M835" s="12"/>
      <c r="N835" s="12"/>
      <c r="O835" s="47"/>
      <c r="P835" s="12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12"/>
      <c r="J836" s="4"/>
      <c r="K836" s="12"/>
      <c r="L836" s="12"/>
      <c r="M836" s="12"/>
      <c r="N836" s="12"/>
      <c r="O836" s="47"/>
      <c r="P836" s="12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12"/>
      <c r="J837" s="4"/>
      <c r="K837" s="12"/>
      <c r="L837" s="12"/>
      <c r="M837" s="12"/>
      <c r="N837" s="12"/>
      <c r="O837" s="47"/>
      <c r="P837" s="12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12"/>
      <c r="J838" s="4"/>
      <c r="K838" s="12"/>
      <c r="L838" s="12"/>
      <c r="M838" s="12"/>
      <c r="N838" s="12"/>
      <c r="O838" s="47"/>
      <c r="P838" s="12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12"/>
      <c r="J839" s="4"/>
      <c r="K839" s="12"/>
      <c r="L839" s="12"/>
      <c r="M839" s="12"/>
      <c r="N839" s="12"/>
      <c r="O839" s="47"/>
      <c r="P839" s="12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12"/>
      <c r="J840" s="4"/>
      <c r="K840" s="12"/>
      <c r="L840" s="12"/>
      <c r="M840" s="12"/>
      <c r="N840" s="12"/>
      <c r="O840" s="47"/>
      <c r="P840" s="12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12"/>
      <c r="J841" s="4"/>
      <c r="K841" s="12"/>
      <c r="L841" s="12"/>
      <c r="M841" s="12"/>
      <c r="N841" s="12"/>
      <c r="O841" s="47"/>
      <c r="P841" s="12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12"/>
      <c r="J842" s="4"/>
      <c r="K842" s="12"/>
      <c r="L842" s="12"/>
      <c r="M842" s="12"/>
      <c r="N842" s="12"/>
      <c r="O842" s="47"/>
      <c r="P842" s="12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12"/>
      <c r="J843" s="4"/>
      <c r="K843" s="12"/>
      <c r="L843" s="12"/>
      <c r="M843" s="12"/>
      <c r="N843" s="12"/>
      <c r="O843" s="47"/>
      <c r="P843" s="12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12"/>
      <c r="J844" s="4"/>
      <c r="K844" s="12"/>
      <c r="L844" s="12"/>
      <c r="M844" s="12"/>
      <c r="N844" s="12"/>
      <c r="O844" s="47"/>
      <c r="P844" s="12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12"/>
      <c r="J845" s="4"/>
      <c r="K845" s="12"/>
      <c r="L845" s="12"/>
      <c r="M845" s="12"/>
      <c r="N845" s="12"/>
      <c r="O845" s="47"/>
      <c r="P845" s="12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12"/>
      <c r="J846" s="4"/>
      <c r="K846" s="12"/>
      <c r="L846" s="12"/>
      <c r="M846" s="12"/>
      <c r="N846" s="12"/>
      <c r="O846" s="47"/>
      <c r="P846" s="12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12"/>
      <c r="J847" s="4"/>
      <c r="K847" s="12"/>
      <c r="L847" s="12"/>
      <c r="M847" s="12"/>
      <c r="N847" s="12"/>
      <c r="O847" s="47"/>
      <c r="P847" s="12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12"/>
      <c r="J848" s="4"/>
      <c r="K848" s="12"/>
      <c r="L848" s="12"/>
      <c r="M848" s="12"/>
      <c r="N848" s="12"/>
      <c r="O848" s="47"/>
      <c r="P848" s="12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12"/>
      <c r="J849" s="4"/>
      <c r="K849" s="12"/>
      <c r="L849" s="12"/>
      <c r="M849" s="12"/>
      <c r="N849" s="12"/>
      <c r="O849" s="47"/>
      <c r="P849" s="12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12"/>
      <c r="J850" s="4"/>
      <c r="K850" s="12"/>
      <c r="L850" s="12"/>
      <c r="M850" s="12"/>
      <c r="N850" s="12"/>
      <c r="O850" s="47"/>
      <c r="P850" s="12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12"/>
      <c r="J851" s="4"/>
      <c r="K851" s="12"/>
      <c r="L851" s="12"/>
      <c r="M851" s="12"/>
      <c r="N851" s="12"/>
      <c r="O851" s="47"/>
      <c r="P851" s="12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12"/>
      <c r="J852" s="4"/>
      <c r="K852" s="12"/>
      <c r="L852" s="12"/>
      <c r="M852" s="12"/>
      <c r="N852" s="12"/>
      <c r="O852" s="47"/>
      <c r="P852" s="12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12"/>
      <c r="J853" s="4"/>
      <c r="K853" s="12"/>
      <c r="L853" s="12"/>
      <c r="M853" s="12"/>
      <c r="N853" s="12"/>
      <c r="O853" s="47"/>
      <c r="P853" s="12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12"/>
      <c r="J854" s="4"/>
      <c r="K854" s="12"/>
      <c r="L854" s="12"/>
      <c r="M854" s="12"/>
      <c r="N854" s="12"/>
      <c r="O854" s="47"/>
      <c r="P854" s="12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12"/>
      <c r="J855" s="4"/>
      <c r="K855" s="12"/>
      <c r="L855" s="12"/>
      <c r="M855" s="12"/>
      <c r="N855" s="12"/>
      <c r="O855" s="47"/>
      <c r="P855" s="12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12"/>
      <c r="J856" s="4"/>
      <c r="K856" s="12"/>
      <c r="L856" s="12"/>
      <c r="M856" s="12"/>
      <c r="N856" s="12"/>
      <c r="O856" s="47"/>
      <c r="P856" s="12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12"/>
      <c r="J857" s="4"/>
      <c r="K857" s="12"/>
      <c r="L857" s="12"/>
      <c r="M857" s="12"/>
      <c r="N857" s="12"/>
      <c r="O857" s="47"/>
      <c r="P857" s="12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12"/>
      <c r="J858" s="4"/>
      <c r="K858" s="12"/>
      <c r="L858" s="12"/>
      <c r="M858" s="12"/>
      <c r="N858" s="12"/>
      <c r="O858" s="47"/>
      <c r="P858" s="12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12"/>
      <c r="J859" s="4"/>
      <c r="K859" s="12"/>
      <c r="L859" s="12"/>
      <c r="M859" s="12"/>
      <c r="N859" s="12"/>
      <c r="O859" s="47"/>
      <c r="P859" s="12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12"/>
      <c r="J860" s="4"/>
      <c r="K860" s="12"/>
      <c r="L860" s="12"/>
      <c r="M860" s="12"/>
      <c r="N860" s="12"/>
      <c r="O860" s="47"/>
      <c r="P860" s="12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12"/>
      <c r="J861" s="4"/>
      <c r="K861" s="12"/>
      <c r="L861" s="12"/>
      <c r="M861" s="12"/>
      <c r="N861" s="12"/>
      <c r="O861" s="47"/>
      <c r="P861" s="12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12"/>
      <c r="J862" s="4"/>
      <c r="K862" s="12"/>
      <c r="L862" s="12"/>
      <c r="M862" s="12"/>
      <c r="N862" s="12"/>
      <c r="O862" s="47"/>
      <c r="P862" s="12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12"/>
      <c r="J863" s="4"/>
      <c r="K863" s="12"/>
      <c r="L863" s="12"/>
      <c r="M863" s="12"/>
      <c r="N863" s="12"/>
      <c r="O863" s="47"/>
      <c r="P863" s="12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12"/>
      <c r="J864" s="4"/>
      <c r="K864" s="12"/>
      <c r="L864" s="12"/>
      <c r="M864" s="12"/>
      <c r="N864" s="12"/>
      <c r="O864" s="47"/>
      <c r="P864" s="12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12"/>
      <c r="J865" s="4"/>
      <c r="K865" s="12"/>
      <c r="L865" s="12"/>
      <c r="M865" s="12"/>
      <c r="N865" s="12"/>
      <c r="O865" s="47"/>
      <c r="P865" s="12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12"/>
      <c r="J866" s="4"/>
      <c r="K866" s="12"/>
      <c r="L866" s="12"/>
      <c r="M866" s="12"/>
      <c r="N866" s="12"/>
      <c r="O866" s="47"/>
      <c r="P866" s="12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12"/>
      <c r="J867" s="4"/>
      <c r="K867" s="12"/>
      <c r="L867" s="12"/>
      <c r="M867" s="12"/>
      <c r="N867" s="12"/>
      <c r="O867" s="47"/>
      <c r="P867" s="12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12"/>
      <c r="J868" s="4"/>
      <c r="K868" s="12"/>
      <c r="L868" s="12"/>
      <c r="M868" s="12"/>
      <c r="N868" s="12"/>
      <c r="O868" s="47"/>
      <c r="P868" s="12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12"/>
      <c r="J869" s="4"/>
      <c r="K869" s="12"/>
      <c r="L869" s="12"/>
      <c r="M869" s="12"/>
      <c r="N869" s="12"/>
      <c r="O869" s="47"/>
      <c r="P869" s="12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12"/>
      <c r="J870" s="4"/>
      <c r="K870" s="12"/>
      <c r="L870" s="12"/>
      <c r="M870" s="12"/>
      <c r="N870" s="12"/>
      <c r="O870" s="47"/>
      <c r="P870" s="12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12"/>
      <c r="J871" s="4"/>
      <c r="K871" s="12"/>
      <c r="L871" s="12"/>
      <c r="M871" s="12"/>
      <c r="N871" s="12"/>
      <c r="O871" s="47"/>
      <c r="P871" s="12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12"/>
      <c r="J872" s="4"/>
      <c r="K872" s="12"/>
      <c r="L872" s="12"/>
      <c r="M872" s="12"/>
      <c r="N872" s="12"/>
      <c r="O872" s="47"/>
      <c r="P872" s="12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12"/>
      <c r="J873" s="4"/>
      <c r="K873" s="12"/>
      <c r="L873" s="12"/>
      <c r="M873" s="12"/>
      <c r="N873" s="12"/>
      <c r="O873" s="47"/>
      <c r="P873" s="12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12"/>
      <c r="J874" s="4"/>
      <c r="K874" s="12"/>
      <c r="L874" s="12"/>
      <c r="M874" s="12"/>
      <c r="N874" s="12"/>
      <c r="O874" s="47"/>
      <c r="P874" s="12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12"/>
      <c r="J875" s="4"/>
      <c r="K875" s="12"/>
      <c r="L875" s="12"/>
      <c r="M875" s="12"/>
      <c r="N875" s="12"/>
      <c r="O875" s="47"/>
      <c r="P875" s="12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12"/>
      <c r="J876" s="4"/>
      <c r="K876" s="12"/>
      <c r="L876" s="12"/>
      <c r="M876" s="12"/>
      <c r="N876" s="12"/>
      <c r="O876" s="47"/>
      <c r="P876" s="12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12"/>
      <c r="J877" s="4"/>
      <c r="K877" s="12"/>
      <c r="L877" s="12"/>
      <c r="M877" s="12"/>
      <c r="N877" s="12"/>
      <c r="O877" s="47"/>
      <c r="P877" s="12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12"/>
      <c r="J878" s="4"/>
      <c r="K878" s="12"/>
      <c r="L878" s="12"/>
      <c r="M878" s="12"/>
      <c r="N878" s="12"/>
      <c r="O878" s="47"/>
      <c r="P878" s="12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12"/>
      <c r="J879" s="4"/>
      <c r="K879" s="12"/>
      <c r="L879" s="12"/>
      <c r="M879" s="12"/>
      <c r="N879" s="12"/>
      <c r="O879" s="47"/>
      <c r="P879" s="12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12"/>
      <c r="J880" s="4"/>
      <c r="K880" s="12"/>
      <c r="L880" s="12"/>
      <c r="M880" s="12"/>
      <c r="N880" s="12"/>
      <c r="O880" s="47"/>
      <c r="P880" s="12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12"/>
      <c r="J881" s="4"/>
      <c r="K881" s="12"/>
      <c r="L881" s="12"/>
      <c r="M881" s="12"/>
      <c r="N881" s="12"/>
      <c r="O881" s="47"/>
      <c r="P881" s="12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12"/>
      <c r="J882" s="4"/>
      <c r="K882" s="12"/>
      <c r="L882" s="12"/>
      <c r="M882" s="12"/>
      <c r="N882" s="12"/>
      <c r="O882" s="47"/>
      <c r="P882" s="12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12"/>
      <c r="J883" s="4"/>
      <c r="K883" s="12"/>
      <c r="L883" s="12"/>
      <c r="M883" s="12"/>
      <c r="N883" s="12"/>
      <c r="O883" s="47"/>
      <c r="P883" s="12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12"/>
      <c r="J884" s="4"/>
      <c r="K884" s="12"/>
      <c r="L884" s="12"/>
      <c r="M884" s="12"/>
      <c r="N884" s="12"/>
      <c r="O884" s="47"/>
      <c r="P884" s="12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12"/>
      <c r="J885" s="4"/>
      <c r="K885" s="12"/>
      <c r="L885" s="12"/>
      <c r="M885" s="12"/>
      <c r="N885" s="12"/>
      <c r="O885" s="47"/>
      <c r="P885" s="12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12"/>
      <c r="J886" s="4"/>
      <c r="K886" s="12"/>
      <c r="L886" s="12"/>
      <c r="M886" s="12"/>
      <c r="N886" s="12"/>
      <c r="O886" s="47"/>
      <c r="P886" s="12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12"/>
      <c r="J887" s="4"/>
      <c r="K887" s="12"/>
      <c r="L887" s="12"/>
      <c r="M887" s="12"/>
      <c r="N887" s="12"/>
      <c r="O887" s="47"/>
      <c r="P887" s="12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12"/>
      <c r="J888" s="4"/>
      <c r="K888" s="12"/>
      <c r="L888" s="12"/>
      <c r="M888" s="12"/>
      <c r="N888" s="12"/>
      <c r="O888" s="47"/>
      <c r="P888" s="12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12"/>
      <c r="J889" s="4"/>
      <c r="K889" s="12"/>
      <c r="L889" s="12"/>
      <c r="M889" s="12"/>
      <c r="N889" s="12"/>
      <c r="O889" s="47"/>
      <c r="P889" s="12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12"/>
      <c r="J890" s="4"/>
      <c r="K890" s="12"/>
      <c r="L890" s="12"/>
      <c r="M890" s="12"/>
      <c r="N890" s="12"/>
      <c r="O890" s="47"/>
      <c r="P890" s="12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12"/>
      <c r="J891" s="4"/>
      <c r="K891" s="12"/>
      <c r="L891" s="12"/>
      <c r="M891" s="12"/>
      <c r="N891" s="12"/>
      <c r="O891" s="47"/>
      <c r="P891" s="12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12"/>
      <c r="J892" s="4"/>
      <c r="K892" s="12"/>
      <c r="L892" s="12"/>
      <c r="M892" s="12"/>
      <c r="N892" s="12"/>
      <c r="O892" s="47"/>
      <c r="P892" s="12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12"/>
      <c r="J893" s="4"/>
      <c r="K893" s="12"/>
      <c r="L893" s="12"/>
      <c r="M893" s="12"/>
      <c r="N893" s="12"/>
      <c r="O893" s="47"/>
      <c r="P893" s="12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12"/>
      <c r="J894" s="4"/>
      <c r="K894" s="12"/>
      <c r="L894" s="12"/>
      <c r="M894" s="12"/>
      <c r="N894" s="12"/>
      <c r="O894" s="47"/>
      <c r="P894" s="12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12"/>
      <c r="J895" s="4"/>
      <c r="K895" s="12"/>
      <c r="L895" s="12"/>
      <c r="M895" s="12"/>
      <c r="N895" s="12"/>
      <c r="O895" s="47"/>
      <c r="P895" s="12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12"/>
      <c r="J896" s="4"/>
      <c r="K896" s="12"/>
      <c r="L896" s="12"/>
      <c r="M896" s="12"/>
      <c r="N896" s="12"/>
      <c r="O896" s="47"/>
      <c r="P896" s="12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12"/>
      <c r="J897" s="4"/>
      <c r="K897" s="12"/>
      <c r="L897" s="12"/>
      <c r="M897" s="12"/>
      <c r="N897" s="12"/>
      <c r="O897" s="47"/>
      <c r="P897" s="12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12"/>
      <c r="J898" s="4"/>
      <c r="K898" s="12"/>
      <c r="L898" s="12"/>
      <c r="M898" s="12"/>
      <c r="N898" s="12"/>
      <c r="O898" s="47"/>
      <c r="P898" s="12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12"/>
      <c r="J899" s="4"/>
      <c r="K899" s="12"/>
      <c r="L899" s="12"/>
      <c r="M899" s="12"/>
      <c r="N899" s="12"/>
      <c r="O899" s="47"/>
      <c r="P899" s="12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12"/>
      <c r="J900" s="4"/>
      <c r="K900" s="12"/>
      <c r="L900" s="12"/>
      <c r="M900" s="12"/>
      <c r="N900" s="12"/>
      <c r="O900" s="47"/>
      <c r="P900" s="12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12"/>
      <c r="J901" s="4"/>
      <c r="K901" s="12"/>
      <c r="L901" s="12"/>
      <c r="M901" s="12"/>
      <c r="N901" s="12"/>
      <c r="O901" s="47"/>
      <c r="P901" s="12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12"/>
      <c r="J902" s="4"/>
      <c r="K902" s="12"/>
      <c r="L902" s="12"/>
      <c r="M902" s="12"/>
      <c r="N902" s="12"/>
      <c r="O902" s="47"/>
      <c r="P902" s="12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12"/>
      <c r="J903" s="4"/>
      <c r="K903" s="12"/>
      <c r="L903" s="12"/>
      <c r="M903" s="12"/>
      <c r="N903" s="12"/>
      <c r="O903" s="47"/>
      <c r="P903" s="12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12"/>
      <c r="J904" s="4"/>
      <c r="K904" s="12"/>
      <c r="L904" s="12"/>
      <c r="M904" s="12"/>
      <c r="N904" s="12"/>
      <c r="O904" s="47"/>
      <c r="P904" s="12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12"/>
      <c r="J905" s="4"/>
      <c r="K905" s="12"/>
      <c r="L905" s="12"/>
      <c r="M905" s="12"/>
      <c r="N905" s="12"/>
      <c r="O905" s="47"/>
      <c r="P905" s="12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12"/>
      <c r="J906" s="4"/>
      <c r="K906" s="12"/>
      <c r="L906" s="12"/>
      <c r="M906" s="12"/>
      <c r="N906" s="12"/>
      <c r="O906" s="47"/>
      <c r="P906" s="12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12"/>
      <c r="J907" s="4"/>
      <c r="K907" s="12"/>
      <c r="L907" s="12"/>
      <c r="M907" s="12"/>
      <c r="N907" s="12"/>
      <c r="O907" s="47"/>
      <c r="P907" s="12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12"/>
      <c r="J908" s="4"/>
      <c r="K908" s="12"/>
      <c r="L908" s="12"/>
      <c r="M908" s="12"/>
      <c r="N908" s="12"/>
      <c r="O908" s="47"/>
      <c r="P908" s="12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12"/>
      <c r="J909" s="4"/>
      <c r="K909" s="12"/>
      <c r="L909" s="12"/>
      <c r="M909" s="12"/>
      <c r="N909" s="12"/>
      <c r="O909" s="47"/>
      <c r="P909" s="12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12"/>
      <c r="J910" s="4"/>
      <c r="K910" s="12"/>
      <c r="L910" s="12"/>
      <c r="M910" s="12"/>
      <c r="N910" s="12"/>
      <c r="O910" s="47"/>
      <c r="P910" s="12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12"/>
      <c r="J911" s="4"/>
      <c r="K911" s="12"/>
      <c r="L911" s="12"/>
      <c r="M911" s="12"/>
      <c r="N911" s="12"/>
      <c r="O911" s="47"/>
      <c r="P911" s="12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12"/>
      <c r="J912" s="4"/>
      <c r="K912" s="12"/>
      <c r="L912" s="12"/>
      <c r="M912" s="12"/>
      <c r="N912" s="12"/>
      <c r="O912" s="47"/>
      <c r="P912" s="12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12"/>
      <c r="J913" s="4"/>
      <c r="K913" s="12"/>
      <c r="L913" s="12"/>
      <c r="M913" s="12"/>
      <c r="N913" s="12"/>
      <c r="O913" s="47"/>
      <c r="P913" s="12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12"/>
      <c r="J914" s="4"/>
      <c r="K914" s="12"/>
      <c r="L914" s="12"/>
      <c r="M914" s="12"/>
      <c r="N914" s="12"/>
      <c r="O914" s="47"/>
      <c r="P914" s="12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12"/>
      <c r="J915" s="4"/>
      <c r="K915" s="12"/>
      <c r="L915" s="12"/>
      <c r="M915" s="12"/>
      <c r="N915" s="12"/>
      <c r="O915" s="47"/>
      <c r="P915" s="12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12"/>
      <c r="J916" s="4"/>
      <c r="K916" s="12"/>
      <c r="L916" s="12"/>
      <c r="M916" s="12"/>
      <c r="N916" s="12"/>
      <c r="O916" s="47"/>
      <c r="P916" s="12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12"/>
      <c r="J917" s="4"/>
      <c r="K917" s="12"/>
      <c r="L917" s="12"/>
      <c r="M917" s="12"/>
      <c r="N917" s="12"/>
      <c r="O917" s="47"/>
      <c r="P917" s="12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12"/>
      <c r="J918" s="4"/>
      <c r="K918" s="12"/>
      <c r="L918" s="12"/>
      <c r="M918" s="12"/>
      <c r="N918" s="12"/>
      <c r="O918" s="47"/>
      <c r="P918" s="12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12"/>
      <c r="J919" s="4"/>
      <c r="K919" s="12"/>
      <c r="L919" s="12"/>
      <c r="M919" s="12"/>
      <c r="N919" s="12"/>
      <c r="O919" s="47"/>
      <c r="P919" s="12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12"/>
      <c r="J920" s="4"/>
      <c r="K920" s="12"/>
      <c r="L920" s="12"/>
      <c r="M920" s="12"/>
      <c r="N920" s="12"/>
      <c r="O920" s="47"/>
      <c r="P920" s="12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12"/>
      <c r="J921" s="4"/>
      <c r="K921" s="12"/>
      <c r="L921" s="12"/>
      <c r="M921" s="12"/>
      <c r="N921" s="12"/>
      <c r="O921" s="47"/>
      <c r="P921" s="12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12"/>
      <c r="J922" s="4"/>
      <c r="K922" s="12"/>
      <c r="L922" s="12"/>
      <c r="M922" s="12"/>
      <c r="N922" s="12"/>
      <c r="O922" s="47"/>
      <c r="P922" s="12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12"/>
      <c r="J923" s="4"/>
      <c r="K923" s="12"/>
      <c r="L923" s="12"/>
      <c r="M923" s="12"/>
      <c r="N923" s="12"/>
      <c r="O923" s="47"/>
      <c r="P923" s="12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12"/>
      <c r="J924" s="4"/>
      <c r="K924" s="12"/>
      <c r="L924" s="12"/>
      <c r="M924" s="12"/>
      <c r="N924" s="12"/>
      <c r="O924" s="47"/>
      <c r="P924" s="12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12"/>
      <c r="J925" s="4"/>
      <c r="K925" s="12"/>
      <c r="L925" s="12"/>
      <c r="M925" s="12"/>
      <c r="N925" s="12"/>
      <c r="O925" s="47"/>
      <c r="P925" s="12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12"/>
      <c r="J926" s="4"/>
      <c r="K926" s="12"/>
      <c r="L926" s="12"/>
      <c r="M926" s="12"/>
      <c r="N926" s="12"/>
      <c r="O926" s="47"/>
      <c r="P926" s="12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12"/>
      <c r="J927" s="4"/>
      <c r="K927" s="12"/>
      <c r="L927" s="12"/>
      <c r="M927" s="12"/>
      <c r="N927" s="12"/>
      <c r="O927" s="47"/>
      <c r="P927" s="12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12"/>
      <c r="J928" s="4"/>
      <c r="K928" s="12"/>
      <c r="L928" s="12"/>
      <c r="M928" s="12"/>
      <c r="N928" s="12"/>
      <c r="O928" s="47"/>
      <c r="P928" s="12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12"/>
      <c r="J929" s="4"/>
      <c r="K929" s="12"/>
      <c r="L929" s="12"/>
      <c r="M929" s="12"/>
      <c r="N929" s="12"/>
      <c r="O929" s="47"/>
      <c r="P929" s="12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12"/>
      <c r="J930" s="4"/>
      <c r="K930" s="12"/>
      <c r="L930" s="12"/>
      <c r="M930" s="12"/>
      <c r="N930" s="12"/>
      <c r="O930" s="47"/>
      <c r="P930" s="12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12"/>
      <c r="J931" s="4"/>
      <c r="K931" s="12"/>
      <c r="L931" s="12"/>
      <c r="M931" s="12"/>
      <c r="N931" s="12"/>
      <c r="O931" s="47"/>
      <c r="P931" s="12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12"/>
      <c r="J932" s="4"/>
      <c r="K932" s="12"/>
      <c r="L932" s="12"/>
      <c r="M932" s="12"/>
      <c r="N932" s="12"/>
      <c r="O932" s="47"/>
      <c r="P932" s="12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12"/>
      <c r="J933" s="4"/>
      <c r="K933" s="12"/>
      <c r="L933" s="12"/>
      <c r="M933" s="12"/>
      <c r="N933" s="12"/>
      <c r="O933" s="47"/>
      <c r="P933" s="12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12"/>
      <c r="J934" s="4"/>
      <c r="K934" s="12"/>
      <c r="L934" s="12"/>
      <c r="M934" s="12"/>
      <c r="N934" s="12"/>
      <c r="O934" s="47"/>
      <c r="P934" s="12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12"/>
      <c r="J935" s="4"/>
      <c r="K935" s="12"/>
      <c r="L935" s="12"/>
      <c r="M935" s="12"/>
      <c r="N935" s="12"/>
      <c r="O935" s="47"/>
      <c r="P935" s="12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12"/>
      <c r="J936" s="4"/>
      <c r="K936" s="12"/>
      <c r="L936" s="12"/>
      <c r="M936" s="12"/>
      <c r="N936" s="12"/>
      <c r="O936" s="47"/>
      <c r="P936" s="12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12"/>
      <c r="J937" s="4"/>
      <c r="K937" s="12"/>
      <c r="L937" s="12"/>
      <c r="M937" s="12"/>
      <c r="N937" s="12"/>
      <c r="O937" s="47"/>
      <c r="P937" s="12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12"/>
      <c r="J938" s="4"/>
      <c r="K938" s="12"/>
      <c r="L938" s="12"/>
      <c r="M938" s="12"/>
      <c r="N938" s="12"/>
      <c r="O938" s="47"/>
      <c r="P938" s="12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12"/>
      <c r="J939" s="4"/>
      <c r="K939" s="12"/>
      <c r="L939" s="12"/>
      <c r="M939" s="12"/>
      <c r="N939" s="12"/>
      <c r="O939" s="47"/>
      <c r="P939" s="12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12"/>
      <c r="J940" s="4"/>
      <c r="K940" s="12"/>
      <c r="L940" s="12"/>
      <c r="M940" s="12"/>
      <c r="N940" s="12"/>
      <c r="O940" s="47"/>
      <c r="P940" s="12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12"/>
      <c r="J941" s="4"/>
      <c r="K941" s="12"/>
      <c r="L941" s="12"/>
      <c r="M941" s="12"/>
      <c r="N941" s="12"/>
      <c r="O941" s="47"/>
      <c r="P941" s="12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12"/>
      <c r="J942" s="4"/>
      <c r="K942" s="12"/>
      <c r="L942" s="12"/>
      <c r="M942" s="12"/>
      <c r="N942" s="12"/>
      <c r="O942" s="47"/>
      <c r="P942" s="12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12"/>
      <c r="J943" s="4"/>
      <c r="K943" s="12"/>
      <c r="L943" s="12"/>
      <c r="M943" s="12"/>
      <c r="N943" s="12"/>
      <c r="O943" s="47"/>
      <c r="P943" s="12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12"/>
      <c r="J944" s="4"/>
      <c r="K944" s="12"/>
      <c r="L944" s="12"/>
      <c r="M944" s="12"/>
      <c r="N944" s="12"/>
      <c r="O944" s="47"/>
      <c r="P944" s="12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12"/>
      <c r="J945" s="4"/>
      <c r="K945" s="12"/>
      <c r="L945" s="12"/>
      <c r="M945" s="12"/>
      <c r="N945" s="12"/>
      <c r="O945" s="47"/>
      <c r="P945" s="12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12"/>
      <c r="J946" s="4"/>
      <c r="K946" s="12"/>
      <c r="L946" s="12"/>
      <c r="M946" s="12"/>
      <c r="N946" s="12"/>
      <c r="O946" s="47"/>
      <c r="P946" s="12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12"/>
      <c r="J947" s="4"/>
      <c r="K947" s="12"/>
      <c r="L947" s="12"/>
      <c r="M947" s="12"/>
      <c r="N947" s="12"/>
      <c r="O947" s="47"/>
      <c r="P947" s="12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12"/>
      <c r="J948" s="4"/>
      <c r="K948" s="12"/>
      <c r="L948" s="12"/>
      <c r="M948" s="12"/>
      <c r="N948" s="12"/>
      <c r="O948" s="47"/>
      <c r="P948" s="12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12"/>
      <c r="J949" s="4"/>
      <c r="K949" s="12"/>
      <c r="L949" s="12"/>
      <c r="M949" s="12"/>
      <c r="N949" s="12"/>
      <c r="O949" s="47"/>
      <c r="P949" s="12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12"/>
      <c r="J950" s="4"/>
      <c r="K950" s="12"/>
      <c r="L950" s="12"/>
      <c r="M950" s="12"/>
      <c r="N950" s="12"/>
      <c r="O950" s="47"/>
      <c r="P950" s="12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12"/>
      <c r="J951" s="4"/>
      <c r="K951" s="12"/>
      <c r="L951" s="12"/>
      <c r="M951" s="12"/>
      <c r="N951" s="12"/>
      <c r="O951" s="47"/>
      <c r="P951" s="12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12"/>
      <c r="J952" s="4"/>
      <c r="K952" s="12"/>
      <c r="L952" s="12"/>
      <c r="M952" s="12"/>
      <c r="N952" s="12"/>
      <c r="O952" s="47"/>
      <c r="P952" s="12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12"/>
      <c r="J953" s="4"/>
      <c r="K953" s="12"/>
      <c r="L953" s="12"/>
      <c r="M953" s="12"/>
      <c r="N953" s="12"/>
      <c r="O953" s="47"/>
      <c r="P953" s="12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12"/>
      <c r="J954" s="4"/>
      <c r="K954" s="12"/>
      <c r="L954" s="12"/>
      <c r="M954" s="12"/>
      <c r="N954" s="12"/>
      <c r="O954" s="47"/>
      <c r="P954" s="12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12"/>
      <c r="J955" s="4"/>
      <c r="K955" s="12"/>
      <c r="L955" s="12"/>
      <c r="M955" s="12"/>
      <c r="N955" s="12"/>
      <c r="O955" s="47"/>
      <c r="P955" s="12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12"/>
      <c r="J956" s="4"/>
      <c r="K956" s="12"/>
      <c r="L956" s="12"/>
      <c r="M956" s="12"/>
      <c r="N956" s="12"/>
      <c r="O956" s="47"/>
      <c r="P956" s="12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12"/>
      <c r="J957" s="4"/>
      <c r="K957" s="12"/>
      <c r="L957" s="12"/>
      <c r="M957" s="12"/>
      <c r="N957" s="12"/>
      <c r="O957" s="47"/>
      <c r="P957" s="12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12"/>
      <c r="J958" s="4"/>
      <c r="K958" s="12"/>
      <c r="L958" s="12"/>
      <c r="M958" s="12"/>
      <c r="N958" s="12"/>
      <c r="O958" s="47"/>
      <c r="P958" s="12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12"/>
      <c r="J959" s="4"/>
      <c r="K959" s="12"/>
      <c r="L959" s="12"/>
      <c r="M959" s="12"/>
      <c r="N959" s="12"/>
      <c r="O959" s="47"/>
      <c r="P959" s="12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12"/>
      <c r="J960" s="4"/>
      <c r="K960" s="12"/>
      <c r="L960" s="12"/>
      <c r="M960" s="12"/>
      <c r="N960" s="12"/>
      <c r="O960" s="47"/>
      <c r="P960" s="12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12"/>
      <c r="J961" s="4"/>
      <c r="K961" s="12"/>
      <c r="L961" s="12"/>
      <c r="M961" s="12"/>
      <c r="N961" s="12"/>
      <c r="O961" s="47"/>
      <c r="P961" s="12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12"/>
      <c r="J962" s="4"/>
      <c r="K962" s="12"/>
      <c r="L962" s="12"/>
      <c r="M962" s="12"/>
      <c r="N962" s="12"/>
      <c r="O962" s="47"/>
      <c r="P962" s="12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12"/>
      <c r="J963" s="4"/>
      <c r="K963" s="12"/>
      <c r="L963" s="12"/>
      <c r="M963" s="12"/>
      <c r="N963" s="12"/>
      <c r="O963" s="47"/>
      <c r="P963" s="12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12"/>
      <c r="J964" s="4"/>
      <c r="K964" s="12"/>
      <c r="L964" s="12"/>
      <c r="M964" s="12"/>
      <c r="N964" s="12"/>
      <c r="O964" s="47"/>
      <c r="P964" s="12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12"/>
      <c r="J965" s="4"/>
      <c r="K965" s="12"/>
      <c r="L965" s="12"/>
      <c r="M965" s="12"/>
      <c r="N965" s="12"/>
      <c r="O965" s="47"/>
      <c r="P965" s="12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12"/>
      <c r="J966" s="4"/>
      <c r="K966" s="12"/>
      <c r="L966" s="12"/>
      <c r="M966" s="12"/>
      <c r="N966" s="12"/>
      <c r="O966" s="47"/>
      <c r="P966" s="12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12"/>
      <c r="J967" s="4"/>
      <c r="K967" s="12"/>
      <c r="L967" s="12"/>
      <c r="M967" s="12"/>
      <c r="N967" s="12"/>
      <c r="O967" s="47"/>
      <c r="P967" s="12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12"/>
      <c r="J968" s="4"/>
      <c r="K968" s="12"/>
      <c r="L968" s="12"/>
      <c r="M968" s="12"/>
      <c r="N968" s="12"/>
      <c r="O968" s="47"/>
      <c r="P968" s="12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12"/>
      <c r="J969" s="4"/>
      <c r="K969" s="12"/>
      <c r="L969" s="12"/>
      <c r="M969" s="12"/>
      <c r="N969" s="12"/>
      <c r="O969" s="47"/>
      <c r="P969" s="12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12"/>
      <c r="J970" s="4"/>
      <c r="K970" s="12"/>
      <c r="L970" s="12"/>
      <c r="M970" s="12"/>
      <c r="N970" s="12"/>
      <c r="O970" s="47"/>
      <c r="P970" s="12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12"/>
      <c r="J971" s="4"/>
      <c r="K971" s="12"/>
      <c r="L971" s="12"/>
      <c r="M971" s="12"/>
      <c r="N971" s="12"/>
      <c r="O971" s="47"/>
      <c r="P971" s="12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12"/>
      <c r="J972" s="4"/>
      <c r="K972" s="12"/>
      <c r="L972" s="12"/>
      <c r="M972" s="12"/>
      <c r="N972" s="12"/>
      <c r="O972" s="47"/>
      <c r="P972" s="12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12"/>
      <c r="J973" s="4"/>
      <c r="K973" s="12"/>
      <c r="L973" s="12"/>
      <c r="M973" s="12"/>
      <c r="N973" s="12"/>
      <c r="O973" s="47"/>
      <c r="P973" s="12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12"/>
      <c r="J974" s="4"/>
      <c r="K974" s="12"/>
      <c r="L974" s="12"/>
      <c r="M974" s="12"/>
      <c r="N974" s="12"/>
      <c r="O974" s="47"/>
      <c r="P974" s="12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12"/>
      <c r="J975" s="4"/>
      <c r="K975" s="12"/>
      <c r="L975" s="12"/>
      <c r="M975" s="12"/>
      <c r="N975" s="12"/>
      <c r="O975" s="47"/>
      <c r="P975" s="12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12"/>
      <c r="J976" s="4"/>
      <c r="K976" s="12"/>
      <c r="L976" s="12"/>
      <c r="M976" s="12"/>
      <c r="N976" s="12"/>
      <c r="O976" s="47"/>
      <c r="P976" s="12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12"/>
      <c r="J977" s="4"/>
      <c r="K977" s="12"/>
      <c r="L977" s="12"/>
      <c r="M977" s="12"/>
      <c r="N977" s="12"/>
      <c r="O977" s="47"/>
      <c r="P977" s="12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12"/>
      <c r="J978" s="4"/>
      <c r="K978" s="12"/>
      <c r="L978" s="12"/>
      <c r="M978" s="12"/>
      <c r="N978" s="12"/>
      <c r="O978" s="47"/>
      <c r="P978" s="12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12"/>
      <c r="J979" s="4"/>
      <c r="K979" s="12"/>
      <c r="L979" s="12"/>
      <c r="M979" s="12"/>
      <c r="N979" s="12"/>
      <c r="O979" s="47"/>
      <c r="P979" s="12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12"/>
      <c r="J980" s="4"/>
      <c r="K980" s="12"/>
      <c r="L980" s="12"/>
      <c r="M980" s="12"/>
      <c r="N980" s="12"/>
      <c r="O980" s="47"/>
      <c r="P980" s="12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12"/>
      <c r="J981" s="4"/>
      <c r="K981" s="12"/>
      <c r="L981" s="12"/>
      <c r="M981" s="12"/>
      <c r="N981" s="12"/>
      <c r="O981" s="47"/>
      <c r="P981" s="12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12"/>
      <c r="J982" s="4"/>
      <c r="K982" s="12"/>
      <c r="L982" s="12"/>
      <c r="M982" s="12"/>
      <c r="N982" s="12"/>
      <c r="O982" s="47"/>
      <c r="P982" s="12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12"/>
      <c r="J983" s="4"/>
      <c r="K983" s="12"/>
      <c r="L983" s="12"/>
      <c r="M983" s="12"/>
      <c r="N983" s="12"/>
      <c r="O983" s="47"/>
      <c r="P983" s="12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12"/>
      <c r="J984" s="4"/>
      <c r="K984" s="12"/>
      <c r="L984" s="12"/>
      <c r="M984" s="12"/>
      <c r="N984" s="12"/>
      <c r="O984" s="47"/>
      <c r="P984" s="12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12"/>
      <c r="J985" s="4"/>
      <c r="K985" s="12"/>
      <c r="L985" s="12"/>
      <c r="M985" s="12"/>
      <c r="N985" s="12"/>
      <c r="O985" s="47"/>
      <c r="P985" s="12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12"/>
      <c r="J986" s="4"/>
      <c r="K986" s="12"/>
      <c r="L986" s="12"/>
      <c r="M986" s="12"/>
      <c r="N986" s="12"/>
      <c r="O986" s="47"/>
      <c r="P986" s="12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12"/>
      <c r="J987" s="4"/>
      <c r="K987" s="12"/>
      <c r="L987" s="12"/>
      <c r="M987" s="12"/>
      <c r="N987" s="12"/>
      <c r="O987" s="47"/>
      <c r="P987" s="12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12"/>
      <c r="J988" s="4"/>
      <c r="K988" s="12"/>
      <c r="L988" s="12"/>
      <c r="M988" s="12"/>
      <c r="N988" s="12"/>
      <c r="O988" s="47"/>
      <c r="P988" s="12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12"/>
      <c r="J989" s="4"/>
      <c r="K989" s="12"/>
      <c r="L989" s="12"/>
      <c r="M989" s="12"/>
      <c r="N989" s="12"/>
      <c r="O989" s="47"/>
      <c r="P989" s="12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12"/>
      <c r="J990" s="4"/>
      <c r="K990" s="12"/>
      <c r="L990" s="12"/>
      <c r="M990" s="12"/>
      <c r="N990" s="12"/>
      <c r="O990" s="47"/>
      <c r="P990" s="12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12"/>
      <c r="J991" s="4"/>
      <c r="K991" s="12"/>
      <c r="L991" s="12"/>
      <c r="M991" s="12"/>
      <c r="N991" s="12"/>
      <c r="O991" s="47"/>
      <c r="P991" s="12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12"/>
      <c r="J992" s="4"/>
      <c r="K992" s="12"/>
      <c r="L992" s="12"/>
      <c r="M992" s="12"/>
      <c r="N992" s="12"/>
      <c r="O992" s="47"/>
      <c r="P992" s="12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12"/>
      <c r="J993" s="4"/>
      <c r="K993" s="12"/>
      <c r="L993" s="12"/>
      <c r="M993" s="12"/>
      <c r="N993" s="12"/>
      <c r="O993" s="47"/>
      <c r="P993" s="12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12"/>
      <c r="J994" s="4"/>
      <c r="K994" s="12"/>
      <c r="L994" s="12"/>
      <c r="M994" s="12"/>
      <c r="N994" s="12"/>
      <c r="O994" s="47"/>
      <c r="P994" s="12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12"/>
      <c r="J995" s="4"/>
      <c r="K995" s="12"/>
      <c r="L995" s="12"/>
      <c r="M995" s="12"/>
      <c r="N995" s="12"/>
      <c r="O995" s="47"/>
      <c r="P995" s="12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12"/>
      <c r="J996" s="4"/>
      <c r="K996" s="12"/>
      <c r="L996" s="12"/>
      <c r="M996" s="12"/>
      <c r="N996" s="12"/>
      <c r="O996" s="47"/>
      <c r="P996" s="12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12"/>
      <c r="J997" s="4"/>
      <c r="K997" s="12"/>
      <c r="L997" s="12"/>
      <c r="M997" s="12"/>
      <c r="N997" s="12"/>
      <c r="O997" s="47"/>
      <c r="P997" s="12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12"/>
      <c r="J998" s="4"/>
      <c r="K998" s="12"/>
      <c r="L998" s="12"/>
      <c r="M998" s="12"/>
      <c r="N998" s="12"/>
      <c r="O998" s="47"/>
      <c r="P998" s="12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12"/>
      <c r="J999" s="4"/>
      <c r="K999" s="12"/>
      <c r="L999" s="12"/>
      <c r="M999" s="12"/>
      <c r="N999" s="12"/>
      <c r="O999" s="47"/>
      <c r="P999" s="12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12"/>
      <c r="J1000" s="4"/>
      <c r="K1000" s="12"/>
      <c r="L1000" s="12"/>
      <c r="M1000" s="12"/>
      <c r="N1000" s="12"/>
      <c r="O1000" s="47"/>
      <c r="P1000" s="12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6">
    <mergeCell ref="I15:I16"/>
    <mergeCell ref="I1:P1"/>
    <mergeCell ref="I4:I14"/>
    <mergeCell ref="I17:I18"/>
    <mergeCell ref="I62:I63"/>
    <mergeCell ref="J63:M63"/>
    <mergeCell ref="J61:M61"/>
    <mergeCell ref="J57:M57"/>
    <mergeCell ref="I45:I47"/>
    <mergeCell ref="I48:I53"/>
    <mergeCell ref="I23:I24"/>
    <mergeCell ref="I25:I29"/>
    <mergeCell ref="I58:I61"/>
    <mergeCell ref="I54:I55"/>
    <mergeCell ref="I56:I57"/>
    <mergeCell ref="I40:I44"/>
    <mergeCell ref="J91:M91"/>
    <mergeCell ref="I92:M92"/>
    <mergeCell ref="I30:I36"/>
    <mergeCell ref="I37:I39"/>
    <mergeCell ref="I19:I22"/>
    <mergeCell ref="I64:I71"/>
    <mergeCell ref="J71:M71"/>
    <mergeCell ref="I72:I91"/>
    <mergeCell ref="J22:M22"/>
    <mergeCell ref="J24:M24"/>
    <mergeCell ref="J29:M29"/>
    <mergeCell ref="J55:M55"/>
    <mergeCell ref="J16:M16"/>
    <mergeCell ref="J18:M18"/>
    <mergeCell ref="J14:M14"/>
    <mergeCell ref="J53:M53"/>
    <mergeCell ref="J39:M39"/>
    <mergeCell ref="J47:M47"/>
    <mergeCell ref="J44:M44"/>
    <mergeCell ref="J36:M36"/>
  </mergeCells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已命名的範圍</vt:lpstr>
      </vt:variant>
      <vt:variant>
        <vt:i4>8</vt:i4>
      </vt:variant>
    </vt:vector>
  </HeadingPairs>
  <TitlesOfParts>
    <vt:vector size="22" baseType="lpstr">
      <vt:lpstr>出版社</vt:lpstr>
      <vt:lpstr>班級</vt:lpstr>
      <vt:lpstr>書籍</vt:lpstr>
      <vt:lpstr>採購明細</vt:lpstr>
      <vt:lpstr>各班書目</vt:lpstr>
      <vt:lpstr>訂購數量統計</vt:lpstr>
      <vt:lpstr>訂購金額明細表</vt:lpstr>
      <vt:lpstr>契約金額明細表</vt:lpstr>
      <vt:lpstr>訂購金額統計表</vt:lpstr>
      <vt:lpstr>數量明細</vt:lpstr>
      <vt:lpstr>契約金額統計表</vt:lpstr>
      <vt:lpstr>退貨金額統計表</vt:lpstr>
      <vt:lpstr>交貨金額統計表</vt:lpstr>
      <vt:lpstr>底價參考資料</vt:lpstr>
      <vt:lpstr>各班書目!Print_Area</vt:lpstr>
      <vt:lpstr>各班書目!Print_Titles</vt:lpstr>
      <vt:lpstr>出版社清單</vt:lpstr>
      <vt:lpstr>書商資料</vt:lpstr>
      <vt:lpstr>書籍清單</vt:lpstr>
      <vt:lpstr>書籍清單反</vt:lpstr>
      <vt:lpstr>班級清單</vt:lpstr>
      <vt:lpstr>班級清單反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acas</cp:lastModifiedBy>
  <cp:lastPrinted>2017-04-12T01:25:46Z</cp:lastPrinted>
  <dcterms:modified xsi:type="dcterms:W3CDTF">2017-04-18T06:44:04Z</dcterms:modified>
</cp:coreProperties>
</file>