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user-PC\Desktop\106-1教科書\"/>
    </mc:Choice>
  </mc:AlternateContent>
  <bookViews>
    <workbookView xWindow="0" yWindow="0" windowWidth="28800" windowHeight="12390" tabRatio="296"/>
  </bookViews>
  <sheets>
    <sheet name="進校_" sheetId="6" r:id="rId1"/>
    <sheet name="需知" sheetId="7" r:id="rId2"/>
    <sheet name="書商" sheetId="5" r:id="rId3"/>
    <sheet name="日+進(總表)" sheetId="8" r:id="rId4"/>
  </sheets>
  <definedNames>
    <definedName name="_xlnm._FilterDatabase" localSheetId="0" hidden="1">進校_!$A$4:$V$33</definedName>
    <definedName name="書商資料">書商!$B$2:$B$22</definedName>
  </definedNames>
  <calcPr calcId="152511"/>
</workbook>
</file>

<file path=xl/calcChain.xml><?xml version="1.0" encoding="utf-8"?>
<calcChain xmlns="http://schemas.openxmlformats.org/spreadsheetml/2006/main">
  <c r="N24" i="6" l="1"/>
  <c r="N25" i="6"/>
  <c r="N26" i="6"/>
  <c r="N17" i="6"/>
  <c r="N18" i="6"/>
  <c r="N19" i="6"/>
  <c r="N20" i="6"/>
  <c r="N21" i="6"/>
  <c r="N22" i="6"/>
  <c r="N23" i="6"/>
  <c r="N15" i="6"/>
  <c r="N16" i="6"/>
  <c r="N6" i="6"/>
  <c r="N7" i="6"/>
  <c r="N8" i="6"/>
  <c r="N9" i="6"/>
  <c r="N10" i="6"/>
  <c r="N11" i="6"/>
  <c r="N12" i="6"/>
  <c r="N13" i="6"/>
  <c r="N14" i="6"/>
  <c r="U21" i="6" l="1"/>
  <c r="V21" i="6" s="1"/>
  <c r="M21" i="6" l="1"/>
  <c r="E21" i="8"/>
  <c r="D21" i="8"/>
  <c r="C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1" i="8" l="1"/>
  <c r="U6" i="6"/>
  <c r="V6" i="6" s="1"/>
  <c r="U7" i="6"/>
  <c r="V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U14" i="6"/>
  <c r="V14" i="6" s="1"/>
  <c r="U15" i="6"/>
  <c r="V15" i="6" s="1"/>
  <c r="U16" i="6"/>
  <c r="V16" i="6" s="1"/>
  <c r="U17" i="6"/>
  <c r="V17" i="6" s="1"/>
  <c r="U18" i="6"/>
  <c r="V18" i="6" s="1"/>
  <c r="U19" i="6"/>
  <c r="V19" i="6" s="1"/>
  <c r="U20" i="6"/>
  <c r="V20" i="6" s="1"/>
  <c r="U22" i="6"/>
  <c r="V22" i="6" s="1"/>
  <c r="U23" i="6"/>
  <c r="V23" i="6" s="1"/>
  <c r="U24" i="6"/>
  <c r="V24" i="6" s="1"/>
  <c r="U25" i="6"/>
  <c r="V25" i="6" s="1"/>
  <c r="U26" i="6"/>
  <c r="V26" i="6" s="1"/>
  <c r="U27" i="6"/>
  <c r="V27" i="6" s="1"/>
  <c r="U28" i="6"/>
  <c r="V28" i="6" s="1"/>
  <c r="U29" i="6"/>
  <c r="V29" i="6" s="1"/>
  <c r="U30" i="6"/>
  <c r="V30" i="6" s="1"/>
  <c r="U31" i="6"/>
  <c r="V31" i="6" s="1"/>
  <c r="U32" i="6"/>
  <c r="V32" i="6" s="1"/>
  <c r="U33" i="6"/>
  <c r="V33" i="6" s="1"/>
  <c r="U5" i="6"/>
  <c r="V5" i="6" s="1"/>
  <c r="V34" i="6" l="1"/>
  <c r="M19" i="6"/>
  <c r="M23" i="6"/>
  <c r="M27" i="6"/>
  <c r="N27" i="6" s="1"/>
  <c r="M29" i="6"/>
  <c r="N29" i="6" s="1"/>
  <c r="M31" i="6"/>
  <c r="N31" i="6" s="1"/>
  <c r="M33" i="6"/>
  <c r="N33" i="6" s="1"/>
  <c r="M17" i="6"/>
  <c r="M32" i="6" l="1"/>
  <c r="N32" i="6" s="1"/>
  <c r="M30" i="6"/>
  <c r="N30" i="6" s="1"/>
  <c r="M28" i="6"/>
  <c r="N28" i="6" s="1"/>
  <c r="M26" i="6"/>
  <c r="M24" i="6"/>
  <c r="M22" i="6"/>
  <c r="M20" i="6"/>
  <c r="M18" i="6"/>
  <c r="K2" i="6"/>
  <c r="N5" i="6" l="1"/>
  <c r="O2" i="6"/>
  <c r="T2" i="6" l="1"/>
  <c r="R2" i="6"/>
</calcChain>
</file>

<file path=xl/sharedStrings.xml><?xml version="1.0" encoding="utf-8"?>
<sst xmlns="http://schemas.openxmlformats.org/spreadsheetml/2006/main" count="355" uniqueCount="259">
  <si>
    <t>書 名</t>
    <phoneticPr fontId="1" type="noConversion"/>
  </si>
  <si>
    <t>廠商</t>
    <phoneticPr fontId="1" type="noConversion"/>
  </si>
  <si>
    <t>作者</t>
    <phoneticPr fontId="1" type="noConversion"/>
  </si>
  <si>
    <t>總計
數量</t>
    <phoneticPr fontId="1" type="noConversion"/>
  </si>
  <si>
    <t>冊次</t>
    <phoneticPr fontId="1" type="noConversion"/>
  </si>
  <si>
    <t>編號</t>
    <phoneticPr fontId="1" type="noConversion"/>
  </si>
  <si>
    <t>書籍-廠商名稱</t>
    <phoneticPr fontId="1" type="noConversion"/>
  </si>
  <si>
    <t>負責人</t>
    <phoneticPr fontId="1" type="noConversion"/>
  </si>
  <si>
    <t>郵遞區號</t>
    <phoneticPr fontId="1" type="noConversion"/>
  </si>
  <si>
    <t>地址</t>
    <phoneticPr fontId="1" type="noConversion"/>
  </si>
  <si>
    <t>080電話</t>
    <phoneticPr fontId="1" type="noConversion"/>
  </si>
  <si>
    <t>龍騰文化事業股份有限公司</t>
    <phoneticPr fontId="1" type="noConversion"/>
  </si>
  <si>
    <t>台中市環河路86號</t>
    <phoneticPr fontId="1" type="noConversion"/>
  </si>
  <si>
    <t>02-2298-9766</t>
    <phoneticPr fontId="1" type="noConversion"/>
  </si>
  <si>
    <t>退:新北市五股區五權七路1號</t>
    <phoneticPr fontId="1" type="noConversion"/>
  </si>
  <si>
    <t>0800-281284</t>
    <phoneticPr fontId="1" type="noConversion"/>
  </si>
  <si>
    <t>泰宇出版股份有限公司</t>
    <phoneticPr fontId="1" type="noConversion"/>
  </si>
  <si>
    <t>02-2986-4034</t>
    <phoneticPr fontId="1" type="noConversion"/>
  </si>
  <si>
    <t>新北市三重區重新路四段53號12樓之1</t>
    <phoneticPr fontId="1" type="noConversion"/>
  </si>
  <si>
    <t>退:新北市林口區中湖路39-2號</t>
    <phoneticPr fontId="1" type="noConversion"/>
  </si>
  <si>
    <t>0800-060559</t>
    <phoneticPr fontId="1" type="noConversion"/>
  </si>
  <si>
    <t>幼獅文化事業公司</t>
    <phoneticPr fontId="1" type="noConversion"/>
  </si>
  <si>
    <t>02-2311-3309</t>
    <phoneticPr fontId="1" type="noConversion"/>
  </si>
  <si>
    <t>台北市重慶南路1段66之1號3F</t>
    <phoneticPr fontId="1" type="noConversion"/>
  </si>
  <si>
    <t>退:新台市樹林區俊英街111巷21號</t>
  </si>
  <si>
    <t>東大圖書股份有限公司</t>
    <phoneticPr fontId="1" type="noConversion"/>
  </si>
  <si>
    <t>02-2506-4000</t>
    <phoneticPr fontId="1" type="noConversion"/>
  </si>
  <si>
    <t>台北市復興北路386號</t>
    <phoneticPr fontId="1" type="noConversion"/>
  </si>
  <si>
    <t>退:桃園縣龜山鄉龜山一路52巷2號</t>
  </si>
  <si>
    <t>五南文化事業機構(文字復興)</t>
    <phoneticPr fontId="1" type="noConversion"/>
  </si>
  <si>
    <t>02-2701-4570</t>
    <phoneticPr fontId="1" type="noConversion"/>
  </si>
  <si>
    <t>台北市和平東路2段339號4樓</t>
    <phoneticPr fontId="1" type="noConversion"/>
  </si>
  <si>
    <t>退:新北市林口區後湖路52之3號</t>
  </si>
  <si>
    <t>陳小姐</t>
    <phoneticPr fontId="1" type="noConversion"/>
  </si>
  <si>
    <t>02-2363-5588</t>
    <phoneticPr fontId="1" type="noConversion"/>
  </si>
  <si>
    <t>台北市羅斯福路3段283巷21弄15號</t>
    <phoneticPr fontId="1" type="noConversion"/>
  </si>
  <si>
    <t>退:新北市深坑區北深路3段155巷27號7樓</t>
  </si>
  <si>
    <t xml:space="preserve"> 0800-025858</t>
    <phoneticPr fontId="1" type="noConversion"/>
  </si>
  <si>
    <t>翰林出版事業股份有限公司</t>
    <phoneticPr fontId="1" type="noConversion"/>
  </si>
  <si>
    <t>蕭小姐</t>
    <phoneticPr fontId="1" type="noConversion"/>
  </si>
  <si>
    <t>06-2637924</t>
    <phoneticPr fontId="1" type="noConversion"/>
  </si>
  <si>
    <t>台南市新樂路76號</t>
    <phoneticPr fontId="1" type="noConversion"/>
  </si>
  <si>
    <t>退:台南市南區新忠路8-1號</t>
  </si>
  <si>
    <t>信樺文化事業有限公司</t>
    <phoneticPr fontId="1" type="noConversion"/>
  </si>
  <si>
    <t>04-2436-7677#11</t>
    <phoneticPr fontId="1" type="noConversion"/>
  </si>
  <si>
    <t>04-2436-6477</t>
    <phoneticPr fontId="1" type="noConversion"/>
  </si>
  <si>
    <t>台中市北屯區景賢八路228號</t>
    <phoneticPr fontId="1" type="noConversion"/>
  </si>
  <si>
    <t>退:台中市北屯區景賢南一路50-1號</t>
  </si>
  <si>
    <t>旗立資訊股份有限公司</t>
    <phoneticPr fontId="1" type="noConversion"/>
  </si>
  <si>
    <t>02-2322-4846#2</t>
    <phoneticPr fontId="1" type="noConversion"/>
  </si>
  <si>
    <t>02-2322-4852</t>
    <phoneticPr fontId="1" type="noConversion"/>
  </si>
  <si>
    <t>台北市忠孝東路1段83號B1</t>
    <phoneticPr fontId="1" type="noConversion"/>
  </si>
  <si>
    <t>退:新北市三重區光復路一段68巷24弄3號2樓</t>
  </si>
  <si>
    <t>南一書局企業(股)公司</t>
    <phoneticPr fontId="1" type="noConversion"/>
  </si>
  <si>
    <t>04-2567-9671</t>
    <phoneticPr fontId="1" type="noConversion"/>
  </si>
  <si>
    <t>04-2567-9623</t>
    <phoneticPr fontId="1" type="noConversion"/>
  </si>
  <si>
    <t>台中縣大雅區神林南路641巷1號2F</t>
    <phoneticPr fontId="1" type="noConversion"/>
  </si>
  <si>
    <t>退:台南市安平工業區新信路22號</t>
  </si>
  <si>
    <t>全華科技圖書股份有限公司</t>
    <phoneticPr fontId="1" type="noConversion"/>
  </si>
  <si>
    <t>簡小姐</t>
    <phoneticPr fontId="1" type="noConversion"/>
  </si>
  <si>
    <t>新北市土城區忠義路21號</t>
    <phoneticPr fontId="1" type="noConversion"/>
  </si>
  <si>
    <t>退:新北市土城區永豐路201號</t>
  </si>
  <si>
    <t>育達文化事業股份有限公司</t>
    <phoneticPr fontId="1" type="noConversion"/>
  </si>
  <si>
    <t>04-2316-6090</t>
    <phoneticPr fontId="1" type="noConversion"/>
  </si>
  <si>
    <t>台中市西屯區惠安巷50號</t>
    <phoneticPr fontId="1" type="noConversion"/>
  </si>
  <si>
    <t>退:台中市西屯區安和路20-13號</t>
  </si>
  <si>
    <t>遠東圖書股份有限公司</t>
    <phoneticPr fontId="1" type="noConversion"/>
  </si>
  <si>
    <t>林小姐</t>
    <phoneticPr fontId="1" type="noConversion"/>
  </si>
  <si>
    <t>02-2311-4184</t>
    <phoneticPr fontId="1" type="noConversion"/>
  </si>
  <si>
    <t>台北市重慶南路1段66之1號8F</t>
    <phoneticPr fontId="1" type="noConversion"/>
  </si>
  <si>
    <t>退:新北市新莊區鳳山街56巷3號</t>
  </si>
  <si>
    <t>0800-072128</t>
  </si>
  <si>
    <t>華興書局(雙日)</t>
    <phoneticPr fontId="1" type="noConversion"/>
  </si>
  <si>
    <t>台北市和平東路1段182號9F</t>
    <phoneticPr fontId="1" type="noConversion"/>
  </si>
  <si>
    <r>
      <t>台科大圖書股份有限公司</t>
    </r>
    <r>
      <rPr>
        <sz val="11"/>
        <rFont val="Times New Roman"/>
        <family val="1"/>
      </rPr>
      <t/>
    </r>
    <phoneticPr fontId="1" type="noConversion"/>
  </si>
  <si>
    <t>徐意嵐</t>
    <phoneticPr fontId="1" type="noConversion"/>
  </si>
  <si>
    <t>02-2908-5945#711</t>
    <phoneticPr fontId="1" type="noConversion"/>
  </si>
  <si>
    <t>02-2908-6347</t>
    <phoneticPr fontId="1" type="noConversion"/>
  </si>
  <si>
    <t>台北縣新莊市福營路33號</t>
    <phoneticPr fontId="1" type="noConversion"/>
  </si>
  <si>
    <t>04-2242-0075</t>
    <phoneticPr fontId="1" type="noConversion"/>
  </si>
  <si>
    <t>04-2242-3869</t>
    <phoneticPr fontId="1" type="noConversion"/>
  </si>
  <si>
    <t>台中市北屯區熱河路3段121號</t>
    <phoneticPr fontId="1" type="noConversion"/>
  </si>
  <si>
    <t>退:台中市北屯區環中路886巷8-1號</t>
  </si>
  <si>
    <t xml:space="preserve">   0800-000312</t>
    <phoneticPr fontId="1" type="noConversion"/>
  </si>
  <si>
    <r>
      <t>東岳(岱)專業圖書公司</t>
    </r>
    <r>
      <rPr>
        <sz val="11"/>
        <rFont val="Times New Roman"/>
        <family val="1"/>
      </rPr>
      <t/>
    </r>
    <phoneticPr fontId="1" type="noConversion"/>
  </si>
  <si>
    <t>02-2955-9499</t>
    <phoneticPr fontId="1" type="noConversion"/>
  </si>
  <si>
    <t>02-2956-5390</t>
    <phoneticPr fontId="1" type="noConversion"/>
  </si>
  <si>
    <t>台北縣板橋市和平路安樂巷6弄12號</t>
    <phoneticPr fontId="1" type="noConversion"/>
  </si>
  <si>
    <t xml:space="preserve">  0800-271228</t>
  </si>
  <si>
    <t>華立圖書股份有限公司(松根)</t>
    <phoneticPr fontId="1" type="noConversion"/>
  </si>
  <si>
    <t>02-2221-7375</t>
    <phoneticPr fontId="1" type="noConversion"/>
  </si>
  <si>
    <t>02-2221-7385</t>
    <phoneticPr fontId="1" type="noConversion"/>
  </si>
  <si>
    <t>台北市龍江路76巷20-7號4F</t>
    <phoneticPr fontId="1" type="noConversion"/>
  </si>
  <si>
    <t>退:台北縣中和市立德街210巷3號</t>
  </si>
  <si>
    <t>0800-261187</t>
    <phoneticPr fontId="1" type="noConversion"/>
  </si>
  <si>
    <t>通訊電話</t>
    <phoneticPr fontId="1" type="noConversion"/>
  </si>
  <si>
    <t>傳真電話</t>
    <phoneticPr fontId="1" type="noConversion"/>
  </si>
  <si>
    <t>傳真：</t>
    <phoneticPr fontId="1" type="noConversion"/>
  </si>
  <si>
    <t>啟芳出版社有限公司</t>
  </si>
  <si>
    <t>廣懋圖書出版社</t>
  </si>
  <si>
    <t xml:space="preserve"> </t>
    <phoneticPr fontId="1" type="noConversion"/>
  </si>
  <si>
    <t xml:space="preserve"> 通訊地址</t>
    <phoneticPr fontId="1" type="noConversion"/>
  </si>
  <si>
    <t>負責人：</t>
  </si>
  <si>
    <t>書商</t>
    <phoneticPr fontId="1" type="noConversion"/>
  </si>
  <si>
    <t>總計
金額</t>
    <phoneticPr fontId="1" type="noConversion"/>
  </si>
  <si>
    <t>龍騰</t>
  </si>
  <si>
    <t>全</t>
  </si>
  <si>
    <t>信樺</t>
  </si>
  <si>
    <t>會計學</t>
  </si>
  <si>
    <t>啟芳</t>
  </si>
  <si>
    <t>旗立</t>
  </si>
  <si>
    <t>育達</t>
  </si>
  <si>
    <t>國際貿易實務</t>
  </si>
  <si>
    <t>王令玲</t>
  </si>
  <si>
    <t>全民國防教育</t>
  </si>
  <si>
    <t>幼獅</t>
  </si>
  <si>
    <t>商</t>
  </si>
  <si>
    <t>貿</t>
  </si>
  <si>
    <t>02-2500-6600#521</t>
    <phoneticPr fontId="1" type="noConversion"/>
  </si>
  <si>
    <t>年級</t>
    <phoneticPr fontId="1" type="noConversion"/>
  </si>
  <si>
    <t>進修部</t>
    <phoneticPr fontId="1" type="noConversion"/>
  </si>
  <si>
    <t>02-2262-5666#323</t>
    <phoneticPr fontId="1" type="noConversion"/>
  </si>
  <si>
    <t>備用</t>
    <phoneticPr fontId="1" type="noConversion"/>
  </si>
  <si>
    <t>游小姐</t>
    <phoneticPr fontId="1" type="noConversion"/>
  </si>
  <si>
    <t>02-2262-8333</t>
    <phoneticPr fontId="1" type="noConversion"/>
  </si>
  <si>
    <t>電話:</t>
    <phoneticPr fontId="1" type="noConversion"/>
  </si>
  <si>
    <t>上</t>
  </si>
  <si>
    <t>商</t>
    <phoneticPr fontId="1" type="noConversion"/>
  </si>
  <si>
    <t>貿</t>
    <phoneticPr fontId="1" type="noConversion"/>
  </si>
  <si>
    <t>年</t>
    <phoneticPr fontId="1" type="noConversion"/>
  </si>
  <si>
    <t>02-2363-2372</t>
    <phoneticPr fontId="1" type="noConversion"/>
  </si>
  <si>
    <t>02-2363-2422</t>
    <phoneticPr fontId="1" type="noConversion"/>
  </si>
  <si>
    <t>康熹圖書網路(股)公司</t>
    <phoneticPr fontId="1" type="noConversion"/>
  </si>
  <si>
    <t>02-2299-9006</t>
    <phoneticPr fontId="1" type="noConversion"/>
  </si>
  <si>
    <t>02-2299-9110</t>
    <phoneticPr fontId="1" type="noConversion"/>
  </si>
  <si>
    <t>退:新北市新店區寶橋路235巷1弄4號7F</t>
    <phoneticPr fontId="1" type="noConversion"/>
  </si>
  <si>
    <t>新北市五股區五工六路30號</t>
    <phoneticPr fontId="1" type="noConversion"/>
  </si>
  <si>
    <t>王小姐</t>
    <phoneticPr fontId="1" type="noConversion"/>
  </si>
  <si>
    <t>商經1</t>
    <phoneticPr fontId="1" type="noConversion"/>
  </si>
  <si>
    <t>商經2</t>
  </si>
  <si>
    <t>商經3</t>
  </si>
  <si>
    <t>國貿1</t>
    <phoneticPr fontId="1" type="noConversion"/>
  </si>
  <si>
    <t>碁峰資訊股份有限公司</t>
  </si>
  <si>
    <t>04-2452-7051</t>
  </si>
  <si>
    <t>04-2452-9053</t>
  </si>
  <si>
    <t>台中市和南路二段262號8F之7</t>
  </si>
  <si>
    <t>滄海書局</t>
    <phoneticPr fontId="1" type="noConversion"/>
  </si>
  <si>
    <t>04-2708-8787</t>
    <phoneticPr fontId="1" type="noConversion"/>
  </si>
  <si>
    <t>李小姐</t>
    <phoneticPr fontId="1" type="noConversion"/>
  </si>
  <si>
    <t>何寄澎</t>
  </si>
  <si>
    <t>黃玟君</t>
  </si>
  <si>
    <t>陳秋錦</t>
  </si>
  <si>
    <t>林若娟</t>
  </si>
  <si>
    <t>徐玉霞</t>
  </si>
  <si>
    <t>施威銘</t>
  </si>
  <si>
    <t>郭鐘隆</t>
  </si>
  <si>
    <t>商</t>
    <phoneticPr fontId="1" type="noConversion"/>
  </si>
  <si>
    <t>ㄧ</t>
  </si>
  <si>
    <t>貿</t>
    <phoneticPr fontId="1" type="noConversion"/>
  </si>
  <si>
    <t>貿</t>
    <phoneticPr fontId="1" type="noConversion"/>
  </si>
  <si>
    <t>高翠玲</t>
  </si>
  <si>
    <t>鄭正中</t>
  </si>
  <si>
    <t>五南</t>
  </si>
  <si>
    <t>三</t>
  </si>
  <si>
    <t>02-2298-2933#209</t>
    <phoneticPr fontId="1" type="noConversion"/>
  </si>
  <si>
    <t>朱小姐</t>
    <phoneticPr fontId="1" type="noConversion"/>
  </si>
  <si>
    <t>02-2311-2832#277</t>
    <phoneticPr fontId="1" type="noConversion"/>
  </si>
  <si>
    <t>商經4</t>
    <phoneticPr fontId="1" type="noConversion"/>
  </si>
  <si>
    <t>高職國文(ㄧ)</t>
  </si>
  <si>
    <t>英文Ⅰ六課版</t>
  </si>
  <si>
    <t>數學B(陳版) Ⅰ</t>
  </si>
  <si>
    <t>商業概論Ⅰ</t>
  </si>
  <si>
    <t>計算機概論(Ⅰ)</t>
  </si>
  <si>
    <t>公民與社會A</t>
  </si>
  <si>
    <t>生涯規劃(職校版)</t>
  </si>
  <si>
    <t>健康與護理Ⅰ</t>
  </si>
  <si>
    <t>簡易運動規則</t>
  </si>
  <si>
    <t>高職國文(三)</t>
  </si>
  <si>
    <t>高職英文ⅢB版</t>
  </si>
  <si>
    <t>數學(B)Ⅲ</t>
  </si>
  <si>
    <t>會計學Ⅲ</t>
  </si>
  <si>
    <t>計算機概論Ⅲ</t>
  </si>
  <si>
    <t>民法與商事法概論Ⅰ</t>
  </si>
  <si>
    <t>健康自我管理</t>
  </si>
  <si>
    <t>野外求生</t>
  </si>
  <si>
    <t>高職國文Ⅴ</t>
  </si>
  <si>
    <t>會資丙檢術科超易通</t>
  </si>
  <si>
    <t>企業倫理</t>
  </si>
  <si>
    <t>恐怖主義與反恐作為</t>
  </si>
  <si>
    <t>張德聰</t>
  </si>
  <si>
    <t>高德智</t>
  </si>
  <si>
    <t>一</t>
  </si>
  <si>
    <t>林佳男</t>
  </si>
  <si>
    <t>李美芳</t>
  </si>
  <si>
    <t>廖文泉</t>
  </si>
  <si>
    <t>喬傑翔</t>
  </si>
  <si>
    <t>俞慧芸</t>
  </si>
  <si>
    <t>嚴明智</t>
  </si>
  <si>
    <t>五</t>
  </si>
  <si>
    <t>黃小姐</t>
    <phoneticPr fontId="1" type="noConversion"/>
  </si>
  <si>
    <t>馮小姐</t>
    <phoneticPr fontId="1" type="noConversion"/>
  </si>
  <si>
    <t>吳小姐</t>
    <phoneticPr fontId="1" type="noConversion"/>
  </si>
  <si>
    <t>02-2984-4865#205</t>
    <phoneticPr fontId="1" type="noConversion"/>
  </si>
  <si>
    <t>02-2705-5066#879</t>
    <phoneticPr fontId="1" type="noConversion"/>
  </si>
  <si>
    <t>06-2631188#264</t>
    <phoneticPr fontId="1" type="noConversion"/>
  </si>
  <si>
    <t>04-2316-0117#203</t>
    <phoneticPr fontId="1" type="noConversion"/>
  </si>
  <si>
    <t>02-2311-8740#868</t>
    <phoneticPr fontId="1" type="noConversion"/>
  </si>
  <si>
    <t>貿</t>
    <phoneticPr fontId="1" type="noConversion"/>
  </si>
  <si>
    <t>信樺</t>
    <phoneticPr fontId="1" type="noConversion"/>
  </si>
  <si>
    <t>毛靜雯</t>
    <phoneticPr fontId="1" type="noConversion"/>
  </si>
  <si>
    <t>門市服務丙檢(學術科+瑋博pos)</t>
    <phoneticPr fontId="1" type="noConversion"/>
  </si>
  <si>
    <t>龍騰</t>
    <phoneticPr fontId="1" type="noConversion"/>
  </si>
  <si>
    <t>何寄澎</t>
    <phoneticPr fontId="1" type="noConversion"/>
  </si>
  <si>
    <t>高職英文Ⅴ(B版)</t>
    <phoneticPr fontId="1" type="noConversion"/>
  </si>
  <si>
    <t>黃玟君</t>
    <phoneticPr fontId="1" type="noConversion"/>
  </si>
  <si>
    <t>翔宇</t>
    <phoneticPr fontId="1" type="noConversion"/>
  </si>
  <si>
    <t>★聯絡電話：04-7294217   傳真：04-7267517   聯絡人:范岱玲 小姐    謝謝!! 
★送書時間08/22~08/22 ，每日上午 08:30~11:30(逾時不受理)。  送書地點:合作社。
★請務必分班包裝，並在箱子側面上註明『進校用書』、『年.班級、書名、數量』、暨『批次箱數，如5-1、5-2…5-5箱』
★備用數量請另外包裝。</t>
    <phoneticPr fontId="1" type="noConversion"/>
  </si>
  <si>
    <t>東大</t>
    <phoneticPr fontId="1" type="noConversion"/>
  </si>
  <si>
    <t>黃志民</t>
    <phoneticPr fontId="1" type="noConversion"/>
  </si>
  <si>
    <t>曾麗玲</t>
    <phoneticPr fontId="1" type="noConversion"/>
  </si>
  <si>
    <t>信樺</t>
    <phoneticPr fontId="1" type="noConversion"/>
  </si>
  <si>
    <t>毛靜雯</t>
    <phoneticPr fontId="1" type="noConversion"/>
  </si>
  <si>
    <t>一</t>
    <phoneticPr fontId="1" type="noConversion"/>
  </si>
  <si>
    <t>總本數</t>
    <phoneticPr fontId="1" type="noConversion"/>
  </si>
  <si>
    <t>彰化高級商業職業學校106學年度第一學期教科書結帳單(進校)</t>
    <phoneticPr fontId="1" type="noConversion"/>
  </si>
  <si>
    <t>陳小姐</t>
    <phoneticPr fontId="1" type="noConversion"/>
  </si>
  <si>
    <t>02-2363-9422#105</t>
    <phoneticPr fontId="1" type="noConversion"/>
  </si>
  <si>
    <t>退書</t>
    <phoneticPr fontId="1" type="noConversion"/>
  </si>
  <si>
    <t>差異</t>
    <phoneticPr fontId="1" type="noConversion"/>
  </si>
  <si>
    <t>原訂
書量</t>
    <phoneticPr fontId="1" type="noConversion"/>
  </si>
  <si>
    <t>信樺體育
研究室</t>
    <phoneticPr fontId="1" type="noConversion"/>
  </si>
  <si>
    <t>議價
後金額</t>
    <phoneticPr fontId="1" type="noConversion"/>
  </si>
  <si>
    <t>龍騰文化事業股份有限公司</t>
  </si>
  <si>
    <t>出版社名稱</t>
  </si>
  <si>
    <t>日校</t>
  </si>
  <si>
    <t>清寒</t>
  </si>
  <si>
    <t>小計</t>
  </si>
  <si>
    <t>台科大圖書股份有限公司</t>
  </si>
  <si>
    <t>幼獅文化事業公司</t>
  </si>
  <si>
    <t>全華圖書股份有限公司</t>
  </si>
  <si>
    <t>育達文化事業股份有限公司</t>
  </si>
  <si>
    <t>南一書局企業有限公司</t>
  </si>
  <si>
    <t>啟芳出版社</t>
  </si>
  <si>
    <t>華興文化事業有限公司</t>
  </si>
  <si>
    <t>旗立資訊股份有限公司</t>
  </si>
  <si>
    <t>翰林出版事業股份有限公司</t>
  </si>
  <si>
    <t>小　　計</t>
  </si>
  <si>
    <t>彰化高級商業職業學校
106學年度第1學期-日校教科書結帳總表</t>
    <phoneticPr fontId="1" type="noConversion"/>
  </si>
  <si>
    <t>進校</t>
    <phoneticPr fontId="1" type="noConversion"/>
  </si>
  <si>
    <t>三民書局股份有限公司</t>
    <phoneticPr fontId="1" type="noConversion"/>
  </si>
  <si>
    <t>東大書局</t>
    <phoneticPr fontId="1" type="noConversion"/>
  </si>
  <si>
    <t>信樺文化事業有限公司</t>
    <phoneticPr fontId="1" type="noConversion"/>
  </si>
  <si>
    <t>智業文化事業有限公司</t>
    <phoneticPr fontId="1" type="noConversion"/>
  </si>
  <si>
    <t>泰宇出版股份有限公司</t>
    <phoneticPr fontId="1" type="noConversion"/>
  </si>
  <si>
    <t>翔宇出版股份有限公司</t>
    <phoneticPr fontId="1" type="noConversion"/>
  </si>
  <si>
    <t>龍騰文化事業股份有限公司</t>
    <phoneticPr fontId="1" type="noConversion"/>
  </si>
  <si>
    <t>康熹文化事業股份有限公司</t>
    <phoneticPr fontId="1" type="noConversion"/>
  </si>
  <si>
    <t>五南文化事業機構(文字復興)</t>
    <phoneticPr fontId="1" type="noConversion"/>
  </si>
  <si>
    <t>經濟學Ⅰ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</si>
</sst>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5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5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22"/>
      <name val="新細明體"/>
      <family val="1"/>
      <charset val="136"/>
      <scheme val="minor"/>
    </font>
    <font>
      <sz val="17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4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3" fillId="0" borderId="0" xfId="0" applyFont="1"/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Alignment="1">
      <alignment vertical="top" wrapText="1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176" fontId="8" fillId="0" borderId="0" xfId="1" applyNumberFormat="1" applyFont="1" applyFill="1" applyAlignment="1">
      <alignment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176" fontId="7" fillId="0" borderId="1" xfId="1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right" vertical="center"/>
    </xf>
    <xf numFmtId="176" fontId="6" fillId="0" borderId="1" xfId="1" applyNumberFormat="1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304800</xdr:rowOff>
    </xdr:to>
    <xdr:sp macro="" textlink="">
      <xdr:nvSpPr>
        <xdr:cNvPr id="15456" name="Text Box 1"/>
        <xdr:cNvSpPr txBox="1">
          <a:spLocks noChangeArrowheads="1"/>
        </xdr:cNvSpPr>
      </xdr:nvSpPr>
      <xdr:spPr bwMode="auto">
        <a:xfrm>
          <a:off x="9163050" y="2428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295275</xdr:rowOff>
    </xdr:to>
    <xdr:sp macro="" textlink="">
      <xdr:nvSpPr>
        <xdr:cNvPr id="15458" name="Text Box 1"/>
        <xdr:cNvSpPr txBox="1">
          <a:spLocks noChangeArrowheads="1"/>
        </xdr:cNvSpPr>
      </xdr:nvSpPr>
      <xdr:spPr bwMode="auto">
        <a:xfrm>
          <a:off x="9163050" y="24288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235498</xdr:colOff>
      <xdr:row>15</xdr:row>
      <xdr:rowOff>65690</xdr:rowOff>
    </xdr:from>
    <xdr:to>
      <xdr:col>8</xdr:col>
      <xdr:colOff>330748</xdr:colOff>
      <xdr:row>15</xdr:row>
      <xdr:rowOff>370490</xdr:rowOff>
    </xdr:to>
    <xdr:sp macro="" textlink="">
      <xdr:nvSpPr>
        <xdr:cNvPr id="15459" name="Text Box 1"/>
        <xdr:cNvSpPr txBox="1">
          <a:spLocks noChangeArrowheads="1"/>
        </xdr:cNvSpPr>
      </xdr:nvSpPr>
      <xdr:spPr bwMode="auto">
        <a:xfrm>
          <a:off x="6525282" y="3054569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56029</xdr:colOff>
      <xdr:row>25</xdr:row>
      <xdr:rowOff>0</xdr:rowOff>
    </xdr:from>
    <xdr:to>
      <xdr:col>12</xdr:col>
      <xdr:colOff>151279</xdr:colOff>
      <xdr:row>25</xdr:row>
      <xdr:rowOff>297694</xdr:rowOff>
    </xdr:to>
    <xdr:sp macro="" textlink="">
      <xdr:nvSpPr>
        <xdr:cNvPr id="15460" name="Text Box 1"/>
        <xdr:cNvSpPr txBox="1">
          <a:spLocks noChangeArrowheads="1"/>
        </xdr:cNvSpPr>
      </xdr:nvSpPr>
      <xdr:spPr bwMode="auto">
        <a:xfrm>
          <a:off x="8152279" y="386603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15461" name="Text Box 1"/>
        <xdr:cNvSpPr txBox="1">
          <a:spLocks noChangeArrowheads="1"/>
        </xdr:cNvSpPr>
      </xdr:nvSpPr>
      <xdr:spPr bwMode="auto">
        <a:xfrm>
          <a:off x="9163050" y="57245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102131</xdr:colOff>
      <xdr:row>25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8068235" y="3501838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5591175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5591175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105030</xdr:colOff>
      <xdr:row>25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966825" y="11134725"/>
          <a:ext cx="92529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8102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95250</xdr:colOff>
      <xdr:row>25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7998199" y="3543861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6229350" y="1113472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4</xdr:row>
      <xdr:rowOff>0</xdr:rowOff>
    </xdr:from>
    <xdr:to>
      <xdr:col>8</xdr:col>
      <xdr:colOff>314325</xdr:colOff>
      <xdr:row>4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05575" y="2222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4</xdr:row>
      <xdr:rowOff>0</xdr:rowOff>
    </xdr:from>
    <xdr:to>
      <xdr:col>8</xdr:col>
      <xdr:colOff>314325</xdr:colOff>
      <xdr:row>4</xdr:row>
      <xdr:rowOff>295275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505575" y="22225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219075</xdr:colOff>
      <xdr:row>5</xdr:row>
      <xdr:rowOff>0</xdr:rowOff>
    </xdr:from>
    <xdr:ext cx="95250" cy="304800"/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5875460" y="2212731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219075</xdr:colOff>
      <xdr:row>5</xdr:row>
      <xdr:rowOff>0</xdr:rowOff>
    </xdr:from>
    <xdr:ext cx="95250" cy="295275"/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5875460" y="2212731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304800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7258050" y="2286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</xdr:row>
      <xdr:rowOff>0</xdr:rowOff>
    </xdr:from>
    <xdr:to>
      <xdr:col>9</xdr:col>
      <xdr:colOff>314325</xdr:colOff>
      <xdr:row>4</xdr:row>
      <xdr:rowOff>295275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7258050" y="22860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8</xdr:row>
      <xdr:rowOff>0</xdr:rowOff>
    </xdr:from>
    <xdr:to>
      <xdr:col>8</xdr:col>
      <xdr:colOff>314325</xdr:colOff>
      <xdr:row>8</xdr:row>
      <xdr:rowOff>304800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496050" y="4572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4</xdr:row>
      <xdr:rowOff>0</xdr:rowOff>
    </xdr:from>
    <xdr:to>
      <xdr:col>8</xdr:col>
      <xdr:colOff>314325</xdr:colOff>
      <xdr:row>4</xdr:row>
      <xdr:rowOff>304800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496050" y="22860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219075</xdr:colOff>
      <xdr:row>4</xdr:row>
      <xdr:rowOff>0</xdr:rowOff>
    </xdr:from>
    <xdr:to>
      <xdr:col>8</xdr:col>
      <xdr:colOff>314325</xdr:colOff>
      <xdr:row>4</xdr:row>
      <xdr:rowOff>295275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6496050" y="22860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8</xdr:col>
      <xdr:colOff>219075</xdr:colOff>
      <xdr:row>5</xdr:row>
      <xdr:rowOff>0</xdr:rowOff>
    </xdr:from>
    <xdr:ext cx="95250" cy="304800"/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6496050" y="2857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219075</xdr:colOff>
      <xdr:row>5</xdr:row>
      <xdr:rowOff>0</xdr:rowOff>
    </xdr:from>
    <xdr:ext cx="95250" cy="295275"/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496050" y="28575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235498</xdr:colOff>
      <xdr:row>15</xdr:row>
      <xdr:rowOff>65690</xdr:rowOff>
    </xdr:from>
    <xdr:ext cx="95250" cy="304800"/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6512473" y="863819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  <pageSetUpPr fitToPage="1"/>
  </sheetPr>
  <dimension ref="A1:V34"/>
  <sheetViews>
    <sheetView tabSelected="1" topLeftCell="B1" zoomScale="85" zoomScaleNormal="85" workbookViewId="0">
      <pane ySplit="4" topLeftCell="A5" activePane="bottomLeft" state="frozen"/>
      <selection pane="bottomLeft" activeCell="L39" sqref="L39"/>
    </sheetView>
  </sheetViews>
  <sheetFormatPr defaultColWidth="4.125" defaultRowHeight="39.75" customHeight="1" x14ac:dyDescent="0.25"/>
  <cols>
    <col min="1" max="1" width="7.375" style="28" customWidth="1"/>
    <col min="2" max="4" width="9.375" style="28" customWidth="1"/>
    <col min="5" max="6" width="7.625" style="19" customWidth="1"/>
    <col min="7" max="7" width="27.125" style="19" customWidth="1"/>
    <col min="8" max="8" width="4.5" style="19" customWidth="1"/>
    <col min="9" max="9" width="10" style="19" bestFit="1" customWidth="1"/>
    <col min="10" max="10" width="14" style="19" customWidth="1"/>
    <col min="11" max="11" width="10" style="19" customWidth="1"/>
    <col min="12" max="12" width="9.625" style="19" customWidth="1"/>
    <col min="13" max="14" width="9.625" style="28" customWidth="1"/>
    <col min="15" max="20" width="11.5" style="28" customWidth="1"/>
    <col min="21" max="21" width="11.75" style="19" customWidth="1"/>
    <col min="22" max="22" width="15.125" style="19" customWidth="1"/>
    <col min="23" max="16384" width="4.125" style="19"/>
  </cols>
  <sheetData>
    <row r="1" spans="1:22" ht="44.25" customHeight="1" x14ac:dyDescent="0.25">
      <c r="E1" s="61" t="s">
        <v>224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s="21" customFormat="1" ht="39.75" customHeight="1" x14ac:dyDescent="0.25">
      <c r="A2" s="39"/>
      <c r="B2" s="39"/>
      <c r="C2" s="39"/>
      <c r="D2" s="39"/>
      <c r="E2" s="20" t="s">
        <v>103</v>
      </c>
      <c r="F2" s="20"/>
      <c r="G2" s="66" t="s">
        <v>232</v>
      </c>
      <c r="H2" s="66"/>
      <c r="I2" s="66"/>
      <c r="J2" s="22" t="s">
        <v>102</v>
      </c>
      <c r="K2" s="37" t="str">
        <f>VLOOKUP(G2,書商!B:C,2,0)</f>
        <v>李小姐</v>
      </c>
      <c r="M2" s="29" t="s">
        <v>125</v>
      </c>
      <c r="N2" s="29"/>
      <c r="O2" s="37" t="str">
        <f>VLOOKUP(G2,書商!B:D,3,0)</f>
        <v>02-2298-2933#209</v>
      </c>
      <c r="P2" s="29"/>
      <c r="Q2" s="29" t="s">
        <v>97</v>
      </c>
      <c r="R2" s="45" t="str">
        <f>VLOOKUP(G2,書商!B:E,4,0)</f>
        <v>02-2298-9766</v>
      </c>
      <c r="S2" s="37"/>
      <c r="T2" s="22" t="str">
        <f>VLOOKUP(G2,書商!B:F,5,0)</f>
        <v>台中市環河路86號</v>
      </c>
      <c r="U2" s="29"/>
      <c r="V2" s="37"/>
    </row>
    <row r="3" spans="1:22" s="23" customFormat="1" ht="39.75" customHeight="1" x14ac:dyDescent="0.25">
      <c r="A3" s="26"/>
      <c r="B3" s="26"/>
      <c r="C3" s="26"/>
      <c r="D3" s="26"/>
      <c r="E3" s="67"/>
      <c r="F3" s="68"/>
      <c r="G3" s="68"/>
      <c r="H3" s="68"/>
      <c r="I3" s="68"/>
      <c r="J3" s="68"/>
      <c r="K3" s="68"/>
      <c r="L3" s="68"/>
      <c r="M3" s="68"/>
      <c r="N3" s="69"/>
      <c r="O3" s="64" t="s">
        <v>120</v>
      </c>
      <c r="P3" s="64"/>
      <c r="Q3" s="64"/>
      <c r="R3" s="64"/>
      <c r="S3" s="64"/>
      <c r="T3" s="64"/>
      <c r="U3" s="65" t="s">
        <v>3</v>
      </c>
      <c r="V3" s="62" t="s">
        <v>104</v>
      </c>
    </row>
    <row r="4" spans="1:22" s="26" customFormat="1" ht="39.75" customHeight="1" x14ac:dyDescent="0.25">
      <c r="A4" s="26" t="s">
        <v>129</v>
      </c>
      <c r="B4" s="26" t="s">
        <v>127</v>
      </c>
      <c r="C4" s="26" t="s">
        <v>128</v>
      </c>
      <c r="E4" s="36" t="s">
        <v>223</v>
      </c>
      <c r="F4" s="36" t="s">
        <v>119</v>
      </c>
      <c r="G4" s="24" t="s">
        <v>0</v>
      </c>
      <c r="H4" s="36" t="s">
        <v>4</v>
      </c>
      <c r="I4" s="25" t="s">
        <v>1</v>
      </c>
      <c r="J4" s="25" t="s">
        <v>2</v>
      </c>
      <c r="K4" s="44" t="s">
        <v>231</v>
      </c>
      <c r="L4" s="44" t="s">
        <v>229</v>
      </c>
      <c r="M4" s="44" t="s">
        <v>227</v>
      </c>
      <c r="N4" s="44" t="s">
        <v>228</v>
      </c>
      <c r="O4" s="32" t="s">
        <v>138</v>
      </c>
      <c r="P4" s="32" t="s">
        <v>139</v>
      </c>
      <c r="Q4" s="32" t="s">
        <v>140</v>
      </c>
      <c r="R4" s="32" t="s">
        <v>167</v>
      </c>
      <c r="S4" s="32" t="s">
        <v>141</v>
      </c>
      <c r="T4" s="32" t="s">
        <v>122</v>
      </c>
      <c r="U4" s="65"/>
      <c r="V4" s="63"/>
    </row>
    <row r="5" spans="1:22" s="30" customFormat="1" ht="39.75" customHeight="1" x14ac:dyDescent="0.25">
      <c r="A5" s="30">
        <v>1</v>
      </c>
      <c r="B5" s="30" t="s">
        <v>156</v>
      </c>
      <c r="C5" s="30" t="s">
        <v>159</v>
      </c>
      <c r="E5" s="31">
        <v>5</v>
      </c>
      <c r="F5" s="31">
        <v>1</v>
      </c>
      <c r="G5" s="16" t="s">
        <v>168</v>
      </c>
      <c r="H5" s="31" t="s">
        <v>191</v>
      </c>
      <c r="I5" s="31" t="s">
        <v>217</v>
      </c>
      <c r="J5" s="31" t="s">
        <v>218</v>
      </c>
      <c r="K5" s="31">
        <v>227</v>
      </c>
      <c r="L5" s="47">
        <v>87</v>
      </c>
      <c r="M5" s="49">
        <v>16</v>
      </c>
      <c r="N5" s="47">
        <f t="shared" ref="N5:N33" si="0">L5-M5-U5</f>
        <v>0</v>
      </c>
      <c r="O5" s="49">
        <v>21</v>
      </c>
      <c r="P5" s="49">
        <v>22</v>
      </c>
      <c r="Q5" s="49">
        <v>20</v>
      </c>
      <c r="R5" s="49"/>
      <c r="S5" s="49">
        <v>8</v>
      </c>
      <c r="T5" s="49"/>
      <c r="U5" s="51">
        <f t="shared" ref="U5:U33" si="1">SUM(O5:T5)</f>
        <v>71</v>
      </c>
      <c r="V5" s="52">
        <f t="shared" ref="V5:V33" si="2">U5*K5</f>
        <v>16117</v>
      </c>
    </row>
    <row r="6" spans="1:22" s="27" customFormat="1" ht="39.75" customHeight="1" x14ac:dyDescent="0.25">
      <c r="A6" s="30">
        <v>1</v>
      </c>
      <c r="B6" s="30" t="s">
        <v>156</v>
      </c>
      <c r="C6" s="30" t="s">
        <v>159</v>
      </c>
      <c r="D6" s="30"/>
      <c r="E6" s="31">
        <v>3</v>
      </c>
      <c r="F6" s="31">
        <v>1</v>
      </c>
      <c r="G6" s="16" t="s">
        <v>169</v>
      </c>
      <c r="H6" s="31" t="s">
        <v>191</v>
      </c>
      <c r="I6" s="31" t="s">
        <v>217</v>
      </c>
      <c r="J6" s="31" t="s">
        <v>219</v>
      </c>
      <c r="K6" s="31">
        <v>154</v>
      </c>
      <c r="L6" s="47">
        <v>87</v>
      </c>
      <c r="M6" s="49">
        <v>15</v>
      </c>
      <c r="N6" s="47">
        <f t="shared" si="0"/>
        <v>0</v>
      </c>
      <c r="O6" s="49">
        <v>21</v>
      </c>
      <c r="P6" s="49">
        <v>22</v>
      </c>
      <c r="Q6" s="49">
        <v>21</v>
      </c>
      <c r="R6" s="49"/>
      <c r="S6" s="49">
        <v>8</v>
      </c>
      <c r="T6" s="49"/>
      <c r="U6" s="51">
        <f t="shared" si="1"/>
        <v>72</v>
      </c>
      <c r="V6" s="52">
        <f t="shared" si="2"/>
        <v>11088</v>
      </c>
    </row>
    <row r="7" spans="1:22" s="27" customFormat="1" ht="39.75" customHeight="1" x14ac:dyDescent="0.25">
      <c r="A7" s="30">
        <v>1</v>
      </c>
      <c r="B7" s="30" t="s">
        <v>156</v>
      </c>
      <c r="C7" s="30" t="s">
        <v>159</v>
      </c>
      <c r="D7" s="30"/>
      <c r="E7" s="31">
        <v>3</v>
      </c>
      <c r="F7" s="31">
        <v>1</v>
      </c>
      <c r="G7" s="16" t="s">
        <v>170</v>
      </c>
      <c r="H7" s="31" t="s">
        <v>191</v>
      </c>
      <c r="I7" s="31" t="s">
        <v>105</v>
      </c>
      <c r="J7" s="31" t="s">
        <v>151</v>
      </c>
      <c r="K7" s="31">
        <v>180</v>
      </c>
      <c r="L7" s="47">
        <v>87</v>
      </c>
      <c r="M7" s="49">
        <v>18</v>
      </c>
      <c r="N7" s="47">
        <f t="shared" si="0"/>
        <v>0</v>
      </c>
      <c r="O7" s="49">
        <v>20</v>
      </c>
      <c r="P7" s="49">
        <v>22</v>
      </c>
      <c r="Q7" s="49">
        <v>19</v>
      </c>
      <c r="R7" s="49"/>
      <c r="S7" s="49">
        <v>8</v>
      </c>
      <c r="T7" s="49"/>
      <c r="U7" s="51">
        <f t="shared" si="1"/>
        <v>69</v>
      </c>
      <c r="V7" s="52">
        <f t="shared" si="2"/>
        <v>12420</v>
      </c>
    </row>
    <row r="8" spans="1:22" s="27" customFormat="1" ht="39.75" customHeight="1" x14ac:dyDescent="0.25">
      <c r="A8" s="30">
        <v>1</v>
      </c>
      <c r="B8" s="30" t="s">
        <v>156</v>
      </c>
      <c r="C8" s="30" t="s">
        <v>159</v>
      </c>
      <c r="D8" s="30"/>
      <c r="E8" s="31">
        <v>6</v>
      </c>
      <c r="F8" s="31">
        <v>1</v>
      </c>
      <c r="G8" s="16" t="s">
        <v>108</v>
      </c>
      <c r="H8" s="31" t="s">
        <v>191</v>
      </c>
      <c r="I8" s="31" t="s">
        <v>109</v>
      </c>
      <c r="J8" s="31" t="s">
        <v>152</v>
      </c>
      <c r="K8" s="31">
        <v>222</v>
      </c>
      <c r="L8" s="47">
        <v>76</v>
      </c>
      <c r="M8" s="49">
        <v>6</v>
      </c>
      <c r="N8" s="47">
        <f t="shared" si="0"/>
        <v>0</v>
      </c>
      <c r="O8" s="49">
        <v>21</v>
      </c>
      <c r="P8" s="49">
        <v>22</v>
      </c>
      <c r="Q8" s="49">
        <v>19</v>
      </c>
      <c r="R8" s="49"/>
      <c r="S8" s="49">
        <v>8</v>
      </c>
      <c r="T8" s="49"/>
      <c r="U8" s="51">
        <f t="shared" si="1"/>
        <v>70</v>
      </c>
      <c r="V8" s="52">
        <f t="shared" si="2"/>
        <v>15540</v>
      </c>
    </row>
    <row r="9" spans="1:22" s="27" customFormat="1" ht="39.75" customHeight="1" x14ac:dyDescent="0.25">
      <c r="A9" s="30">
        <v>1</v>
      </c>
      <c r="B9" s="30" t="s">
        <v>156</v>
      </c>
      <c r="C9" s="30" t="s">
        <v>159</v>
      </c>
      <c r="D9" s="30"/>
      <c r="E9" s="31">
        <v>3</v>
      </c>
      <c r="F9" s="31">
        <v>1</v>
      </c>
      <c r="G9" s="16" t="s">
        <v>171</v>
      </c>
      <c r="H9" s="31" t="s">
        <v>191</v>
      </c>
      <c r="I9" s="31" t="s">
        <v>107</v>
      </c>
      <c r="J9" s="31" t="s">
        <v>153</v>
      </c>
      <c r="K9" s="31">
        <v>193</v>
      </c>
      <c r="L9" s="47">
        <v>87</v>
      </c>
      <c r="M9" s="49">
        <v>16</v>
      </c>
      <c r="N9" s="47">
        <f t="shared" si="0"/>
        <v>0</v>
      </c>
      <c r="O9" s="49">
        <v>21</v>
      </c>
      <c r="P9" s="49">
        <v>22</v>
      </c>
      <c r="Q9" s="49">
        <v>20</v>
      </c>
      <c r="R9" s="49"/>
      <c r="S9" s="49">
        <v>8</v>
      </c>
      <c r="T9" s="49"/>
      <c r="U9" s="51">
        <f t="shared" si="1"/>
        <v>71</v>
      </c>
      <c r="V9" s="52">
        <f t="shared" si="2"/>
        <v>13703</v>
      </c>
    </row>
    <row r="10" spans="1:22" s="27" customFormat="1" ht="39.75" customHeight="1" x14ac:dyDescent="0.25">
      <c r="A10" s="30">
        <v>1</v>
      </c>
      <c r="B10" s="30" t="s">
        <v>156</v>
      </c>
      <c r="C10" s="30" t="s">
        <v>159</v>
      </c>
      <c r="D10" s="30"/>
      <c r="E10" s="31">
        <v>2</v>
      </c>
      <c r="F10" s="31">
        <v>1</v>
      </c>
      <c r="G10" s="16" t="s">
        <v>172</v>
      </c>
      <c r="H10" s="31" t="s">
        <v>191</v>
      </c>
      <c r="I10" s="31" t="s">
        <v>110</v>
      </c>
      <c r="J10" s="31" t="s">
        <v>154</v>
      </c>
      <c r="K10" s="31">
        <v>268</v>
      </c>
      <c r="L10" s="47">
        <v>87</v>
      </c>
      <c r="M10" s="49">
        <v>17</v>
      </c>
      <c r="N10" s="47">
        <f t="shared" si="0"/>
        <v>0</v>
      </c>
      <c r="O10" s="49">
        <v>20</v>
      </c>
      <c r="P10" s="49">
        <v>22</v>
      </c>
      <c r="Q10" s="49">
        <v>20</v>
      </c>
      <c r="R10" s="49"/>
      <c r="S10" s="49">
        <v>8</v>
      </c>
      <c r="T10" s="49"/>
      <c r="U10" s="51">
        <f t="shared" si="1"/>
        <v>70</v>
      </c>
      <c r="V10" s="52">
        <f t="shared" si="2"/>
        <v>18760</v>
      </c>
    </row>
    <row r="11" spans="1:22" s="27" customFormat="1" ht="39.75" customHeight="1" x14ac:dyDescent="0.25">
      <c r="A11" s="30">
        <v>1</v>
      </c>
      <c r="B11" s="30" t="s">
        <v>156</v>
      </c>
      <c r="C11" s="30"/>
      <c r="D11" s="30"/>
      <c r="E11" s="43">
        <v>1</v>
      </c>
      <c r="F11" s="31">
        <v>1</v>
      </c>
      <c r="G11" s="16" t="s">
        <v>173</v>
      </c>
      <c r="H11" s="31" t="s">
        <v>106</v>
      </c>
      <c r="I11" s="31" t="s">
        <v>220</v>
      </c>
      <c r="J11" s="31" t="s">
        <v>221</v>
      </c>
      <c r="K11" s="31">
        <v>115</v>
      </c>
      <c r="L11" s="47">
        <v>76</v>
      </c>
      <c r="M11" s="49">
        <v>12</v>
      </c>
      <c r="N11" s="47">
        <f t="shared" si="0"/>
        <v>0</v>
      </c>
      <c r="O11" s="49">
        <v>21</v>
      </c>
      <c r="P11" s="49">
        <v>22</v>
      </c>
      <c r="Q11" s="49">
        <v>21</v>
      </c>
      <c r="R11" s="49"/>
      <c r="S11" s="49"/>
      <c r="T11" s="49"/>
      <c r="U11" s="51">
        <f t="shared" si="1"/>
        <v>64</v>
      </c>
      <c r="V11" s="52">
        <f t="shared" si="2"/>
        <v>7360</v>
      </c>
    </row>
    <row r="12" spans="1:22" s="27" customFormat="1" ht="39.75" customHeight="1" x14ac:dyDescent="0.25">
      <c r="A12" s="30">
        <v>1</v>
      </c>
      <c r="B12" s="30" t="s">
        <v>156</v>
      </c>
      <c r="C12" s="30" t="s">
        <v>158</v>
      </c>
      <c r="E12" s="31">
        <v>4</v>
      </c>
      <c r="F12" s="31">
        <v>1</v>
      </c>
      <c r="G12" s="16" t="s">
        <v>174</v>
      </c>
      <c r="H12" s="31" t="s">
        <v>106</v>
      </c>
      <c r="I12" s="42" t="s">
        <v>115</v>
      </c>
      <c r="J12" s="31" t="s">
        <v>189</v>
      </c>
      <c r="K12" s="34">
        <v>145</v>
      </c>
      <c r="L12" s="47">
        <v>87</v>
      </c>
      <c r="M12" s="49">
        <v>17</v>
      </c>
      <c r="N12" s="47">
        <f t="shared" si="0"/>
        <v>0</v>
      </c>
      <c r="O12" s="49">
        <v>20</v>
      </c>
      <c r="P12" s="49">
        <v>22</v>
      </c>
      <c r="Q12" s="49">
        <v>20</v>
      </c>
      <c r="R12" s="49"/>
      <c r="S12" s="49">
        <v>8</v>
      </c>
      <c r="T12" s="49"/>
      <c r="U12" s="51">
        <f t="shared" si="1"/>
        <v>70</v>
      </c>
      <c r="V12" s="52">
        <f t="shared" si="2"/>
        <v>10150</v>
      </c>
    </row>
    <row r="13" spans="1:22" s="27" customFormat="1" ht="39.75" customHeight="1" x14ac:dyDescent="0.25">
      <c r="A13" s="30">
        <v>1</v>
      </c>
      <c r="B13" s="30" t="s">
        <v>156</v>
      </c>
      <c r="C13" s="30" t="s">
        <v>158</v>
      </c>
      <c r="D13" s="30"/>
      <c r="E13" s="43">
        <v>2</v>
      </c>
      <c r="F13" s="31">
        <v>1</v>
      </c>
      <c r="G13" s="16" t="s">
        <v>175</v>
      </c>
      <c r="H13" s="31" t="s">
        <v>126</v>
      </c>
      <c r="I13" s="31" t="s">
        <v>115</v>
      </c>
      <c r="J13" s="31" t="s">
        <v>155</v>
      </c>
      <c r="K13" s="31">
        <v>150</v>
      </c>
      <c r="L13" s="47">
        <v>87</v>
      </c>
      <c r="M13" s="49">
        <v>17</v>
      </c>
      <c r="N13" s="47">
        <f t="shared" si="0"/>
        <v>0</v>
      </c>
      <c r="O13" s="49">
        <v>20</v>
      </c>
      <c r="P13" s="49">
        <v>22</v>
      </c>
      <c r="Q13" s="49">
        <v>20</v>
      </c>
      <c r="R13" s="49"/>
      <c r="S13" s="49">
        <v>8</v>
      </c>
      <c r="T13" s="49"/>
      <c r="U13" s="51">
        <f t="shared" si="1"/>
        <v>70</v>
      </c>
      <c r="V13" s="52">
        <f t="shared" si="2"/>
        <v>10500</v>
      </c>
    </row>
    <row r="14" spans="1:22" s="27" customFormat="1" ht="39.75" customHeight="1" x14ac:dyDescent="0.25">
      <c r="A14" s="30">
        <v>1</v>
      </c>
      <c r="B14" s="30" t="s">
        <v>156</v>
      </c>
      <c r="C14" s="30" t="s">
        <v>158</v>
      </c>
      <c r="D14" s="30"/>
      <c r="E14" s="43">
        <v>2</v>
      </c>
      <c r="F14" s="31">
        <v>1</v>
      </c>
      <c r="G14" s="16" t="s">
        <v>114</v>
      </c>
      <c r="H14" s="31" t="s">
        <v>157</v>
      </c>
      <c r="I14" s="31" t="s">
        <v>111</v>
      </c>
      <c r="J14" s="31" t="s">
        <v>190</v>
      </c>
      <c r="K14" s="31">
        <v>150</v>
      </c>
      <c r="L14" s="47">
        <v>87</v>
      </c>
      <c r="M14" s="49">
        <v>17</v>
      </c>
      <c r="N14" s="47">
        <f t="shared" si="0"/>
        <v>0</v>
      </c>
      <c r="O14" s="49">
        <v>20</v>
      </c>
      <c r="P14" s="49">
        <v>22</v>
      </c>
      <c r="Q14" s="49">
        <v>20</v>
      </c>
      <c r="R14" s="49"/>
      <c r="S14" s="49">
        <v>8</v>
      </c>
      <c r="T14" s="49"/>
      <c r="U14" s="51">
        <f t="shared" si="1"/>
        <v>70</v>
      </c>
      <c r="V14" s="52">
        <f t="shared" si="2"/>
        <v>10500</v>
      </c>
    </row>
    <row r="15" spans="1:22" s="27" customFormat="1" ht="39.75" customHeight="1" x14ac:dyDescent="0.25">
      <c r="A15" s="30">
        <v>1</v>
      </c>
      <c r="B15" s="30" t="s">
        <v>156</v>
      </c>
      <c r="C15" s="30" t="s">
        <v>158</v>
      </c>
      <c r="D15" s="30"/>
      <c r="E15" s="31">
        <v>1</v>
      </c>
      <c r="F15" s="31">
        <v>1</v>
      </c>
      <c r="G15" s="16" t="s">
        <v>176</v>
      </c>
      <c r="H15" s="31" t="s">
        <v>106</v>
      </c>
      <c r="I15" s="31" t="s">
        <v>107</v>
      </c>
      <c r="J15" s="50" t="s">
        <v>230</v>
      </c>
      <c r="K15" s="31">
        <v>96</v>
      </c>
      <c r="L15" s="47">
        <v>87</v>
      </c>
      <c r="M15" s="49">
        <v>16</v>
      </c>
      <c r="N15" s="47">
        <f t="shared" si="0"/>
        <v>1</v>
      </c>
      <c r="O15" s="49">
        <v>20</v>
      </c>
      <c r="P15" s="49">
        <v>22</v>
      </c>
      <c r="Q15" s="49">
        <v>20</v>
      </c>
      <c r="R15" s="49"/>
      <c r="S15" s="49">
        <v>8</v>
      </c>
      <c r="T15" s="49"/>
      <c r="U15" s="51">
        <f t="shared" si="1"/>
        <v>70</v>
      </c>
      <c r="V15" s="52">
        <f t="shared" si="2"/>
        <v>6720</v>
      </c>
    </row>
    <row r="16" spans="1:22" s="30" customFormat="1" ht="39.75" customHeight="1" x14ac:dyDescent="0.25">
      <c r="A16" s="30">
        <v>1</v>
      </c>
      <c r="C16" s="30" t="s">
        <v>158</v>
      </c>
      <c r="E16" s="31">
        <v>3</v>
      </c>
      <c r="F16" s="31">
        <v>1</v>
      </c>
      <c r="G16" s="16" t="s">
        <v>112</v>
      </c>
      <c r="H16" s="31" t="s">
        <v>222</v>
      </c>
      <c r="I16" s="31" t="s">
        <v>105</v>
      </c>
      <c r="J16" s="31" t="s">
        <v>113</v>
      </c>
      <c r="K16" s="31">
        <v>255</v>
      </c>
      <c r="L16" s="47">
        <v>11</v>
      </c>
      <c r="M16" s="49">
        <v>3</v>
      </c>
      <c r="N16" s="47">
        <f t="shared" si="0"/>
        <v>0</v>
      </c>
      <c r="O16" s="49"/>
      <c r="P16" s="49"/>
      <c r="Q16" s="49"/>
      <c r="R16" s="49"/>
      <c r="S16" s="49">
        <v>8</v>
      </c>
      <c r="T16" s="49"/>
      <c r="U16" s="51">
        <f t="shared" si="1"/>
        <v>8</v>
      </c>
      <c r="V16" s="52">
        <f t="shared" si="2"/>
        <v>2040</v>
      </c>
    </row>
    <row r="17" spans="1:22" s="27" customFormat="1" ht="39.75" customHeight="1" x14ac:dyDescent="0.25">
      <c r="A17" s="30">
        <v>2</v>
      </c>
      <c r="B17" s="30" t="s">
        <v>156</v>
      </c>
      <c r="C17" s="30" t="s">
        <v>158</v>
      </c>
      <c r="D17" s="30"/>
      <c r="E17" s="31">
        <v>4</v>
      </c>
      <c r="F17" s="31">
        <v>2</v>
      </c>
      <c r="G17" s="59" t="s">
        <v>177</v>
      </c>
      <c r="H17" s="31" t="s">
        <v>163</v>
      </c>
      <c r="I17" s="31" t="s">
        <v>105</v>
      </c>
      <c r="J17" s="31" t="s">
        <v>149</v>
      </c>
      <c r="K17" s="31">
        <v>191</v>
      </c>
      <c r="L17" s="47">
        <v>89</v>
      </c>
      <c r="M17" s="47">
        <f t="shared" ref="M17:M24" si="3">L17-U17</f>
        <v>3</v>
      </c>
      <c r="N17" s="48">
        <f t="shared" si="0"/>
        <v>0</v>
      </c>
      <c r="O17" s="49">
        <v>16</v>
      </c>
      <c r="P17" s="49">
        <v>17</v>
      </c>
      <c r="Q17" s="60">
        <v>16</v>
      </c>
      <c r="R17" s="49">
        <v>17</v>
      </c>
      <c r="S17" s="49">
        <v>20</v>
      </c>
      <c r="T17" s="49"/>
      <c r="U17" s="51">
        <f t="shared" si="1"/>
        <v>86</v>
      </c>
      <c r="V17" s="52">
        <f t="shared" si="2"/>
        <v>16426</v>
      </c>
    </row>
    <row r="18" spans="1:22" s="27" customFormat="1" ht="39.75" customHeight="1" x14ac:dyDescent="0.25">
      <c r="A18" s="30">
        <v>2</v>
      </c>
      <c r="B18" s="30" t="s">
        <v>156</v>
      </c>
      <c r="C18" s="30" t="s">
        <v>158</v>
      </c>
      <c r="D18" s="30"/>
      <c r="E18" s="31">
        <v>2</v>
      </c>
      <c r="F18" s="31">
        <v>2</v>
      </c>
      <c r="G18" s="59" t="s">
        <v>178</v>
      </c>
      <c r="H18" s="31" t="s">
        <v>163</v>
      </c>
      <c r="I18" s="31" t="s">
        <v>105</v>
      </c>
      <c r="J18" s="31" t="s">
        <v>150</v>
      </c>
      <c r="K18" s="31">
        <v>203</v>
      </c>
      <c r="L18" s="47">
        <v>89</v>
      </c>
      <c r="M18" s="47">
        <f t="shared" si="3"/>
        <v>3</v>
      </c>
      <c r="N18" s="48">
        <f t="shared" si="0"/>
        <v>0</v>
      </c>
      <c r="O18" s="49">
        <v>16</v>
      </c>
      <c r="P18" s="49">
        <v>17</v>
      </c>
      <c r="Q18" s="60">
        <v>16</v>
      </c>
      <c r="R18" s="49">
        <v>17</v>
      </c>
      <c r="S18" s="49">
        <v>20</v>
      </c>
      <c r="T18" s="49"/>
      <c r="U18" s="51">
        <f t="shared" si="1"/>
        <v>86</v>
      </c>
      <c r="V18" s="52">
        <f t="shared" si="2"/>
        <v>17458</v>
      </c>
    </row>
    <row r="19" spans="1:22" s="27" customFormat="1" ht="39.75" customHeight="1" x14ac:dyDescent="0.25">
      <c r="A19" s="30">
        <v>2</v>
      </c>
      <c r="B19" s="30" t="s">
        <v>156</v>
      </c>
      <c r="C19" s="30" t="s">
        <v>158</v>
      </c>
      <c r="D19" s="30"/>
      <c r="E19" s="31">
        <v>3</v>
      </c>
      <c r="F19" s="31">
        <v>2</v>
      </c>
      <c r="G19" s="16" t="s">
        <v>179</v>
      </c>
      <c r="H19" s="31" t="s">
        <v>163</v>
      </c>
      <c r="I19" s="31" t="s">
        <v>105</v>
      </c>
      <c r="J19" s="31" t="s">
        <v>151</v>
      </c>
      <c r="K19" s="31">
        <v>180</v>
      </c>
      <c r="L19" s="47">
        <v>89</v>
      </c>
      <c r="M19" s="47">
        <f t="shared" si="3"/>
        <v>2</v>
      </c>
      <c r="N19" s="47">
        <f t="shared" si="0"/>
        <v>0</v>
      </c>
      <c r="O19" s="49">
        <v>16</v>
      </c>
      <c r="P19" s="49">
        <v>17</v>
      </c>
      <c r="Q19" s="49">
        <v>17</v>
      </c>
      <c r="R19" s="49">
        <v>17</v>
      </c>
      <c r="S19" s="49">
        <v>20</v>
      </c>
      <c r="T19" s="49"/>
      <c r="U19" s="51">
        <f t="shared" si="1"/>
        <v>87</v>
      </c>
      <c r="V19" s="52">
        <f t="shared" si="2"/>
        <v>15660</v>
      </c>
    </row>
    <row r="20" spans="1:22" s="27" customFormat="1" ht="39.75" customHeight="1" x14ac:dyDescent="0.25">
      <c r="A20" s="30">
        <v>2</v>
      </c>
      <c r="B20" s="30" t="s">
        <v>156</v>
      </c>
      <c r="C20" s="30" t="s">
        <v>158</v>
      </c>
      <c r="D20" s="30"/>
      <c r="E20" s="31">
        <v>3</v>
      </c>
      <c r="F20" s="31">
        <v>2</v>
      </c>
      <c r="G20" s="16" t="s">
        <v>180</v>
      </c>
      <c r="H20" s="31" t="s">
        <v>163</v>
      </c>
      <c r="I20" s="31" t="s">
        <v>109</v>
      </c>
      <c r="J20" s="31" t="s">
        <v>152</v>
      </c>
      <c r="K20" s="31">
        <v>222</v>
      </c>
      <c r="L20" s="47">
        <v>89</v>
      </c>
      <c r="M20" s="47">
        <f t="shared" si="3"/>
        <v>3</v>
      </c>
      <c r="N20" s="47">
        <f t="shared" si="0"/>
        <v>0</v>
      </c>
      <c r="O20" s="49">
        <v>16</v>
      </c>
      <c r="P20" s="49">
        <v>17</v>
      </c>
      <c r="Q20" s="49">
        <v>17</v>
      </c>
      <c r="R20" s="49">
        <v>17</v>
      </c>
      <c r="S20" s="49">
        <v>19</v>
      </c>
      <c r="T20" s="49"/>
      <c r="U20" s="51">
        <f t="shared" si="1"/>
        <v>86</v>
      </c>
      <c r="V20" s="52">
        <f t="shared" si="2"/>
        <v>19092</v>
      </c>
    </row>
    <row r="21" spans="1:22" s="27" customFormat="1" ht="39.75" customHeight="1" x14ac:dyDescent="0.25">
      <c r="A21" s="30">
        <v>2</v>
      </c>
      <c r="B21" s="30" t="s">
        <v>156</v>
      </c>
      <c r="C21" s="30" t="s">
        <v>128</v>
      </c>
      <c r="D21" s="30"/>
      <c r="E21" s="31">
        <v>2</v>
      </c>
      <c r="F21" s="31">
        <v>2</v>
      </c>
      <c r="G21" s="59" t="s">
        <v>258</v>
      </c>
      <c r="H21" s="31" t="s">
        <v>191</v>
      </c>
      <c r="I21" s="31" t="s">
        <v>110</v>
      </c>
      <c r="J21" s="31" t="s">
        <v>160</v>
      </c>
      <c r="K21" s="31">
        <v>270</v>
      </c>
      <c r="L21" s="47">
        <v>89</v>
      </c>
      <c r="M21" s="47">
        <f t="shared" si="3"/>
        <v>4</v>
      </c>
      <c r="N21" s="48">
        <f t="shared" si="0"/>
        <v>0</v>
      </c>
      <c r="O21" s="49">
        <v>16</v>
      </c>
      <c r="P21" s="49">
        <v>17</v>
      </c>
      <c r="Q21" s="60">
        <v>16</v>
      </c>
      <c r="R21" s="49">
        <v>17</v>
      </c>
      <c r="S21" s="49">
        <v>19</v>
      </c>
      <c r="T21" s="49"/>
      <c r="U21" s="51">
        <f t="shared" si="1"/>
        <v>85</v>
      </c>
      <c r="V21" s="52">
        <f t="shared" si="2"/>
        <v>22950</v>
      </c>
    </row>
    <row r="22" spans="1:22" s="27" customFormat="1" ht="39.75" customHeight="1" x14ac:dyDescent="0.25">
      <c r="A22" s="30">
        <v>2</v>
      </c>
      <c r="B22" s="30" t="s">
        <v>156</v>
      </c>
      <c r="C22" s="30" t="s">
        <v>158</v>
      </c>
      <c r="E22" s="31">
        <v>2</v>
      </c>
      <c r="F22" s="31">
        <v>2</v>
      </c>
      <c r="G22" s="16" t="s">
        <v>181</v>
      </c>
      <c r="H22" s="31" t="s">
        <v>163</v>
      </c>
      <c r="I22" s="42" t="s">
        <v>110</v>
      </c>
      <c r="J22" s="31" t="s">
        <v>154</v>
      </c>
      <c r="K22" s="34">
        <v>286</v>
      </c>
      <c r="L22" s="47">
        <v>89</v>
      </c>
      <c r="M22" s="47">
        <f>L22-U22</f>
        <v>3</v>
      </c>
      <c r="N22" s="47">
        <f t="shared" si="0"/>
        <v>0</v>
      </c>
      <c r="O22" s="49">
        <v>16</v>
      </c>
      <c r="P22" s="49">
        <v>17</v>
      </c>
      <c r="Q22" s="49">
        <v>17</v>
      </c>
      <c r="R22" s="49">
        <v>17</v>
      </c>
      <c r="S22" s="49">
        <v>19</v>
      </c>
      <c r="T22" s="49"/>
      <c r="U22" s="51">
        <f>SUM(O22:T22)</f>
        <v>86</v>
      </c>
      <c r="V22" s="52">
        <f>U22*K22</f>
        <v>24596</v>
      </c>
    </row>
    <row r="23" spans="1:22" s="27" customFormat="1" ht="39.75" customHeight="1" x14ac:dyDescent="0.25">
      <c r="A23" s="30">
        <v>2</v>
      </c>
      <c r="B23" s="30" t="s">
        <v>156</v>
      </c>
      <c r="C23" s="30"/>
      <c r="D23" s="30"/>
      <c r="E23" s="31">
        <v>4</v>
      </c>
      <c r="F23" s="31">
        <v>2</v>
      </c>
      <c r="G23" s="59" t="s">
        <v>210</v>
      </c>
      <c r="H23" s="31" t="s">
        <v>106</v>
      </c>
      <c r="I23" s="31" t="s">
        <v>110</v>
      </c>
      <c r="J23" s="31" t="s">
        <v>192</v>
      </c>
      <c r="K23" s="31">
        <v>363</v>
      </c>
      <c r="L23" s="47">
        <v>72</v>
      </c>
      <c r="M23" s="47">
        <f t="shared" si="3"/>
        <v>6</v>
      </c>
      <c r="N23" s="48">
        <f t="shared" si="0"/>
        <v>0</v>
      </c>
      <c r="O23" s="49">
        <v>16</v>
      </c>
      <c r="P23" s="49">
        <v>17</v>
      </c>
      <c r="Q23" s="60">
        <v>16</v>
      </c>
      <c r="R23" s="49">
        <v>17</v>
      </c>
      <c r="S23" s="49"/>
      <c r="T23" s="49"/>
      <c r="U23" s="51">
        <f t="shared" si="1"/>
        <v>66</v>
      </c>
      <c r="V23" s="52">
        <f t="shared" si="2"/>
        <v>23958</v>
      </c>
    </row>
    <row r="24" spans="1:22" s="27" customFormat="1" ht="39.75" customHeight="1" x14ac:dyDescent="0.25">
      <c r="A24" s="30">
        <v>2</v>
      </c>
      <c r="B24" s="30" t="s">
        <v>156</v>
      </c>
      <c r="C24" s="30"/>
      <c r="D24" s="30"/>
      <c r="E24" s="31">
        <v>2</v>
      </c>
      <c r="F24" s="31">
        <v>2</v>
      </c>
      <c r="G24" s="16" t="s">
        <v>182</v>
      </c>
      <c r="H24" s="31" t="s">
        <v>191</v>
      </c>
      <c r="I24" s="31" t="s">
        <v>162</v>
      </c>
      <c r="J24" s="31" t="s">
        <v>161</v>
      </c>
      <c r="K24" s="31">
        <v>191</v>
      </c>
      <c r="L24" s="47">
        <v>72</v>
      </c>
      <c r="M24" s="47">
        <f t="shared" si="3"/>
        <v>5</v>
      </c>
      <c r="N24" s="47">
        <f t="shared" si="0"/>
        <v>0</v>
      </c>
      <c r="O24" s="49">
        <v>16</v>
      </c>
      <c r="P24" s="49">
        <v>17</v>
      </c>
      <c r="Q24" s="49">
        <v>17</v>
      </c>
      <c r="R24" s="49">
        <v>17</v>
      </c>
      <c r="S24" s="49"/>
      <c r="T24" s="49"/>
      <c r="U24" s="51">
        <f t="shared" si="1"/>
        <v>67</v>
      </c>
      <c r="V24" s="52">
        <f t="shared" si="2"/>
        <v>12797</v>
      </c>
    </row>
    <row r="25" spans="1:22" s="27" customFormat="1" ht="39.75" customHeight="1" x14ac:dyDescent="0.25">
      <c r="A25" s="30">
        <v>2</v>
      </c>
      <c r="B25" s="30" t="s">
        <v>156</v>
      </c>
      <c r="C25" s="30" t="s">
        <v>128</v>
      </c>
      <c r="D25" s="30"/>
      <c r="E25" s="31">
        <v>2</v>
      </c>
      <c r="F25" s="31">
        <v>2</v>
      </c>
      <c r="G25" s="59" t="s">
        <v>183</v>
      </c>
      <c r="H25" s="31" t="s">
        <v>106</v>
      </c>
      <c r="I25" s="31" t="s">
        <v>115</v>
      </c>
      <c r="J25" s="31" t="s">
        <v>193</v>
      </c>
      <c r="K25" s="31">
        <v>130</v>
      </c>
      <c r="L25" s="47">
        <v>89</v>
      </c>
      <c r="M25" s="47">
        <v>1</v>
      </c>
      <c r="N25" s="47">
        <f t="shared" si="0"/>
        <v>2</v>
      </c>
      <c r="O25" s="49">
        <v>16</v>
      </c>
      <c r="P25" s="49">
        <v>17</v>
      </c>
      <c r="Q25" s="60">
        <v>16</v>
      </c>
      <c r="R25" s="49">
        <v>17</v>
      </c>
      <c r="S25" s="49">
        <v>20</v>
      </c>
      <c r="T25" s="49"/>
      <c r="U25" s="51">
        <f t="shared" si="1"/>
        <v>86</v>
      </c>
      <c r="V25" s="52">
        <f t="shared" si="2"/>
        <v>11180</v>
      </c>
    </row>
    <row r="26" spans="1:22" ht="39.75" customHeight="1" x14ac:dyDescent="0.25">
      <c r="A26" s="30">
        <v>2</v>
      </c>
      <c r="B26" s="30" t="s">
        <v>127</v>
      </c>
      <c r="C26" s="30" t="s">
        <v>128</v>
      </c>
      <c r="D26" s="30"/>
      <c r="E26" s="31">
        <v>1</v>
      </c>
      <c r="F26" s="31">
        <v>2</v>
      </c>
      <c r="G26" s="59" t="s">
        <v>184</v>
      </c>
      <c r="H26" s="31" t="s">
        <v>106</v>
      </c>
      <c r="I26" s="31" t="s">
        <v>115</v>
      </c>
      <c r="J26" s="31" t="s">
        <v>194</v>
      </c>
      <c r="K26" s="31">
        <v>145</v>
      </c>
      <c r="L26" s="47">
        <v>89</v>
      </c>
      <c r="M26" s="47">
        <f t="shared" ref="M26:M33" si="4">L26-U26</f>
        <v>3</v>
      </c>
      <c r="N26" s="48">
        <f t="shared" si="0"/>
        <v>0</v>
      </c>
      <c r="O26" s="49">
        <v>16</v>
      </c>
      <c r="P26" s="49">
        <v>17</v>
      </c>
      <c r="Q26" s="60">
        <v>16</v>
      </c>
      <c r="R26" s="49">
        <v>17</v>
      </c>
      <c r="S26" s="49">
        <v>20</v>
      </c>
      <c r="T26" s="49"/>
      <c r="U26" s="51">
        <f t="shared" si="1"/>
        <v>86</v>
      </c>
      <c r="V26" s="52">
        <f t="shared" si="2"/>
        <v>12470</v>
      </c>
    </row>
    <row r="27" spans="1:22" ht="39.75" customHeight="1" x14ac:dyDescent="0.25">
      <c r="A27" s="30">
        <v>2</v>
      </c>
      <c r="B27" s="30"/>
      <c r="C27" s="30" t="s">
        <v>128</v>
      </c>
      <c r="D27" s="30"/>
      <c r="E27" s="31">
        <v>1</v>
      </c>
      <c r="F27" s="31">
        <v>2</v>
      </c>
      <c r="G27" s="16" t="s">
        <v>112</v>
      </c>
      <c r="H27" s="31" t="s">
        <v>163</v>
      </c>
      <c r="I27" s="31" t="s">
        <v>105</v>
      </c>
      <c r="J27" s="31" t="s">
        <v>113</v>
      </c>
      <c r="K27" s="31">
        <v>244</v>
      </c>
      <c r="L27" s="47">
        <v>27</v>
      </c>
      <c r="M27" s="47">
        <f t="shared" si="4"/>
        <v>8</v>
      </c>
      <c r="N27" s="47">
        <f t="shared" si="0"/>
        <v>0</v>
      </c>
      <c r="O27" s="49"/>
      <c r="P27" s="49"/>
      <c r="Q27" s="49"/>
      <c r="R27" s="49"/>
      <c r="S27" s="49">
        <v>19</v>
      </c>
      <c r="T27" s="49"/>
      <c r="U27" s="51">
        <f t="shared" si="1"/>
        <v>19</v>
      </c>
      <c r="V27" s="52">
        <f t="shared" si="2"/>
        <v>4636</v>
      </c>
    </row>
    <row r="28" spans="1:22" ht="39.75" customHeight="1" x14ac:dyDescent="0.25">
      <c r="A28" s="30">
        <v>3</v>
      </c>
      <c r="B28" s="30" t="s">
        <v>116</v>
      </c>
      <c r="C28" s="30" t="s">
        <v>117</v>
      </c>
      <c r="D28" s="30"/>
      <c r="E28" s="31">
        <v>4</v>
      </c>
      <c r="F28" s="31">
        <v>3</v>
      </c>
      <c r="G28" s="15" t="s">
        <v>185</v>
      </c>
      <c r="H28" s="31" t="s">
        <v>198</v>
      </c>
      <c r="I28" s="31" t="s">
        <v>211</v>
      </c>
      <c r="J28" s="31" t="s">
        <v>212</v>
      </c>
      <c r="K28" s="31">
        <v>191</v>
      </c>
      <c r="L28" s="47">
        <v>121</v>
      </c>
      <c r="M28" s="47">
        <f t="shared" si="4"/>
        <v>11</v>
      </c>
      <c r="N28" s="47">
        <f t="shared" si="0"/>
        <v>0</v>
      </c>
      <c r="O28" s="49">
        <v>28</v>
      </c>
      <c r="P28" s="49">
        <v>29</v>
      </c>
      <c r="Q28" s="49">
        <v>26</v>
      </c>
      <c r="R28" s="49"/>
      <c r="S28" s="49">
        <v>27</v>
      </c>
      <c r="T28" s="49"/>
      <c r="U28" s="51">
        <f t="shared" si="1"/>
        <v>110</v>
      </c>
      <c r="V28" s="52">
        <f t="shared" si="2"/>
        <v>21010</v>
      </c>
    </row>
    <row r="29" spans="1:22" ht="39.75" customHeight="1" x14ac:dyDescent="0.25">
      <c r="A29" s="30">
        <v>3</v>
      </c>
      <c r="B29" s="30" t="s">
        <v>116</v>
      </c>
      <c r="C29" s="30" t="s">
        <v>117</v>
      </c>
      <c r="D29" s="30"/>
      <c r="E29" s="31">
        <v>2</v>
      </c>
      <c r="F29" s="31">
        <v>3</v>
      </c>
      <c r="G29" s="15" t="s">
        <v>213</v>
      </c>
      <c r="H29" s="31" t="s">
        <v>198</v>
      </c>
      <c r="I29" s="31" t="s">
        <v>211</v>
      </c>
      <c r="J29" s="31" t="s">
        <v>214</v>
      </c>
      <c r="K29" s="31">
        <v>217</v>
      </c>
      <c r="L29" s="47">
        <v>121</v>
      </c>
      <c r="M29" s="47">
        <f t="shared" si="4"/>
        <v>11</v>
      </c>
      <c r="N29" s="47">
        <f t="shared" si="0"/>
        <v>0</v>
      </c>
      <c r="O29" s="49">
        <v>28</v>
      </c>
      <c r="P29" s="49">
        <v>29</v>
      </c>
      <c r="Q29" s="49">
        <v>26</v>
      </c>
      <c r="R29" s="49"/>
      <c r="S29" s="49">
        <v>27</v>
      </c>
      <c r="T29" s="49"/>
      <c r="U29" s="51">
        <f t="shared" si="1"/>
        <v>110</v>
      </c>
      <c r="V29" s="52">
        <f t="shared" si="2"/>
        <v>23870</v>
      </c>
    </row>
    <row r="30" spans="1:22" ht="39.75" customHeight="1" x14ac:dyDescent="0.25">
      <c r="A30" s="30">
        <v>3</v>
      </c>
      <c r="B30" s="30" t="s">
        <v>116</v>
      </c>
      <c r="C30" s="30" t="s">
        <v>117</v>
      </c>
      <c r="D30" s="30"/>
      <c r="E30" s="31">
        <v>1</v>
      </c>
      <c r="F30" s="31">
        <v>3</v>
      </c>
      <c r="G30" s="15" t="s">
        <v>186</v>
      </c>
      <c r="H30" s="31" t="s">
        <v>106</v>
      </c>
      <c r="I30" s="31" t="s">
        <v>109</v>
      </c>
      <c r="J30" s="31" t="s">
        <v>195</v>
      </c>
      <c r="K30" s="31">
        <v>270</v>
      </c>
      <c r="L30" s="47">
        <v>121</v>
      </c>
      <c r="M30" s="47">
        <f t="shared" si="4"/>
        <v>13</v>
      </c>
      <c r="N30" s="47">
        <f t="shared" si="0"/>
        <v>0</v>
      </c>
      <c r="O30" s="49">
        <v>26</v>
      </c>
      <c r="P30" s="49">
        <v>29</v>
      </c>
      <c r="Q30" s="49">
        <v>26</v>
      </c>
      <c r="R30" s="49"/>
      <c r="S30" s="49">
        <v>27</v>
      </c>
      <c r="T30" s="49"/>
      <c r="U30" s="51">
        <f t="shared" si="1"/>
        <v>108</v>
      </c>
      <c r="V30" s="52">
        <f t="shared" si="2"/>
        <v>29160</v>
      </c>
    </row>
    <row r="31" spans="1:22" ht="39.75" customHeight="1" x14ac:dyDescent="0.25">
      <c r="A31" s="30">
        <v>3</v>
      </c>
      <c r="B31" s="30" t="s">
        <v>116</v>
      </c>
      <c r="C31" s="30" t="s">
        <v>117</v>
      </c>
      <c r="D31" s="30"/>
      <c r="E31" s="31">
        <v>1</v>
      </c>
      <c r="F31" s="31">
        <v>3</v>
      </c>
      <c r="G31" s="15" t="s">
        <v>187</v>
      </c>
      <c r="H31" s="31" t="s">
        <v>106</v>
      </c>
      <c r="I31" s="31" t="s">
        <v>105</v>
      </c>
      <c r="J31" s="31" t="s">
        <v>196</v>
      </c>
      <c r="K31" s="31">
        <v>203</v>
      </c>
      <c r="L31" s="47">
        <v>121</v>
      </c>
      <c r="M31" s="47">
        <f t="shared" si="4"/>
        <v>13</v>
      </c>
      <c r="N31" s="47">
        <f t="shared" si="0"/>
        <v>0</v>
      </c>
      <c r="O31" s="49">
        <v>27</v>
      </c>
      <c r="P31" s="49">
        <v>28</v>
      </c>
      <c r="Q31" s="49">
        <v>26</v>
      </c>
      <c r="R31" s="49"/>
      <c r="S31" s="49">
        <v>27</v>
      </c>
      <c r="T31" s="49"/>
      <c r="U31" s="51">
        <f t="shared" si="1"/>
        <v>108</v>
      </c>
      <c r="V31" s="52">
        <f t="shared" si="2"/>
        <v>21924</v>
      </c>
    </row>
    <row r="32" spans="1:22" ht="39.75" customHeight="1" x14ac:dyDescent="0.25">
      <c r="A32" s="30">
        <v>3</v>
      </c>
      <c r="B32" s="30" t="s">
        <v>116</v>
      </c>
      <c r="C32" s="30" t="s">
        <v>117</v>
      </c>
      <c r="D32" s="30"/>
      <c r="E32" s="31">
        <v>2</v>
      </c>
      <c r="F32" s="31">
        <v>3</v>
      </c>
      <c r="G32" s="15" t="s">
        <v>188</v>
      </c>
      <c r="H32" s="31" t="s">
        <v>106</v>
      </c>
      <c r="I32" s="31" t="s">
        <v>215</v>
      </c>
      <c r="J32" s="31" t="s">
        <v>197</v>
      </c>
      <c r="K32" s="31">
        <v>140</v>
      </c>
      <c r="L32" s="47">
        <v>121</v>
      </c>
      <c r="M32" s="47">
        <f t="shared" si="4"/>
        <v>14</v>
      </c>
      <c r="N32" s="47">
        <f t="shared" si="0"/>
        <v>0</v>
      </c>
      <c r="O32" s="49">
        <v>26</v>
      </c>
      <c r="P32" s="49">
        <v>28</v>
      </c>
      <c r="Q32" s="49">
        <v>26</v>
      </c>
      <c r="R32" s="49"/>
      <c r="S32" s="49">
        <v>27</v>
      </c>
      <c r="T32" s="49"/>
      <c r="U32" s="51">
        <f t="shared" si="1"/>
        <v>107</v>
      </c>
      <c r="V32" s="52">
        <f t="shared" si="2"/>
        <v>14980</v>
      </c>
    </row>
    <row r="33" spans="1:22" ht="39.75" customHeight="1" x14ac:dyDescent="0.25">
      <c r="A33" s="30">
        <v>3</v>
      </c>
      <c r="B33" s="30"/>
      <c r="C33" s="30" t="s">
        <v>207</v>
      </c>
      <c r="D33" s="30"/>
      <c r="E33" s="38">
        <v>1</v>
      </c>
      <c r="F33" s="31">
        <v>3</v>
      </c>
      <c r="G33" s="40" t="s">
        <v>173</v>
      </c>
      <c r="H33" s="31" t="s">
        <v>106</v>
      </c>
      <c r="I33" s="31" t="s">
        <v>208</v>
      </c>
      <c r="J33" s="31" t="s">
        <v>209</v>
      </c>
      <c r="K33" s="31">
        <v>115</v>
      </c>
      <c r="L33" s="47">
        <v>27</v>
      </c>
      <c r="M33" s="47">
        <f t="shared" si="4"/>
        <v>0</v>
      </c>
      <c r="N33" s="47">
        <f t="shared" si="0"/>
        <v>0</v>
      </c>
      <c r="O33" s="49"/>
      <c r="P33" s="49"/>
      <c r="Q33" s="49"/>
      <c r="R33" s="49"/>
      <c r="S33" s="49">
        <v>27</v>
      </c>
      <c r="T33" s="49"/>
      <c r="U33" s="51">
        <f t="shared" si="1"/>
        <v>27</v>
      </c>
      <c r="V33" s="52">
        <f t="shared" si="2"/>
        <v>3105</v>
      </c>
    </row>
    <row r="34" spans="1:22" ht="39.75" customHeight="1" x14ac:dyDescent="0.25">
      <c r="V34" s="46">
        <f>SUBTOTAL(9,V5:V33)</f>
        <v>430170</v>
      </c>
    </row>
  </sheetData>
  <autoFilter ref="A4:V33"/>
  <mergeCells count="6">
    <mergeCell ref="E1:V1"/>
    <mergeCell ref="V3:V4"/>
    <mergeCell ref="O3:T3"/>
    <mergeCell ref="U3:U4"/>
    <mergeCell ref="G2:I2"/>
    <mergeCell ref="E3:N3"/>
  </mergeCells>
  <phoneticPr fontId="1" type="noConversion"/>
  <dataValidations count="1">
    <dataValidation type="list" allowBlank="1" showInputMessage="1" showErrorMessage="1" sqref="G2 J2">
      <formula1>書商資料</formula1>
    </dataValidation>
  </dataValidations>
  <printOptions horizontalCentered="1"/>
  <pageMargins left="0.19685039370078741" right="0.19685039370078741" top="0.39370078740157483" bottom="0.39370078740157483" header="0" footer="0"/>
  <pageSetup paperSize="9" scale="42" orientation="landscape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>
      <selection activeCell="C4" sqref="C4"/>
    </sheetView>
  </sheetViews>
  <sheetFormatPr defaultRowHeight="16.5" x14ac:dyDescent="0.25"/>
  <cols>
    <col min="1" max="1" width="120.625" customWidth="1"/>
  </cols>
  <sheetData>
    <row r="1" spans="1:1" ht="135" customHeight="1" x14ac:dyDescent="0.25">
      <c r="A1" s="41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"/>
  <sheetViews>
    <sheetView zoomScale="80" workbookViewId="0">
      <selection activeCell="D7" sqref="D7"/>
    </sheetView>
  </sheetViews>
  <sheetFormatPr defaultColWidth="9" defaultRowHeight="19.5" customHeight="1" x14ac:dyDescent="0.25"/>
  <cols>
    <col min="1" max="1" width="6.5" style="13" customWidth="1"/>
    <col min="2" max="2" width="30.625" style="8" customWidth="1"/>
    <col min="3" max="3" width="9.375" style="13" customWidth="1"/>
    <col min="4" max="4" width="18.125" style="8" customWidth="1"/>
    <col min="5" max="5" width="15.625" style="8" customWidth="1"/>
    <col min="6" max="6" width="41.375" style="8" customWidth="1"/>
    <col min="7" max="7" width="10.375" style="13" customWidth="1"/>
    <col min="8" max="8" width="39.125" style="8" customWidth="1"/>
    <col min="9" max="9" width="12.125" style="14" bestFit="1" customWidth="1"/>
    <col min="10" max="16384" width="9" style="8"/>
  </cols>
  <sheetData>
    <row r="1" spans="1:9" s="3" customFormat="1" ht="25.5" customHeight="1" x14ac:dyDescent="0.25">
      <c r="A1" s="18" t="s">
        <v>5</v>
      </c>
      <c r="B1" s="1" t="s">
        <v>6</v>
      </c>
      <c r="C1" s="1" t="s">
        <v>7</v>
      </c>
      <c r="D1" s="1" t="s">
        <v>95</v>
      </c>
      <c r="E1" s="1" t="s">
        <v>96</v>
      </c>
      <c r="F1" s="1" t="s">
        <v>101</v>
      </c>
      <c r="G1" s="1" t="s">
        <v>8</v>
      </c>
      <c r="H1" s="1" t="s">
        <v>9</v>
      </c>
      <c r="I1" s="2" t="s">
        <v>10</v>
      </c>
    </row>
    <row r="2" spans="1:9" ht="19.5" customHeight="1" x14ac:dyDescent="0.25">
      <c r="A2" s="17">
        <v>1</v>
      </c>
      <c r="B2" s="11" t="s">
        <v>11</v>
      </c>
      <c r="C2" s="5" t="s">
        <v>148</v>
      </c>
      <c r="D2" s="4" t="s">
        <v>164</v>
      </c>
      <c r="E2" s="4" t="s">
        <v>13</v>
      </c>
      <c r="F2" s="4" t="s">
        <v>12</v>
      </c>
      <c r="G2" s="5">
        <v>248</v>
      </c>
      <c r="H2" s="6" t="s">
        <v>14</v>
      </c>
      <c r="I2" s="7" t="s">
        <v>15</v>
      </c>
    </row>
    <row r="3" spans="1:9" ht="19.5" customHeight="1" x14ac:dyDescent="0.25">
      <c r="A3" s="17">
        <v>2</v>
      </c>
      <c r="B3" s="11" t="s">
        <v>16</v>
      </c>
      <c r="C3" s="5" t="s">
        <v>123</v>
      </c>
      <c r="D3" s="4" t="s">
        <v>202</v>
      </c>
      <c r="E3" s="4" t="s">
        <v>17</v>
      </c>
      <c r="F3" s="4" t="s">
        <v>18</v>
      </c>
      <c r="G3" s="5">
        <v>241</v>
      </c>
      <c r="H3" s="6" t="s">
        <v>19</v>
      </c>
      <c r="I3" s="7" t="s">
        <v>20</v>
      </c>
    </row>
    <row r="4" spans="1:9" ht="19.5" customHeight="1" x14ac:dyDescent="0.25">
      <c r="A4" s="17">
        <v>3</v>
      </c>
      <c r="B4" s="11" t="s">
        <v>21</v>
      </c>
      <c r="C4" s="5" t="s">
        <v>165</v>
      </c>
      <c r="D4" s="4" t="s">
        <v>166</v>
      </c>
      <c r="E4" s="4" t="s">
        <v>22</v>
      </c>
      <c r="F4" s="4" t="s">
        <v>23</v>
      </c>
      <c r="G4" s="5">
        <v>100</v>
      </c>
      <c r="H4" s="9" t="s">
        <v>24</v>
      </c>
      <c r="I4" s="10"/>
    </row>
    <row r="5" spans="1:9" ht="19.5" customHeight="1" x14ac:dyDescent="0.25">
      <c r="A5" s="17">
        <v>4</v>
      </c>
      <c r="B5" s="11" t="s">
        <v>25</v>
      </c>
      <c r="C5" s="5" t="s">
        <v>33</v>
      </c>
      <c r="D5" s="4" t="s">
        <v>118</v>
      </c>
      <c r="E5" s="4" t="s">
        <v>26</v>
      </c>
      <c r="F5" s="4" t="s">
        <v>27</v>
      </c>
      <c r="G5" s="5">
        <v>104</v>
      </c>
      <c r="H5" s="9" t="s">
        <v>28</v>
      </c>
      <c r="I5" s="10"/>
    </row>
    <row r="6" spans="1:9" ht="19.5" customHeight="1" x14ac:dyDescent="0.25">
      <c r="A6" s="17">
        <v>5</v>
      </c>
      <c r="B6" s="11" t="s">
        <v>29</v>
      </c>
      <c r="C6" s="5" t="s">
        <v>137</v>
      </c>
      <c r="D6" s="4" t="s">
        <v>203</v>
      </c>
      <c r="E6" s="4" t="s">
        <v>30</v>
      </c>
      <c r="F6" s="4" t="s">
        <v>31</v>
      </c>
      <c r="G6" s="5">
        <v>106</v>
      </c>
      <c r="H6" s="9" t="s">
        <v>32</v>
      </c>
      <c r="I6" s="10"/>
    </row>
    <row r="7" spans="1:9" ht="21.75" customHeight="1" x14ac:dyDescent="0.25">
      <c r="A7" s="17">
        <v>6</v>
      </c>
      <c r="B7" s="11" t="s">
        <v>98</v>
      </c>
      <c r="C7" s="5" t="s">
        <v>225</v>
      </c>
      <c r="D7" s="4" t="s">
        <v>226</v>
      </c>
      <c r="E7" s="4" t="s">
        <v>34</v>
      </c>
      <c r="F7" s="4" t="s">
        <v>35</v>
      </c>
      <c r="G7" s="5">
        <v>106</v>
      </c>
      <c r="H7" s="9" t="s">
        <v>36</v>
      </c>
      <c r="I7" s="10" t="s">
        <v>37</v>
      </c>
    </row>
    <row r="8" spans="1:9" ht="19.5" customHeight="1" x14ac:dyDescent="0.25">
      <c r="A8" s="17">
        <v>7</v>
      </c>
      <c r="B8" s="11" t="s">
        <v>38</v>
      </c>
      <c r="C8" s="5" t="s">
        <v>39</v>
      </c>
      <c r="D8" s="4" t="s">
        <v>204</v>
      </c>
      <c r="E8" s="4" t="s">
        <v>40</v>
      </c>
      <c r="F8" s="4" t="s">
        <v>41</v>
      </c>
      <c r="G8" s="5">
        <v>702</v>
      </c>
      <c r="H8" s="9" t="s">
        <v>42</v>
      </c>
      <c r="I8" s="10"/>
    </row>
    <row r="9" spans="1:9" ht="19.5" customHeight="1" x14ac:dyDescent="0.25">
      <c r="A9" s="17">
        <v>8</v>
      </c>
      <c r="B9" s="11" t="s">
        <v>43</v>
      </c>
      <c r="C9" s="5" t="s">
        <v>33</v>
      </c>
      <c r="D9" s="11" t="s">
        <v>44</v>
      </c>
      <c r="E9" s="11" t="s">
        <v>45</v>
      </c>
      <c r="F9" s="11" t="s">
        <v>46</v>
      </c>
      <c r="G9" s="5">
        <v>406</v>
      </c>
      <c r="H9" s="9" t="s">
        <v>47</v>
      </c>
      <c r="I9" s="10"/>
    </row>
    <row r="10" spans="1:9" ht="19.5" customHeight="1" x14ac:dyDescent="0.25">
      <c r="A10" s="17">
        <v>9</v>
      </c>
      <c r="B10" s="11" t="s">
        <v>48</v>
      </c>
      <c r="C10" s="5" t="s">
        <v>100</v>
      </c>
      <c r="D10" s="4" t="s">
        <v>49</v>
      </c>
      <c r="E10" s="4" t="s">
        <v>50</v>
      </c>
      <c r="F10" s="4" t="s">
        <v>51</v>
      </c>
      <c r="G10" s="5">
        <v>100</v>
      </c>
      <c r="H10" s="9" t="s">
        <v>52</v>
      </c>
      <c r="I10" s="10"/>
    </row>
    <row r="11" spans="1:9" ht="19.5" customHeight="1" x14ac:dyDescent="0.25">
      <c r="A11" s="17">
        <v>10</v>
      </c>
      <c r="B11" s="33" t="s">
        <v>53</v>
      </c>
      <c r="C11" s="5" t="s">
        <v>199</v>
      </c>
      <c r="D11" s="4" t="s">
        <v>54</v>
      </c>
      <c r="E11" s="4" t="s">
        <v>55</v>
      </c>
      <c r="F11" s="4" t="s">
        <v>56</v>
      </c>
      <c r="G11" s="5">
        <v>428</v>
      </c>
      <c r="H11" s="9" t="s">
        <v>57</v>
      </c>
      <c r="I11" s="10"/>
    </row>
    <row r="12" spans="1:9" ht="19.5" customHeight="1" x14ac:dyDescent="0.25">
      <c r="A12" s="17">
        <v>11</v>
      </c>
      <c r="B12" s="11" t="s">
        <v>58</v>
      </c>
      <c r="C12" s="5" t="s">
        <v>59</v>
      </c>
      <c r="D12" s="4" t="s">
        <v>121</v>
      </c>
      <c r="E12" s="4" t="s">
        <v>124</v>
      </c>
      <c r="F12" s="4" t="s">
        <v>60</v>
      </c>
      <c r="G12" s="5">
        <v>236</v>
      </c>
      <c r="H12" s="9" t="s">
        <v>61</v>
      </c>
      <c r="I12" s="10"/>
    </row>
    <row r="13" spans="1:9" ht="19.5" customHeight="1" x14ac:dyDescent="0.25">
      <c r="A13" s="17">
        <v>12</v>
      </c>
      <c r="B13" s="11" t="s">
        <v>62</v>
      </c>
      <c r="C13" s="5" t="s">
        <v>200</v>
      </c>
      <c r="D13" s="4" t="s">
        <v>205</v>
      </c>
      <c r="E13" s="4" t="s">
        <v>63</v>
      </c>
      <c r="F13" s="11" t="s">
        <v>64</v>
      </c>
      <c r="G13" s="12">
        <v>407</v>
      </c>
      <c r="H13" s="9" t="s">
        <v>65</v>
      </c>
      <c r="I13" s="10"/>
    </row>
    <row r="14" spans="1:9" ht="19.5" customHeight="1" x14ac:dyDescent="0.25">
      <c r="A14" s="17">
        <v>13</v>
      </c>
      <c r="B14" s="11" t="s">
        <v>72</v>
      </c>
      <c r="C14" s="5" t="s">
        <v>201</v>
      </c>
      <c r="D14" s="4" t="s">
        <v>130</v>
      </c>
      <c r="E14" s="4" t="s">
        <v>131</v>
      </c>
      <c r="F14" s="4" t="s">
        <v>73</v>
      </c>
      <c r="G14" s="5">
        <v>106</v>
      </c>
      <c r="H14" s="9" t="s">
        <v>135</v>
      </c>
      <c r="I14" s="10"/>
    </row>
    <row r="15" spans="1:9" ht="19.5" customHeight="1" x14ac:dyDescent="0.25">
      <c r="A15" s="17">
        <v>14</v>
      </c>
      <c r="B15" s="11" t="s">
        <v>74</v>
      </c>
      <c r="C15" s="5" t="s">
        <v>75</v>
      </c>
      <c r="D15" s="4" t="s">
        <v>76</v>
      </c>
      <c r="E15" s="4" t="s">
        <v>77</v>
      </c>
      <c r="F15" s="4" t="s">
        <v>78</v>
      </c>
      <c r="G15" s="5">
        <v>243</v>
      </c>
      <c r="H15" s="9"/>
      <c r="I15" s="10"/>
    </row>
    <row r="16" spans="1:9" ht="19.5" customHeight="1" x14ac:dyDescent="0.25">
      <c r="A16" s="17">
        <v>15</v>
      </c>
      <c r="B16" s="11" t="s">
        <v>132</v>
      </c>
      <c r="C16" s="5" t="s">
        <v>100</v>
      </c>
      <c r="D16" s="4" t="s">
        <v>133</v>
      </c>
      <c r="E16" s="4" t="s">
        <v>134</v>
      </c>
      <c r="F16" s="4" t="s">
        <v>136</v>
      </c>
      <c r="G16" s="5">
        <v>248</v>
      </c>
      <c r="H16" s="9"/>
      <c r="I16" s="10"/>
    </row>
    <row r="17" spans="1:9" ht="19.5" customHeight="1" x14ac:dyDescent="0.25">
      <c r="A17" s="17">
        <v>16</v>
      </c>
      <c r="B17" s="4" t="s">
        <v>84</v>
      </c>
      <c r="C17" s="5" t="s">
        <v>100</v>
      </c>
      <c r="D17" s="4" t="s">
        <v>85</v>
      </c>
      <c r="E17" s="4" t="s">
        <v>86</v>
      </c>
      <c r="F17" s="4" t="s">
        <v>87</v>
      </c>
      <c r="G17" s="5">
        <v>220</v>
      </c>
      <c r="H17" s="9"/>
      <c r="I17" s="10" t="s">
        <v>88</v>
      </c>
    </row>
    <row r="18" spans="1:9" ht="19.5" customHeight="1" x14ac:dyDescent="0.25">
      <c r="A18" s="17">
        <v>17</v>
      </c>
      <c r="B18" s="4" t="s">
        <v>66</v>
      </c>
      <c r="C18" s="5" t="s">
        <v>67</v>
      </c>
      <c r="D18" s="4" t="s">
        <v>206</v>
      </c>
      <c r="E18" s="4" t="s">
        <v>68</v>
      </c>
      <c r="F18" s="4" t="s">
        <v>69</v>
      </c>
      <c r="G18" s="5">
        <v>100</v>
      </c>
      <c r="H18" s="9" t="s">
        <v>70</v>
      </c>
      <c r="I18" s="10" t="s">
        <v>71</v>
      </c>
    </row>
    <row r="19" spans="1:9" ht="19.5" customHeight="1" x14ac:dyDescent="0.25">
      <c r="A19" s="17">
        <v>18</v>
      </c>
      <c r="B19" s="11" t="s">
        <v>99</v>
      </c>
      <c r="C19" s="5" t="s">
        <v>100</v>
      </c>
      <c r="D19" s="4" t="s">
        <v>79</v>
      </c>
      <c r="E19" s="4" t="s">
        <v>80</v>
      </c>
      <c r="F19" s="4" t="s">
        <v>81</v>
      </c>
      <c r="G19" s="5">
        <v>406</v>
      </c>
      <c r="H19" s="9" t="s">
        <v>82</v>
      </c>
      <c r="I19" s="10" t="s">
        <v>83</v>
      </c>
    </row>
    <row r="20" spans="1:9" ht="19.5" customHeight="1" x14ac:dyDescent="0.25">
      <c r="A20" s="17">
        <v>19</v>
      </c>
      <c r="B20" s="4" t="s">
        <v>89</v>
      </c>
      <c r="C20" s="5" t="s">
        <v>100</v>
      </c>
      <c r="D20" s="4" t="s">
        <v>90</v>
      </c>
      <c r="E20" s="4" t="s">
        <v>91</v>
      </c>
      <c r="F20" s="4" t="s">
        <v>92</v>
      </c>
      <c r="G20" s="5">
        <v>104</v>
      </c>
      <c r="H20" s="9" t="s">
        <v>93</v>
      </c>
      <c r="I20" s="35"/>
    </row>
    <row r="21" spans="1:9" ht="19.5" customHeight="1" x14ac:dyDescent="0.25">
      <c r="A21" s="17">
        <v>20</v>
      </c>
      <c r="B21" s="4" t="s">
        <v>142</v>
      </c>
      <c r="C21" s="5"/>
      <c r="D21" s="4" t="s">
        <v>143</v>
      </c>
      <c r="E21" s="4" t="s">
        <v>144</v>
      </c>
      <c r="F21" s="4" t="s">
        <v>145</v>
      </c>
      <c r="G21" s="5">
        <v>407</v>
      </c>
      <c r="H21" s="4"/>
      <c r="I21" s="35"/>
    </row>
    <row r="22" spans="1:9" ht="19.5" customHeight="1" x14ac:dyDescent="0.25">
      <c r="A22" s="17">
        <v>21</v>
      </c>
      <c r="B22" s="4" t="s">
        <v>146</v>
      </c>
      <c r="C22" s="5"/>
      <c r="D22" s="4" t="s">
        <v>147</v>
      </c>
      <c r="E22" s="4"/>
      <c r="F22" s="4"/>
      <c r="G22" s="5"/>
      <c r="H22" s="4"/>
      <c r="I22" s="10" t="s">
        <v>94</v>
      </c>
    </row>
  </sheetData>
  <phoneticPr fontId="1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fitToPage="1"/>
  </sheetPr>
  <dimension ref="A1:F21"/>
  <sheetViews>
    <sheetView workbookViewId="0">
      <selection activeCell="D17" sqref="D17"/>
    </sheetView>
  </sheetViews>
  <sheetFormatPr defaultRowHeight="42" customHeight="1" x14ac:dyDescent="0.25"/>
  <cols>
    <col min="1" max="1" width="9" style="53"/>
    <col min="2" max="2" width="35.5" style="58" customWidth="1"/>
    <col min="3" max="6" width="18.625" style="53" customWidth="1"/>
    <col min="7" max="16384" width="9" style="53"/>
  </cols>
  <sheetData>
    <row r="1" spans="1:6" ht="42" customHeight="1" x14ac:dyDescent="0.25">
      <c r="A1" s="70" t="s">
        <v>247</v>
      </c>
      <c r="B1" s="70"/>
      <c r="C1" s="70"/>
      <c r="D1" s="70"/>
      <c r="E1" s="70"/>
      <c r="F1" s="70"/>
    </row>
    <row r="2" spans="1:6" ht="42" customHeight="1" x14ac:dyDescent="0.25">
      <c r="A2" s="54"/>
      <c r="B2" s="55" t="s">
        <v>233</v>
      </c>
      <c r="C2" s="54" t="s">
        <v>234</v>
      </c>
      <c r="D2" s="54" t="s">
        <v>248</v>
      </c>
      <c r="E2" s="54" t="s">
        <v>235</v>
      </c>
      <c r="F2" s="54" t="s">
        <v>236</v>
      </c>
    </row>
    <row r="3" spans="1:6" ht="42" customHeight="1" x14ac:dyDescent="0.25">
      <c r="A3" s="54">
        <v>1</v>
      </c>
      <c r="B3" s="55" t="s">
        <v>249</v>
      </c>
      <c r="C3" s="56">
        <v>198281</v>
      </c>
      <c r="D3" s="56"/>
      <c r="E3" s="56"/>
      <c r="F3" s="56">
        <f>C3+D3-E3</f>
        <v>198281</v>
      </c>
    </row>
    <row r="4" spans="1:6" ht="42" customHeight="1" x14ac:dyDescent="0.25">
      <c r="A4" s="54">
        <v>2</v>
      </c>
      <c r="B4" s="55" t="s">
        <v>250</v>
      </c>
      <c r="C4" s="57">
        <v>548448</v>
      </c>
      <c r="D4" s="56">
        <v>27205</v>
      </c>
      <c r="E4" s="56"/>
      <c r="F4" s="56">
        <f t="shared" ref="F4:F20" si="0">C4+D4-E4</f>
        <v>575653</v>
      </c>
    </row>
    <row r="5" spans="1:6" ht="42" customHeight="1" x14ac:dyDescent="0.25">
      <c r="A5" s="54">
        <v>3</v>
      </c>
      <c r="B5" s="55" t="s">
        <v>237</v>
      </c>
      <c r="C5" s="57">
        <v>55943</v>
      </c>
      <c r="D5" s="57"/>
      <c r="E5" s="56"/>
      <c r="F5" s="56">
        <f t="shared" si="0"/>
        <v>55943</v>
      </c>
    </row>
    <row r="6" spans="1:6" ht="42" customHeight="1" x14ac:dyDescent="0.25">
      <c r="A6" s="54">
        <v>4</v>
      </c>
      <c r="B6" s="55" t="s">
        <v>238</v>
      </c>
      <c r="C6" s="56">
        <v>90090</v>
      </c>
      <c r="D6" s="56">
        <v>44300</v>
      </c>
      <c r="E6" s="56"/>
      <c r="F6" s="56">
        <f t="shared" si="0"/>
        <v>134390</v>
      </c>
    </row>
    <row r="7" spans="1:6" ht="42" customHeight="1" x14ac:dyDescent="0.25">
      <c r="A7" s="54">
        <v>5</v>
      </c>
      <c r="B7" s="55" t="s">
        <v>239</v>
      </c>
      <c r="C7" s="57">
        <v>66340</v>
      </c>
      <c r="D7" s="57"/>
      <c r="E7" s="56"/>
      <c r="F7" s="56">
        <f t="shared" si="0"/>
        <v>66340</v>
      </c>
    </row>
    <row r="8" spans="1:6" ht="42" customHeight="1" x14ac:dyDescent="0.25">
      <c r="A8" s="54">
        <v>6</v>
      </c>
      <c r="B8" s="55" t="s">
        <v>240</v>
      </c>
      <c r="C8" s="56">
        <v>293490</v>
      </c>
      <c r="D8" s="56">
        <v>10500</v>
      </c>
      <c r="E8" s="56"/>
      <c r="F8" s="56">
        <f t="shared" si="0"/>
        <v>303990</v>
      </c>
    </row>
    <row r="9" spans="1:6" ht="42" customHeight="1" x14ac:dyDescent="0.25">
      <c r="A9" s="54">
        <v>7</v>
      </c>
      <c r="B9" s="55" t="s">
        <v>251</v>
      </c>
      <c r="C9" s="57">
        <v>407851</v>
      </c>
      <c r="D9" s="57">
        <v>30888</v>
      </c>
      <c r="E9" s="56"/>
      <c r="F9" s="56">
        <f t="shared" si="0"/>
        <v>438739</v>
      </c>
    </row>
    <row r="10" spans="1:6" ht="42" customHeight="1" x14ac:dyDescent="0.25">
      <c r="A10" s="54">
        <v>8</v>
      </c>
      <c r="B10" s="55" t="s">
        <v>252</v>
      </c>
      <c r="C10" s="57">
        <v>29722</v>
      </c>
      <c r="D10" s="57"/>
      <c r="E10" s="56"/>
      <c r="F10" s="56">
        <f t="shared" si="0"/>
        <v>29722</v>
      </c>
    </row>
    <row r="11" spans="1:6" ht="42" customHeight="1" x14ac:dyDescent="0.25">
      <c r="A11" s="54">
        <v>9</v>
      </c>
      <c r="B11" s="55" t="s">
        <v>241</v>
      </c>
      <c r="C11" s="56">
        <v>154582</v>
      </c>
      <c r="D11" s="56"/>
      <c r="E11" s="56"/>
      <c r="F11" s="56">
        <f t="shared" si="0"/>
        <v>154582</v>
      </c>
    </row>
    <row r="12" spans="1:6" ht="42" customHeight="1" x14ac:dyDescent="0.25">
      <c r="A12" s="54">
        <v>10</v>
      </c>
      <c r="B12" s="55" t="s">
        <v>253</v>
      </c>
      <c r="C12" s="57">
        <v>208484</v>
      </c>
      <c r="D12" s="54"/>
      <c r="E12" s="56"/>
      <c r="F12" s="56">
        <f t="shared" si="0"/>
        <v>208484</v>
      </c>
    </row>
    <row r="13" spans="1:6" ht="42" customHeight="1" x14ac:dyDescent="0.25">
      <c r="A13" s="54">
        <v>11</v>
      </c>
      <c r="B13" s="55" t="s">
        <v>254</v>
      </c>
      <c r="C13" s="57">
        <v>88200</v>
      </c>
      <c r="D13" s="57">
        <v>14980</v>
      </c>
      <c r="E13" s="56"/>
      <c r="F13" s="56">
        <f t="shared" si="0"/>
        <v>103180</v>
      </c>
    </row>
    <row r="14" spans="1:6" ht="42" customHeight="1" x14ac:dyDescent="0.25">
      <c r="A14" s="54">
        <v>12</v>
      </c>
      <c r="B14" s="55" t="s">
        <v>242</v>
      </c>
      <c r="C14" s="56">
        <v>203928</v>
      </c>
      <c r="D14" s="56">
        <v>63792</v>
      </c>
      <c r="E14" s="56"/>
      <c r="F14" s="56">
        <f t="shared" si="0"/>
        <v>267720</v>
      </c>
    </row>
    <row r="15" spans="1:6" ht="42" customHeight="1" x14ac:dyDescent="0.25">
      <c r="A15" s="54">
        <v>13</v>
      </c>
      <c r="B15" s="55" t="s">
        <v>243</v>
      </c>
      <c r="C15" s="56">
        <v>211503</v>
      </c>
      <c r="D15" s="56"/>
      <c r="E15" s="56"/>
      <c r="F15" s="56">
        <f t="shared" si="0"/>
        <v>211503</v>
      </c>
    </row>
    <row r="16" spans="1:6" ht="42" customHeight="1" x14ac:dyDescent="0.25">
      <c r="A16" s="54">
        <v>14</v>
      </c>
      <c r="B16" s="55" t="s">
        <v>244</v>
      </c>
      <c r="C16" s="56">
        <v>307924</v>
      </c>
      <c r="D16" s="56">
        <v>90264</v>
      </c>
      <c r="E16" s="56"/>
      <c r="F16" s="56">
        <f t="shared" si="0"/>
        <v>398188</v>
      </c>
    </row>
    <row r="17" spans="1:6" ht="42" customHeight="1" x14ac:dyDescent="0.25">
      <c r="A17" s="54">
        <v>15</v>
      </c>
      <c r="B17" s="55" t="s">
        <v>245</v>
      </c>
      <c r="C17" s="56">
        <v>353607</v>
      </c>
      <c r="D17" s="56"/>
      <c r="E17" s="56"/>
      <c r="F17" s="56">
        <f t="shared" si="0"/>
        <v>353607</v>
      </c>
    </row>
    <row r="18" spans="1:6" ht="42" customHeight="1" x14ac:dyDescent="0.25">
      <c r="A18" s="54">
        <v>16</v>
      </c>
      <c r="B18" s="55" t="s">
        <v>255</v>
      </c>
      <c r="C18" s="56">
        <v>622856</v>
      </c>
      <c r="D18" s="56">
        <v>135444</v>
      </c>
      <c r="E18" s="56"/>
      <c r="F18" s="56">
        <f t="shared" si="0"/>
        <v>758300</v>
      </c>
    </row>
    <row r="19" spans="1:6" ht="42" customHeight="1" x14ac:dyDescent="0.25">
      <c r="A19" s="54">
        <v>17</v>
      </c>
      <c r="B19" s="55" t="s">
        <v>256</v>
      </c>
      <c r="C19" s="56">
        <v>46576</v>
      </c>
      <c r="D19" s="56"/>
      <c r="E19" s="56"/>
      <c r="F19" s="56">
        <f t="shared" si="0"/>
        <v>46576</v>
      </c>
    </row>
    <row r="20" spans="1:6" ht="42" customHeight="1" x14ac:dyDescent="0.25">
      <c r="A20" s="54">
        <v>18</v>
      </c>
      <c r="B20" s="55" t="s">
        <v>257</v>
      </c>
      <c r="C20" s="56"/>
      <c r="D20" s="56">
        <v>12797</v>
      </c>
      <c r="E20" s="56"/>
      <c r="F20" s="56">
        <f t="shared" si="0"/>
        <v>12797</v>
      </c>
    </row>
    <row r="21" spans="1:6" ht="42" customHeight="1" x14ac:dyDescent="0.25">
      <c r="A21" s="54"/>
      <c r="B21" s="55" t="s">
        <v>246</v>
      </c>
      <c r="C21" s="56">
        <f>SUM(C3:C20)</f>
        <v>3887825</v>
      </c>
      <c r="D21" s="56">
        <f t="shared" ref="D21:F21" si="1">SUM(D3:D20)</f>
        <v>430170</v>
      </c>
      <c r="E21" s="56">
        <f t="shared" si="1"/>
        <v>0</v>
      </c>
      <c r="F21" s="56">
        <f t="shared" si="1"/>
        <v>4317995</v>
      </c>
    </row>
  </sheetData>
  <mergeCells count="1">
    <mergeCell ref="A1:F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進校_</vt:lpstr>
      <vt:lpstr>需知</vt:lpstr>
      <vt:lpstr>書商</vt:lpstr>
      <vt:lpstr>日+進(總表)</vt:lpstr>
      <vt:lpstr>書商資料</vt:lpstr>
    </vt:vector>
  </TitlesOfParts>
  <Company>福利社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Administrator</cp:lastModifiedBy>
  <cp:lastPrinted>2017-12-04T08:34:49Z</cp:lastPrinted>
  <dcterms:created xsi:type="dcterms:W3CDTF">2000-02-23T01:35:11Z</dcterms:created>
  <dcterms:modified xsi:type="dcterms:W3CDTF">2017-12-04T08:35:22Z</dcterms:modified>
</cp:coreProperties>
</file>