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420" activeTab="8"/>
  </bookViews>
  <sheets>
    <sheet name="出版社" sheetId="1" r:id="rId1"/>
    <sheet name="班級" sheetId="2" r:id="rId2"/>
    <sheet name="書籍" sheetId="3" r:id="rId3"/>
    <sheet name="採購明細" sheetId="5" r:id="rId4"/>
    <sheet name="各班書目" sheetId="14" r:id="rId5"/>
    <sheet name="訂購數量統計" sheetId="8" r:id="rId6"/>
    <sheet name="訂購金額明細表" sheetId="12" r:id="rId7"/>
    <sheet name="訂購金額統計表" sheetId="13" r:id="rId8"/>
    <sheet name="訂購金額統計表_直式" sheetId="18" r:id="rId9"/>
    <sheet name="底價參考資料" sheetId="16" r:id="rId10"/>
  </sheets>
  <definedNames>
    <definedName name="_xlnm.Print_Area" localSheetId="2">書籍!$B:$G</definedName>
    <definedName name="_xlnm.Print_Titles" localSheetId="4">各班書目!$1:$3</definedName>
    <definedName name="_xlnm.Print_Titles" localSheetId="9">底價參考資料!$1:$3</definedName>
    <definedName name="_xlnm.Print_Titles" localSheetId="6">訂購金額明細表!$1:$3</definedName>
    <definedName name="出版社清單">出版社!$A$1:$K$26</definedName>
    <definedName name="書商資料">出版社!$C$2:$C$22</definedName>
    <definedName name="書籍清單">書籍!$B$1:$N$128</definedName>
    <definedName name="書籍清單反">書籍!$A$1:$B$91</definedName>
    <definedName name="班級清單">班級!$B$1:$G$69</definedName>
    <definedName name="班級清單反">班級!$A$1:$B$69</definedName>
  </definedNames>
  <calcPr calcId="145621"/>
  <pivotCaches>
    <pivotCache cacheId="34" r:id="rId11"/>
  </pivotCaches>
</workbook>
</file>

<file path=xl/calcChain.xml><?xml version="1.0" encoding="utf-8"?>
<calcChain xmlns="http://schemas.openxmlformats.org/spreadsheetml/2006/main">
  <c r="M638" i="5" l="1"/>
  <c r="N638" i="5" s="1"/>
  <c r="K638" i="5"/>
  <c r="J638" i="5"/>
  <c r="I638" i="5"/>
  <c r="H638" i="5"/>
  <c r="L638" i="5" s="1"/>
  <c r="G638" i="5"/>
  <c r="F638" i="5"/>
  <c r="E638" i="5"/>
  <c r="D638" i="5"/>
  <c r="C638" i="5"/>
  <c r="M637" i="5"/>
  <c r="N637" i="5" s="1"/>
  <c r="K637" i="5"/>
  <c r="J637" i="5"/>
  <c r="I637" i="5"/>
  <c r="H637" i="5"/>
  <c r="L637" i="5" s="1"/>
  <c r="G637" i="5"/>
  <c r="F637" i="5"/>
  <c r="E637" i="5"/>
  <c r="D637" i="5"/>
  <c r="C637" i="5"/>
  <c r="M636" i="5"/>
  <c r="N636" i="5" s="1"/>
  <c r="K636" i="5"/>
  <c r="J636" i="5"/>
  <c r="I636" i="5"/>
  <c r="H636" i="5"/>
  <c r="L636" i="5" s="1"/>
  <c r="G636" i="5"/>
  <c r="F636" i="5"/>
  <c r="E636" i="5"/>
  <c r="D636" i="5"/>
  <c r="C636" i="5"/>
  <c r="M635" i="5"/>
  <c r="N635" i="5" s="1"/>
  <c r="K635" i="5"/>
  <c r="J635" i="5"/>
  <c r="O635" i="5" s="1"/>
  <c r="I635" i="5"/>
  <c r="H635" i="5"/>
  <c r="L635" i="5" s="1"/>
  <c r="G635" i="5"/>
  <c r="F635" i="5"/>
  <c r="E635" i="5"/>
  <c r="D635" i="5"/>
  <c r="C635" i="5"/>
  <c r="M634" i="5"/>
  <c r="N634" i="5" s="1"/>
  <c r="K634" i="5"/>
  <c r="J634" i="5"/>
  <c r="I634" i="5"/>
  <c r="H634" i="5"/>
  <c r="L634" i="5" s="1"/>
  <c r="G634" i="5"/>
  <c r="F634" i="5"/>
  <c r="E634" i="5"/>
  <c r="D634" i="5"/>
  <c r="C634" i="5"/>
  <c r="M633" i="5"/>
  <c r="N633" i="5" s="1"/>
  <c r="K633" i="5"/>
  <c r="J633" i="5"/>
  <c r="I633" i="5"/>
  <c r="H633" i="5"/>
  <c r="L633" i="5" s="1"/>
  <c r="G633" i="5"/>
  <c r="F633" i="5"/>
  <c r="E633" i="5"/>
  <c r="D633" i="5"/>
  <c r="C633" i="5"/>
  <c r="M632" i="5"/>
  <c r="N632" i="5" s="1"/>
  <c r="K632" i="5"/>
  <c r="J632" i="5"/>
  <c r="I632" i="5"/>
  <c r="H632" i="5"/>
  <c r="L632" i="5" s="1"/>
  <c r="G632" i="5"/>
  <c r="F632" i="5"/>
  <c r="E632" i="5"/>
  <c r="D632" i="5"/>
  <c r="C632" i="5"/>
  <c r="M631" i="5"/>
  <c r="N631" i="5" s="1"/>
  <c r="K631" i="5"/>
  <c r="J631" i="5"/>
  <c r="I631" i="5"/>
  <c r="H631" i="5"/>
  <c r="L631" i="5" s="1"/>
  <c r="G631" i="5"/>
  <c r="F631" i="5"/>
  <c r="E631" i="5"/>
  <c r="D631" i="5"/>
  <c r="C631" i="5"/>
  <c r="M630" i="5"/>
  <c r="N630" i="5" s="1"/>
  <c r="K630" i="5"/>
  <c r="J630" i="5"/>
  <c r="I630" i="5"/>
  <c r="H630" i="5"/>
  <c r="L630" i="5" s="1"/>
  <c r="G630" i="5"/>
  <c r="F630" i="5"/>
  <c r="E630" i="5"/>
  <c r="D630" i="5"/>
  <c r="C630" i="5"/>
  <c r="M629" i="5"/>
  <c r="N629" i="5" s="1"/>
  <c r="K629" i="5"/>
  <c r="J629" i="5"/>
  <c r="I629" i="5"/>
  <c r="H629" i="5"/>
  <c r="L629" i="5" s="1"/>
  <c r="G629" i="5"/>
  <c r="F629" i="5"/>
  <c r="E629" i="5"/>
  <c r="D629" i="5"/>
  <c r="C629" i="5"/>
  <c r="M628" i="5"/>
  <c r="N628" i="5" s="1"/>
  <c r="K628" i="5"/>
  <c r="J628" i="5"/>
  <c r="I628" i="5"/>
  <c r="H628" i="5"/>
  <c r="L628" i="5" s="1"/>
  <c r="G628" i="5"/>
  <c r="F628" i="5"/>
  <c r="E628" i="5"/>
  <c r="D628" i="5"/>
  <c r="C628" i="5"/>
  <c r="M627" i="5"/>
  <c r="N627" i="5" s="1"/>
  <c r="K627" i="5"/>
  <c r="J627" i="5"/>
  <c r="I627" i="5"/>
  <c r="H627" i="5"/>
  <c r="L627" i="5" s="1"/>
  <c r="G627" i="5"/>
  <c r="F627" i="5"/>
  <c r="E627" i="5"/>
  <c r="D627" i="5"/>
  <c r="C627" i="5"/>
  <c r="M626" i="5"/>
  <c r="N626" i="5" s="1"/>
  <c r="K626" i="5"/>
  <c r="J626" i="5"/>
  <c r="I626" i="5"/>
  <c r="H626" i="5"/>
  <c r="L626" i="5" s="1"/>
  <c r="G626" i="5"/>
  <c r="F626" i="5"/>
  <c r="E626" i="5"/>
  <c r="D626" i="5"/>
  <c r="C626" i="5"/>
  <c r="M625" i="5"/>
  <c r="N625" i="5" s="1"/>
  <c r="K625" i="5"/>
  <c r="J625" i="5"/>
  <c r="I625" i="5"/>
  <c r="H625" i="5"/>
  <c r="L625" i="5" s="1"/>
  <c r="G625" i="5"/>
  <c r="F625" i="5"/>
  <c r="E625" i="5"/>
  <c r="D625" i="5"/>
  <c r="C625" i="5"/>
  <c r="M624" i="5"/>
  <c r="N624" i="5" s="1"/>
  <c r="K624" i="5"/>
  <c r="J624" i="5"/>
  <c r="I624" i="5"/>
  <c r="H624" i="5"/>
  <c r="L624" i="5" s="1"/>
  <c r="G624" i="5"/>
  <c r="F624" i="5"/>
  <c r="E624" i="5"/>
  <c r="D624" i="5"/>
  <c r="C624" i="5"/>
  <c r="M623" i="5"/>
  <c r="N623" i="5" s="1"/>
  <c r="K623" i="5"/>
  <c r="J623" i="5"/>
  <c r="I623" i="5"/>
  <c r="H623" i="5"/>
  <c r="L623" i="5" s="1"/>
  <c r="G623" i="5"/>
  <c r="F623" i="5"/>
  <c r="E623" i="5"/>
  <c r="D623" i="5"/>
  <c r="C623" i="5"/>
  <c r="M622" i="5"/>
  <c r="N622" i="5" s="1"/>
  <c r="K622" i="5"/>
  <c r="J622" i="5"/>
  <c r="I622" i="5"/>
  <c r="H622" i="5"/>
  <c r="L622" i="5" s="1"/>
  <c r="G622" i="5"/>
  <c r="F622" i="5"/>
  <c r="E622" i="5"/>
  <c r="D622" i="5"/>
  <c r="C622" i="5"/>
  <c r="M621" i="5"/>
  <c r="N621" i="5" s="1"/>
  <c r="K621" i="5"/>
  <c r="J621" i="5"/>
  <c r="I621" i="5"/>
  <c r="H621" i="5"/>
  <c r="L621" i="5" s="1"/>
  <c r="G621" i="5"/>
  <c r="F621" i="5"/>
  <c r="E621" i="5"/>
  <c r="D621" i="5"/>
  <c r="C621" i="5"/>
  <c r="M620" i="5"/>
  <c r="N620" i="5" s="1"/>
  <c r="K620" i="5"/>
  <c r="J620" i="5"/>
  <c r="I620" i="5"/>
  <c r="H620" i="5"/>
  <c r="L620" i="5" s="1"/>
  <c r="G620" i="5"/>
  <c r="F620" i="5"/>
  <c r="E620" i="5"/>
  <c r="D620" i="5"/>
  <c r="C620" i="5"/>
  <c r="M619" i="5"/>
  <c r="N619" i="5" s="1"/>
  <c r="K619" i="5"/>
  <c r="J619" i="5"/>
  <c r="I619" i="5"/>
  <c r="H619" i="5"/>
  <c r="L619" i="5" s="1"/>
  <c r="G619" i="5"/>
  <c r="F619" i="5"/>
  <c r="E619" i="5"/>
  <c r="D619" i="5"/>
  <c r="C619" i="5"/>
  <c r="M618" i="5"/>
  <c r="N618" i="5" s="1"/>
  <c r="K618" i="5"/>
  <c r="J618" i="5"/>
  <c r="I618" i="5"/>
  <c r="H618" i="5"/>
  <c r="L618" i="5" s="1"/>
  <c r="G618" i="5"/>
  <c r="F618" i="5"/>
  <c r="E618" i="5"/>
  <c r="D618" i="5"/>
  <c r="C618" i="5"/>
  <c r="M617" i="5"/>
  <c r="N617" i="5" s="1"/>
  <c r="K617" i="5"/>
  <c r="J617" i="5"/>
  <c r="I617" i="5"/>
  <c r="H617" i="5"/>
  <c r="L617" i="5" s="1"/>
  <c r="G617" i="5"/>
  <c r="F617" i="5"/>
  <c r="E617" i="5"/>
  <c r="D617" i="5"/>
  <c r="C617" i="5"/>
  <c r="M616" i="5"/>
  <c r="N616" i="5" s="1"/>
  <c r="K616" i="5"/>
  <c r="J616" i="5"/>
  <c r="I616" i="5"/>
  <c r="H616" i="5"/>
  <c r="L616" i="5" s="1"/>
  <c r="G616" i="5"/>
  <c r="F616" i="5"/>
  <c r="E616" i="5"/>
  <c r="D616" i="5"/>
  <c r="C616" i="5"/>
  <c r="M615" i="5"/>
  <c r="N615" i="5" s="1"/>
  <c r="K615" i="5"/>
  <c r="J615" i="5"/>
  <c r="I615" i="5"/>
  <c r="H615" i="5"/>
  <c r="L615" i="5" s="1"/>
  <c r="G615" i="5"/>
  <c r="F615" i="5"/>
  <c r="E615" i="5"/>
  <c r="D615" i="5"/>
  <c r="C615" i="5"/>
  <c r="M614" i="5"/>
  <c r="N614" i="5" s="1"/>
  <c r="K614" i="5"/>
  <c r="J614" i="5"/>
  <c r="I614" i="5"/>
  <c r="H614" i="5"/>
  <c r="L614" i="5" s="1"/>
  <c r="G614" i="5"/>
  <c r="F614" i="5"/>
  <c r="E614" i="5"/>
  <c r="D614" i="5"/>
  <c r="C614" i="5"/>
  <c r="M613" i="5"/>
  <c r="N613" i="5" s="1"/>
  <c r="K613" i="5"/>
  <c r="J613" i="5"/>
  <c r="I613" i="5"/>
  <c r="H613" i="5"/>
  <c r="L613" i="5" s="1"/>
  <c r="G613" i="5"/>
  <c r="F613" i="5"/>
  <c r="E613" i="5"/>
  <c r="D613" i="5"/>
  <c r="C613" i="5"/>
  <c r="M612" i="5"/>
  <c r="N612" i="5" s="1"/>
  <c r="K612" i="5"/>
  <c r="J612" i="5"/>
  <c r="I612" i="5"/>
  <c r="H612" i="5"/>
  <c r="L612" i="5" s="1"/>
  <c r="G612" i="5"/>
  <c r="F612" i="5"/>
  <c r="E612" i="5"/>
  <c r="D612" i="5"/>
  <c r="C612" i="5"/>
  <c r="M611" i="5"/>
  <c r="N611" i="5" s="1"/>
  <c r="K611" i="5"/>
  <c r="J611" i="5"/>
  <c r="I611" i="5"/>
  <c r="H611" i="5"/>
  <c r="L611" i="5" s="1"/>
  <c r="G611" i="5"/>
  <c r="F611" i="5"/>
  <c r="E611" i="5"/>
  <c r="D611" i="5"/>
  <c r="C611" i="5"/>
  <c r="M610" i="5"/>
  <c r="N610" i="5" s="1"/>
  <c r="K610" i="5"/>
  <c r="J610" i="5"/>
  <c r="I610" i="5"/>
  <c r="H610" i="5"/>
  <c r="L610" i="5" s="1"/>
  <c r="G610" i="5"/>
  <c r="F610" i="5"/>
  <c r="E610" i="5"/>
  <c r="D610" i="5"/>
  <c r="C610" i="5"/>
  <c r="M609" i="5"/>
  <c r="N609" i="5" s="1"/>
  <c r="K609" i="5"/>
  <c r="J609" i="5"/>
  <c r="I609" i="5"/>
  <c r="H609" i="5"/>
  <c r="L609" i="5" s="1"/>
  <c r="G609" i="5"/>
  <c r="F609" i="5"/>
  <c r="E609" i="5"/>
  <c r="D609" i="5"/>
  <c r="C609" i="5"/>
  <c r="M608" i="5"/>
  <c r="N608" i="5" s="1"/>
  <c r="O608" i="5" s="1"/>
  <c r="K608" i="5"/>
  <c r="J608" i="5"/>
  <c r="I608" i="5"/>
  <c r="H608" i="5"/>
  <c r="L608" i="5" s="1"/>
  <c r="G608" i="5"/>
  <c r="F608" i="5"/>
  <c r="E608" i="5"/>
  <c r="D608" i="5"/>
  <c r="C608" i="5"/>
  <c r="M607" i="5"/>
  <c r="N607" i="5" s="1"/>
  <c r="K607" i="5"/>
  <c r="J607" i="5"/>
  <c r="I607" i="5"/>
  <c r="H607" i="5"/>
  <c r="L607" i="5" s="1"/>
  <c r="G607" i="5"/>
  <c r="F607" i="5"/>
  <c r="E607" i="5"/>
  <c r="D607" i="5"/>
  <c r="C607" i="5"/>
  <c r="M606" i="5"/>
  <c r="N606" i="5" s="1"/>
  <c r="K606" i="5"/>
  <c r="J606" i="5"/>
  <c r="I606" i="5"/>
  <c r="H606" i="5"/>
  <c r="L606" i="5" s="1"/>
  <c r="G606" i="5"/>
  <c r="F606" i="5"/>
  <c r="E606" i="5"/>
  <c r="D606" i="5"/>
  <c r="C606" i="5"/>
  <c r="M605" i="5"/>
  <c r="N605" i="5" s="1"/>
  <c r="K605" i="5"/>
  <c r="J605" i="5"/>
  <c r="I605" i="5"/>
  <c r="H605" i="5"/>
  <c r="L605" i="5" s="1"/>
  <c r="G605" i="5"/>
  <c r="F605" i="5"/>
  <c r="E605" i="5"/>
  <c r="D605" i="5"/>
  <c r="C605" i="5"/>
  <c r="M604" i="5"/>
  <c r="N604" i="5" s="1"/>
  <c r="K604" i="5"/>
  <c r="J604" i="5"/>
  <c r="I604" i="5"/>
  <c r="H604" i="5"/>
  <c r="L604" i="5" s="1"/>
  <c r="G604" i="5"/>
  <c r="F604" i="5"/>
  <c r="E604" i="5"/>
  <c r="D604" i="5"/>
  <c r="C604" i="5"/>
  <c r="M603" i="5"/>
  <c r="N603" i="5" s="1"/>
  <c r="K603" i="5"/>
  <c r="J603" i="5"/>
  <c r="I603" i="5"/>
  <c r="H603" i="5"/>
  <c r="L603" i="5" s="1"/>
  <c r="G603" i="5"/>
  <c r="F603" i="5"/>
  <c r="E603" i="5"/>
  <c r="D603" i="5"/>
  <c r="C603" i="5"/>
  <c r="M602" i="5"/>
  <c r="N602" i="5" s="1"/>
  <c r="K602" i="5"/>
  <c r="J602" i="5"/>
  <c r="I602" i="5"/>
  <c r="H602" i="5"/>
  <c r="L602" i="5" s="1"/>
  <c r="G602" i="5"/>
  <c r="F602" i="5"/>
  <c r="E602" i="5"/>
  <c r="D602" i="5"/>
  <c r="C602" i="5"/>
  <c r="M601" i="5"/>
  <c r="N601" i="5" s="1"/>
  <c r="K601" i="5"/>
  <c r="J601" i="5"/>
  <c r="I601" i="5"/>
  <c r="H601" i="5"/>
  <c r="L601" i="5" s="1"/>
  <c r="G601" i="5"/>
  <c r="F601" i="5"/>
  <c r="E601" i="5"/>
  <c r="D601" i="5"/>
  <c r="C601" i="5"/>
  <c r="M600" i="5"/>
  <c r="N600" i="5" s="1"/>
  <c r="K600" i="5"/>
  <c r="J600" i="5"/>
  <c r="I600" i="5"/>
  <c r="H600" i="5"/>
  <c r="L600" i="5" s="1"/>
  <c r="G600" i="5"/>
  <c r="F600" i="5"/>
  <c r="E600" i="5"/>
  <c r="D600" i="5"/>
  <c r="C600" i="5"/>
  <c r="M599" i="5"/>
  <c r="N599" i="5" s="1"/>
  <c r="K599" i="5"/>
  <c r="J599" i="5"/>
  <c r="I599" i="5"/>
  <c r="H599" i="5"/>
  <c r="L599" i="5" s="1"/>
  <c r="G599" i="5"/>
  <c r="F599" i="5"/>
  <c r="E599" i="5"/>
  <c r="D599" i="5"/>
  <c r="C599" i="5"/>
  <c r="M598" i="5"/>
  <c r="N598" i="5" s="1"/>
  <c r="K598" i="5"/>
  <c r="J598" i="5"/>
  <c r="I598" i="5"/>
  <c r="H598" i="5"/>
  <c r="L598" i="5" s="1"/>
  <c r="G598" i="5"/>
  <c r="F598" i="5"/>
  <c r="E598" i="5"/>
  <c r="D598" i="5"/>
  <c r="C598" i="5"/>
  <c r="M597" i="5"/>
  <c r="N597" i="5" s="1"/>
  <c r="K597" i="5"/>
  <c r="J597" i="5"/>
  <c r="I597" i="5"/>
  <c r="H597" i="5"/>
  <c r="L597" i="5" s="1"/>
  <c r="G597" i="5"/>
  <c r="F597" i="5"/>
  <c r="E597" i="5"/>
  <c r="D597" i="5"/>
  <c r="C597" i="5"/>
  <c r="M596" i="5"/>
  <c r="N596" i="5" s="1"/>
  <c r="K596" i="5"/>
  <c r="J596" i="5"/>
  <c r="I596" i="5"/>
  <c r="H596" i="5"/>
  <c r="L596" i="5" s="1"/>
  <c r="G596" i="5"/>
  <c r="F596" i="5"/>
  <c r="E596" i="5"/>
  <c r="D596" i="5"/>
  <c r="C596" i="5"/>
  <c r="M595" i="5"/>
  <c r="N595" i="5" s="1"/>
  <c r="K595" i="5"/>
  <c r="J595" i="5"/>
  <c r="I595" i="5"/>
  <c r="H595" i="5"/>
  <c r="L595" i="5" s="1"/>
  <c r="G595" i="5"/>
  <c r="F595" i="5"/>
  <c r="E595" i="5"/>
  <c r="D595" i="5"/>
  <c r="C595" i="5"/>
  <c r="M594" i="5"/>
  <c r="N594" i="5" s="1"/>
  <c r="K594" i="5"/>
  <c r="J594" i="5"/>
  <c r="I594" i="5"/>
  <c r="H594" i="5"/>
  <c r="L594" i="5" s="1"/>
  <c r="G594" i="5"/>
  <c r="F594" i="5"/>
  <c r="E594" i="5"/>
  <c r="D594" i="5"/>
  <c r="C594" i="5"/>
  <c r="M593" i="5"/>
  <c r="N593" i="5" s="1"/>
  <c r="K593" i="5"/>
  <c r="J593" i="5"/>
  <c r="I593" i="5"/>
  <c r="H593" i="5"/>
  <c r="L593" i="5" s="1"/>
  <c r="G593" i="5"/>
  <c r="F593" i="5"/>
  <c r="E593" i="5"/>
  <c r="D593" i="5"/>
  <c r="C593" i="5"/>
  <c r="M592" i="5"/>
  <c r="N592" i="5" s="1"/>
  <c r="K592" i="5"/>
  <c r="J592" i="5"/>
  <c r="I592" i="5"/>
  <c r="H592" i="5"/>
  <c r="L592" i="5" s="1"/>
  <c r="G592" i="5"/>
  <c r="F592" i="5"/>
  <c r="E592" i="5"/>
  <c r="D592" i="5"/>
  <c r="C592" i="5"/>
  <c r="M591" i="5"/>
  <c r="N591" i="5" s="1"/>
  <c r="K591" i="5"/>
  <c r="J591" i="5"/>
  <c r="I591" i="5"/>
  <c r="H591" i="5"/>
  <c r="L591" i="5" s="1"/>
  <c r="G591" i="5"/>
  <c r="F591" i="5"/>
  <c r="E591" i="5"/>
  <c r="D591" i="5"/>
  <c r="C591" i="5"/>
  <c r="M590" i="5"/>
  <c r="N590" i="5" s="1"/>
  <c r="K590" i="5"/>
  <c r="J590" i="5"/>
  <c r="I590" i="5"/>
  <c r="H590" i="5"/>
  <c r="L590" i="5" s="1"/>
  <c r="G590" i="5"/>
  <c r="F590" i="5"/>
  <c r="E590" i="5"/>
  <c r="D590" i="5"/>
  <c r="C590" i="5"/>
  <c r="M589" i="5"/>
  <c r="N589" i="5" s="1"/>
  <c r="K589" i="5"/>
  <c r="J589" i="5"/>
  <c r="I589" i="5"/>
  <c r="H589" i="5"/>
  <c r="L589" i="5" s="1"/>
  <c r="G589" i="5"/>
  <c r="F589" i="5"/>
  <c r="E589" i="5"/>
  <c r="D589" i="5"/>
  <c r="C589" i="5"/>
  <c r="M588" i="5"/>
  <c r="N588" i="5" s="1"/>
  <c r="K588" i="5"/>
  <c r="J588" i="5"/>
  <c r="I588" i="5"/>
  <c r="H588" i="5"/>
  <c r="L588" i="5" s="1"/>
  <c r="G588" i="5"/>
  <c r="F588" i="5"/>
  <c r="E588" i="5"/>
  <c r="D588" i="5"/>
  <c r="C588" i="5"/>
  <c r="M587" i="5"/>
  <c r="N587" i="5" s="1"/>
  <c r="K587" i="5"/>
  <c r="J587" i="5"/>
  <c r="I587" i="5"/>
  <c r="H587" i="5"/>
  <c r="L587" i="5" s="1"/>
  <c r="G587" i="5"/>
  <c r="F587" i="5"/>
  <c r="E587" i="5"/>
  <c r="D587" i="5"/>
  <c r="C587" i="5"/>
  <c r="M586" i="5"/>
  <c r="N586" i="5" s="1"/>
  <c r="K586" i="5"/>
  <c r="J586" i="5"/>
  <c r="I586" i="5"/>
  <c r="H586" i="5"/>
  <c r="L586" i="5" s="1"/>
  <c r="G586" i="5"/>
  <c r="F586" i="5"/>
  <c r="E586" i="5"/>
  <c r="D586" i="5"/>
  <c r="C586" i="5"/>
  <c r="M585" i="5"/>
  <c r="N585" i="5" s="1"/>
  <c r="K585" i="5"/>
  <c r="J585" i="5"/>
  <c r="I585" i="5"/>
  <c r="H585" i="5"/>
  <c r="L585" i="5" s="1"/>
  <c r="G585" i="5"/>
  <c r="F585" i="5"/>
  <c r="E585" i="5"/>
  <c r="D585" i="5"/>
  <c r="C585" i="5"/>
  <c r="M584" i="5"/>
  <c r="N584" i="5" s="1"/>
  <c r="K584" i="5"/>
  <c r="J584" i="5"/>
  <c r="I584" i="5"/>
  <c r="H584" i="5"/>
  <c r="L584" i="5" s="1"/>
  <c r="G584" i="5"/>
  <c r="F584" i="5"/>
  <c r="E584" i="5"/>
  <c r="D584" i="5"/>
  <c r="C584" i="5"/>
  <c r="M583" i="5"/>
  <c r="N583" i="5" s="1"/>
  <c r="K583" i="5"/>
  <c r="J583" i="5"/>
  <c r="I583" i="5"/>
  <c r="H583" i="5"/>
  <c r="L583" i="5" s="1"/>
  <c r="G583" i="5"/>
  <c r="F583" i="5"/>
  <c r="E583" i="5"/>
  <c r="D583" i="5"/>
  <c r="C583" i="5"/>
  <c r="M582" i="5"/>
  <c r="N582" i="5" s="1"/>
  <c r="K582" i="5"/>
  <c r="J582" i="5"/>
  <c r="I582" i="5"/>
  <c r="H582" i="5"/>
  <c r="L582" i="5" s="1"/>
  <c r="G582" i="5"/>
  <c r="F582" i="5"/>
  <c r="E582" i="5"/>
  <c r="D582" i="5"/>
  <c r="C582" i="5"/>
  <c r="M581" i="5"/>
  <c r="N581" i="5" s="1"/>
  <c r="K581" i="5"/>
  <c r="J581" i="5"/>
  <c r="I581" i="5"/>
  <c r="H581" i="5"/>
  <c r="L581" i="5" s="1"/>
  <c r="G581" i="5"/>
  <c r="F581" i="5"/>
  <c r="E581" i="5"/>
  <c r="D581" i="5"/>
  <c r="C581" i="5"/>
  <c r="M580" i="5"/>
  <c r="N580" i="5" s="1"/>
  <c r="K580" i="5"/>
  <c r="J580" i="5"/>
  <c r="I580" i="5"/>
  <c r="H580" i="5"/>
  <c r="L580" i="5" s="1"/>
  <c r="G580" i="5"/>
  <c r="F580" i="5"/>
  <c r="E580" i="5"/>
  <c r="D580" i="5"/>
  <c r="C580" i="5"/>
  <c r="M579" i="5"/>
  <c r="N579" i="5" s="1"/>
  <c r="K579" i="5"/>
  <c r="J579" i="5"/>
  <c r="I579" i="5"/>
  <c r="H579" i="5"/>
  <c r="L579" i="5" s="1"/>
  <c r="G579" i="5"/>
  <c r="F579" i="5"/>
  <c r="E579" i="5"/>
  <c r="D579" i="5"/>
  <c r="C579" i="5"/>
  <c r="M578" i="5"/>
  <c r="N578" i="5" s="1"/>
  <c r="K578" i="5"/>
  <c r="J578" i="5"/>
  <c r="I578" i="5"/>
  <c r="H578" i="5"/>
  <c r="L578" i="5" s="1"/>
  <c r="G578" i="5"/>
  <c r="F578" i="5"/>
  <c r="E578" i="5"/>
  <c r="D578" i="5"/>
  <c r="C578" i="5"/>
  <c r="M577" i="5"/>
  <c r="N577" i="5" s="1"/>
  <c r="K577" i="5"/>
  <c r="J577" i="5"/>
  <c r="I577" i="5"/>
  <c r="H577" i="5"/>
  <c r="L577" i="5" s="1"/>
  <c r="G577" i="5"/>
  <c r="F577" i="5"/>
  <c r="E577" i="5"/>
  <c r="D577" i="5"/>
  <c r="C577" i="5"/>
  <c r="M576" i="5"/>
  <c r="N576" i="5" s="1"/>
  <c r="K576" i="5"/>
  <c r="J576" i="5"/>
  <c r="I576" i="5"/>
  <c r="H576" i="5"/>
  <c r="L576" i="5" s="1"/>
  <c r="G576" i="5"/>
  <c r="F576" i="5"/>
  <c r="E576" i="5"/>
  <c r="D576" i="5"/>
  <c r="C576" i="5"/>
  <c r="M575" i="5"/>
  <c r="N575" i="5" s="1"/>
  <c r="K575" i="5"/>
  <c r="J575" i="5"/>
  <c r="I575" i="5"/>
  <c r="H575" i="5"/>
  <c r="L575" i="5" s="1"/>
  <c r="G575" i="5"/>
  <c r="F575" i="5"/>
  <c r="E575" i="5"/>
  <c r="D575" i="5"/>
  <c r="C575" i="5"/>
  <c r="M574" i="5"/>
  <c r="N574" i="5" s="1"/>
  <c r="K574" i="5"/>
  <c r="J574" i="5"/>
  <c r="I574" i="5"/>
  <c r="H574" i="5"/>
  <c r="L574" i="5" s="1"/>
  <c r="G574" i="5"/>
  <c r="F574" i="5"/>
  <c r="E574" i="5"/>
  <c r="D574" i="5"/>
  <c r="C574" i="5"/>
  <c r="M573" i="5"/>
  <c r="N573" i="5" s="1"/>
  <c r="K573" i="5"/>
  <c r="J573" i="5"/>
  <c r="I573" i="5"/>
  <c r="H573" i="5"/>
  <c r="L573" i="5" s="1"/>
  <c r="G573" i="5"/>
  <c r="F573" i="5"/>
  <c r="E573" i="5"/>
  <c r="D573" i="5"/>
  <c r="C573" i="5"/>
  <c r="M572" i="5"/>
  <c r="N572" i="5" s="1"/>
  <c r="K572" i="5"/>
  <c r="J572" i="5"/>
  <c r="I572" i="5"/>
  <c r="H572" i="5"/>
  <c r="L572" i="5" s="1"/>
  <c r="G572" i="5"/>
  <c r="F572" i="5"/>
  <c r="E572" i="5"/>
  <c r="D572" i="5"/>
  <c r="C572" i="5"/>
  <c r="M571" i="5"/>
  <c r="N571" i="5" s="1"/>
  <c r="K571" i="5"/>
  <c r="J571" i="5"/>
  <c r="I571" i="5"/>
  <c r="H571" i="5"/>
  <c r="L571" i="5" s="1"/>
  <c r="G571" i="5"/>
  <c r="F571" i="5"/>
  <c r="E571" i="5"/>
  <c r="D571" i="5"/>
  <c r="C571" i="5"/>
  <c r="M570" i="5"/>
  <c r="N570" i="5" s="1"/>
  <c r="K570" i="5"/>
  <c r="J570" i="5"/>
  <c r="I570" i="5"/>
  <c r="H570" i="5"/>
  <c r="L570" i="5" s="1"/>
  <c r="G570" i="5"/>
  <c r="F570" i="5"/>
  <c r="E570" i="5"/>
  <c r="D570" i="5"/>
  <c r="C570" i="5"/>
  <c r="M569" i="5"/>
  <c r="N569" i="5" s="1"/>
  <c r="K569" i="5"/>
  <c r="J569" i="5"/>
  <c r="I569" i="5"/>
  <c r="H569" i="5"/>
  <c r="L569" i="5" s="1"/>
  <c r="G569" i="5"/>
  <c r="F569" i="5"/>
  <c r="E569" i="5"/>
  <c r="D569" i="5"/>
  <c r="C569" i="5"/>
  <c r="M568" i="5"/>
  <c r="N568" i="5" s="1"/>
  <c r="K568" i="5"/>
  <c r="J568" i="5"/>
  <c r="I568" i="5"/>
  <c r="H568" i="5"/>
  <c r="L568" i="5" s="1"/>
  <c r="G568" i="5"/>
  <c r="F568" i="5"/>
  <c r="E568" i="5"/>
  <c r="D568" i="5"/>
  <c r="C568" i="5"/>
  <c r="M567" i="5"/>
  <c r="N567" i="5" s="1"/>
  <c r="K567" i="5"/>
  <c r="J567" i="5"/>
  <c r="I567" i="5"/>
  <c r="H567" i="5"/>
  <c r="L567" i="5" s="1"/>
  <c r="G567" i="5"/>
  <c r="F567" i="5"/>
  <c r="E567" i="5"/>
  <c r="D567" i="5"/>
  <c r="C567" i="5"/>
  <c r="M566" i="5"/>
  <c r="N566" i="5" s="1"/>
  <c r="K566" i="5"/>
  <c r="J566" i="5"/>
  <c r="I566" i="5"/>
  <c r="H566" i="5"/>
  <c r="L566" i="5" s="1"/>
  <c r="G566" i="5"/>
  <c r="F566" i="5"/>
  <c r="E566" i="5"/>
  <c r="D566" i="5"/>
  <c r="C566" i="5"/>
  <c r="M565" i="5"/>
  <c r="N565" i="5" s="1"/>
  <c r="K565" i="5"/>
  <c r="J565" i="5"/>
  <c r="I565" i="5"/>
  <c r="H565" i="5"/>
  <c r="L565" i="5" s="1"/>
  <c r="G565" i="5"/>
  <c r="F565" i="5"/>
  <c r="E565" i="5"/>
  <c r="D565" i="5"/>
  <c r="C565" i="5"/>
  <c r="M564" i="5"/>
  <c r="N564" i="5" s="1"/>
  <c r="K564" i="5"/>
  <c r="J564" i="5"/>
  <c r="I564" i="5"/>
  <c r="H564" i="5"/>
  <c r="L564" i="5" s="1"/>
  <c r="G564" i="5"/>
  <c r="F564" i="5"/>
  <c r="E564" i="5"/>
  <c r="D564" i="5"/>
  <c r="C564" i="5"/>
  <c r="M563" i="5"/>
  <c r="N563" i="5" s="1"/>
  <c r="K563" i="5"/>
  <c r="J563" i="5"/>
  <c r="I563" i="5"/>
  <c r="H563" i="5"/>
  <c r="L563" i="5" s="1"/>
  <c r="G563" i="5"/>
  <c r="F563" i="5"/>
  <c r="E563" i="5"/>
  <c r="D563" i="5"/>
  <c r="C563" i="5"/>
  <c r="M562" i="5"/>
  <c r="N562" i="5" s="1"/>
  <c r="K562" i="5"/>
  <c r="J562" i="5"/>
  <c r="I562" i="5"/>
  <c r="H562" i="5"/>
  <c r="L562" i="5" s="1"/>
  <c r="G562" i="5"/>
  <c r="F562" i="5"/>
  <c r="E562" i="5"/>
  <c r="D562" i="5"/>
  <c r="C562" i="5"/>
  <c r="M561" i="5"/>
  <c r="N561" i="5" s="1"/>
  <c r="K561" i="5"/>
  <c r="J561" i="5"/>
  <c r="I561" i="5"/>
  <c r="H561" i="5"/>
  <c r="L561" i="5" s="1"/>
  <c r="G561" i="5"/>
  <c r="F561" i="5"/>
  <c r="E561" i="5"/>
  <c r="D561" i="5"/>
  <c r="C561" i="5"/>
  <c r="M560" i="5"/>
  <c r="N560" i="5" s="1"/>
  <c r="K560" i="5"/>
  <c r="J560" i="5"/>
  <c r="I560" i="5"/>
  <c r="H560" i="5"/>
  <c r="L560" i="5" s="1"/>
  <c r="G560" i="5"/>
  <c r="F560" i="5"/>
  <c r="E560" i="5"/>
  <c r="D560" i="5"/>
  <c r="C560" i="5"/>
  <c r="M559" i="5"/>
  <c r="N559" i="5" s="1"/>
  <c r="K559" i="5"/>
  <c r="J559" i="5"/>
  <c r="I559" i="5"/>
  <c r="H559" i="5"/>
  <c r="L559" i="5" s="1"/>
  <c r="G559" i="5"/>
  <c r="F559" i="5"/>
  <c r="E559" i="5"/>
  <c r="D559" i="5"/>
  <c r="C559" i="5"/>
  <c r="M558" i="5"/>
  <c r="N558" i="5" s="1"/>
  <c r="K558" i="5"/>
  <c r="J558" i="5"/>
  <c r="I558" i="5"/>
  <c r="H558" i="5"/>
  <c r="L558" i="5" s="1"/>
  <c r="G558" i="5"/>
  <c r="F558" i="5"/>
  <c r="E558" i="5"/>
  <c r="D558" i="5"/>
  <c r="C558" i="5"/>
  <c r="M557" i="5"/>
  <c r="N557" i="5" s="1"/>
  <c r="K557" i="5"/>
  <c r="J557" i="5"/>
  <c r="I557" i="5"/>
  <c r="H557" i="5"/>
  <c r="L557" i="5" s="1"/>
  <c r="G557" i="5"/>
  <c r="F557" i="5"/>
  <c r="E557" i="5"/>
  <c r="D557" i="5"/>
  <c r="C557" i="5"/>
  <c r="M556" i="5"/>
  <c r="N556" i="5" s="1"/>
  <c r="K556" i="5"/>
  <c r="J556" i="5"/>
  <c r="I556" i="5"/>
  <c r="H556" i="5"/>
  <c r="L556" i="5" s="1"/>
  <c r="G556" i="5"/>
  <c r="F556" i="5"/>
  <c r="E556" i="5"/>
  <c r="D556" i="5"/>
  <c r="C556" i="5"/>
  <c r="M555" i="5"/>
  <c r="N555" i="5" s="1"/>
  <c r="K555" i="5"/>
  <c r="J555" i="5"/>
  <c r="I555" i="5"/>
  <c r="H555" i="5"/>
  <c r="L555" i="5" s="1"/>
  <c r="G555" i="5"/>
  <c r="F555" i="5"/>
  <c r="E555" i="5"/>
  <c r="D555" i="5"/>
  <c r="C555" i="5"/>
  <c r="M554" i="5"/>
  <c r="N554" i="5" s="1"/>
  <c r="K554" i="5"/>
  <c r="J554" i="5"/>
  <c r="I554" i="5"/>
  <c r="H554" i="5"/>
  <c r="L554" i="5" s="1"/>
  <c r="G554" i="5"/>
  <c r="F554" i="5"/>
  <c r="E554" i="5"/>
  <c r="D554" i="5"/>
  <c r="C554" i="5"/>
  <c r="M553" i="5"/>
  <c r="N553" i="5" s="1"/>
  <c r="K553" i="5"/>
  <c r="J553" i="5"/>
  <c r="I553" i="5"/>
  <c r="H553" i="5"/>
  <c r="L553" i="5" s="1"/>
  <c r="G553" i="5"/>
  <c r="F553" i="5"/>
  <c r="E553" i="5"/>
  <c r="D553" i="5"/>
  <c r="C553" i="5"/>
  <c r="M552" i="5"/>
  <c r="N552" i="5" s="1"/>
  <c r="K552" i="5"/>
  <c r="J552" i="5"/>
  <c r="I552" i="5"/>
  <c r="H552" i="5"/>
  <c r="L552" i="5" s="1"/>
  <c r="G552" i="5"/>
  <c r="F552" i="5"/>
  <c r="E552" i="5"/>
  <c r="D552" i="5"/>
  <c r="C552" i="5"/>
  <c r="M551" i="5"/>
  <c r="N551" i="5" s="1"/>
  <c r="K551" i="5"/>
  <c r="J551" i="5"/>
  <c r="I551" i="5"/>
  <c r="H551" i="5"/>
  <c r="L551" i="5" s="1"/>
  <c r="G551" i="5"/>
  <c r="F551" i="5"/>
  <c r="E551" i="5"/>
  <c r="D551" i="5"/>
  <c r="C551" i="5"/>
  <c r="M550" i="5"/>
  <c r="N550" i="5" s="1"/>
  <c r="K550" i="5"/>
  <c r="J550" i="5"/>
  <c r="I550" i="5"/>
  <c r="H550" i="5"/>
  <c r="L550" i="5" s="1"/>
  <c r="G550" i="5"/>
  <c r="F550" i="5"/>
  <c r="E550" i="5"/>
  <c r="D550" i="5"/>
  <c r="C550" i="5"/>
  <c r="M549" i="5"/>
  <c r="N549" i="5" s="1"/>
  <c r="K549" i="5"/>
  <c r="J549" i="5"/>
  <c r="I549" i="5"/>
  <c r="H549" i="5"/>
  <c r="L549" i="5" s="1"/>
  <c r="G549" i="5"/>
  <c r="F549" i="5"/>
  <c r="E549" i="5"/>
  <c r="D549" i="5"/>
  <c r="C549" i="5"/>
  <c r="M548" i="5"/>
  <c r="N548" i="5" s="1"/>
  <c r="K548" i="5"/>
  <c r="J548" i="5"/>
  <c r="I548" i="5"/>
  <c r="H548" i="5"/>
  <c r="L548" i="5" s="1"/>
  <c r="G548" i="5"/>
  <c r="F548" i="5"/>
  <c r="E548" i="5"/>
  <c r="D548" i="5"/>
  <c r="C548" i="5"/>
  <c r="M547" i="5"/>
  <c r="N547" i="5" s="1"/>
  <c r="K547" i="5"/>
  <c r="J547" i="5"/>
  <c r="I547" i="5"/>
  <c r="H547" i="5"/>
  <c r="L547" i="5" s="1"/>
  <c r="G547" i="5"/>
  <c r="F547" i="5"/>
  <c r="E547" i="5"/>
  <c r="D547" i="5"/>
  <c r="C547" i="5"/>
  <c r="M546" i="5"/>
  <c r="N546" i="5" s="1"/>
  <c r="K546" i="5"/>
  <c r="J546" i="5"/>
  <c r="I546" i="5"/>
  <c r="H546" i="5"/>
  <c r="L546" i="5" s="1"/>
  <c r="G546" i="5"/>
  <c r="F546" i="5"/>
  <c r="E546" i="5"/>
  <c r="D546" i="5"/>
  <c r="C546" i="5"/>
  <c r="M545" i="5"/>
  <c r="N545" i="5" s="1"/>
  <c r="K545" i="5"/>
  <c r="J545" i="5"/>
  <c r="I545" i="5"/>
  <c r="H545" i="5"/>
  <c r="L545" i="5" s="1"/>
  <c r="G545" i="5"/>
  <c r="F545" i="5"/>
  <c r="E545" i="5"/>
  <c r="D545" i="5"/>
  <c r="C545" i="5"/>
  <c r="M544" i="5"/>
  <c r="N544" i="5" s="1"/>
  <c r="K544" i="5"/>
  <c r="J544" i="5"/>
  <c r="I544" i="5"/>
  <c r="H544" i="5"/>
  <c r="L544" i="5" s="1"/>
  <c r="G544" i="5"/>
  <c r="F544" i="5"/>
  <c r="E544" i="5"/>
  <c r="D544" i="5"/>
  <c r="C544" i="5"/>
  <c r="M543" i="5"/>
  <c r="N543" i="5" s="1"/>
  <c r="K543" i="5"/>
  <c r="J543" i="5"/>
  <c r="I543" i="5"/>
  <c r="H543" i="5"/>
  <c r="L543" i="5" s="1"/>
  <c r="G543" i="5"/>
  <c r="F543" i="5"/>
  <c r="E543" i="5"/>
  <c r="D543" i="5"/>
  <c r="C543" i="5"/>
  <c r="M542" i="5"/>
  <c r="N542" i="5" s="1"/>
  <c r="K542" i="5"/>
  <c r="J542" i="5"/>
  <c r="I542" i="5"/>
  <c r="H542" i="5"/>
  <c r="L542" i="5" s="1"/>
  <c r="G542" i="5"/>
  <c r="F542" i="5"/>
  <c r="E542" i="5"/>
  <c r="D542" i="5"/>
  <c r="C542" i="5"/>
  <c r="M541" i="5"/>
  <c r="N541" i="5" s="1"/>
  <c r="K541" i="5"/>
  <c r="J541" i="5"/>
  <c r="I541" i="5"/>
  <c r="H541" i="5"/>
  <c r="L541" i="5" s="1"/>
  <c r="G541" i="5"/>
  <c r="F541" i="5"/>
  <c r="E541" i="5"/>
  <c r="D541" i="5"/>
  <c r="C541" i="5"/>
  <c r="M540" i="5"/>
  <c r="N540" i="5" s="1"/>
  <c r="K540" i="5"/>
  <c r="J540" i="5"/>
  <c r="I540" i="5"/>
  <c r="H540" i="5"/>
  <c r="L540" i="5" s="1"/>
  <c r="G540" i="5"/>
  <c r="F540" i="5"/>
  <c r="E540" i="5"/>
  <c r="D540" i="5"/>
  <c r="C540" i="5"/>
  <c r="M539" i="5"/>
  <c r="N539" i="5" s="1"/>
  <c r="K539" i="5"/>
  <c r="J539" i="5"/>
  <c r="I539" i="5"/>
  <c r="H539" i="5"/>
  <c r="L539" i="5" s="1"/>
  <c r="G539" i="5"/>
  <c r="F539" i="5"/>
  <c r="E539" i="5"/>
  <c r="D539" i="5"/>
  <c r="C539" i="5"/>
  <c r="M538" i="5"/>
  <c r="N538" i="5" s="1"/>
  <c r="K538" i="5"/>
  <c r="J538" i="5"/>
  <c r="I538" i="5"/>
  <c r="H538" i="5"/>
  <c r="L538" i="5" s="1"/>
  <c r="G538" i="5"/>
  <c r="F538" i="5"/>
  <c r="E538" i="5"/>
  <c r="D538" i="5"/>
  <c r="C538" i="5"/>
  <c r="M537" i="5"/>
  <c r="N537" i="5" s="1"/>
  <c r="K537" i="5"/>
  <c r="J537" i="5"/>
  <c r="I537" i="5"/>
  <c r="H537" i="5"/>
  <c r="L537" i="5" s="1"/>
  <c r="G537" i="5"/>
  <c r="F537" i="5"/>
  <c r="E537" i="5"/>
  <c r="D537" i="5"/>
  <c r="C537" i="5"/>
  <c r="M536" i="5"/>
  <c r="N536" i="5" s="1"/>
  <c r="K536" i="5"/>
  <c r="J536" i="5"/>
  <c r="I536" i="5"/>
  <c r="H536" i="5"/>
  <c r="L536" i="5" s="1"/>
  <c r="G536" i="5"/>
  <c r="F536" i="5"/>
  <c r="E536" i="5"/>
  <c r="D536" i="5"/>
  <c r="C536" i="5"/>
  <c r="M535" i="5"/>
  <c r="N535" i="5" s="1"/>
  <c r="K535" i="5"/>
  <c r="J535" i="5"/>
  <c r="I535" i="5"/>
  <c r="H535" i="5"/>
  <c r="L535" i="5" s="1"/>
  <c r="G535" i="5"/>
  <c r="F535" i="5"/>
  <c r="E535" i="5"/>
  <c r="D535" i="5"/>
  <c r="C535" i="5"/>
  <c r="M534" i="5"/>
  <c r="N534" i="5" s="1"/>
  <c r="K534" i="5"/>
  <c r="J534" i="5"/>
  <c r="I534" i="5"/>
  <c r="H534" i="5"/>
  <c r="L534" i="5" s="1"/>
  <c r="G534" i="5"/>
  <c r="F534" i="5"/>
  <c r="E534" i="5"/>
  <c r="D534" i="5"/>
  <c r="C534" i="5"/>
  <c r="M533" i="5"/>
  <c r="N533" i="5" s="1"/>
  <c r="K533" i="5"/>
  <c r="J533" i="5"/>
  <c r="I533" i="5"/>
  <c r="H533" i="5"/>
  <c r="L533" i="5" s="1"/>
  <c r="G533" i="5"/>
  <c r="F533" i="5"/>
  <c r="E533" i="5"/>
  <c r="D533" i="5"/>
  <c r="C533" i="5"/>
  <c r="M532" i="5"/>
  <c r="N532" i="5" s="1"/>
  <c r="K532" i="5"/>
  <c r="J532" i="5"/>
  <c r="I532" i="5"/>
  <c r="H532" i="5"/>
  <c r="L532" i="5" s="1"/>
  <c r="G532" i="5"/>
  <c r="F532" i="5"/>
  <c r="E532" i="5"/>
  <c r="D532" i="5"/>
  <c r="C532" i="5"/>
  <c r="M531" i="5"/>
  <c r="N531" i="5" s="1"/>
  <c r="K531" i="5"/>
  <c r="J531" i="5"/>
  <c r="I531" i="5"/>
  <c r="H531" i="5"/>
  <c r="L531" i="5" s="1"/>
  <c r="G531" i="5"/>
  <c r="F531" i="5"/>
  <c r="E531" i="5"/>
  <c r="D531" i="5"/>
  <c r="C531" i="5"/>
  <c r="M530" i="5"/>
  <c r="N530" i="5" s="1"/>
  <c r="K530" i="5"/>
  <c r="J530" i="5"/>
  <c r="I530" i="5"/>
  <c r="H530" i="5"/>
  <c r="L530" i="5" s="1"/>
  <c r="G530" i="5"/>
  <c r="F530" i="5"/>
  <c r="E530" i="5"/>
  <c r="D530" i="5"/>
  <c r="C530" i="5"/>
  <c r="M529" i="5"/>
  <c r="N529" i="5" s="1"/>
  <c r="K529" i="5"/>
  <c r="J529" i="5"/>
  <c r="I529" i="5"/>
  <c r="H529" i="5"/>
  <c r="L529" i="5" s="1"/>
  <c r="G529" i="5"/>
  <c r="F529" i="5"/>
  <c r="E529" i="5"/>
  <c r="D529" i="5"/>
  <c r="C529" i="5"/>
  <c r="M528" i="5"/>
  <c r="N528" i="5" s="1"/>
  <c r="K528" i="5"/>
  <c r="J528" i="5"/>
  <c r="I528" i="5"/>
  <c r="H528" i="5"/>
  <c r="L528" i="5" s="1"/>
  <c r="G528" i="5"/>
  <c r="F528" i="5"/>
  <c r="E528" i="5"/>
  <c r="D528" i="5"/>
  <c r="C528" i="5"/>
  <c r="M527" i="5"/>
  <c r="N527" i="5" s="1"/>
  <c r="K527" i="5"/>
  <c r="J527" i="5"/>
  <c r="I527" i="5"/>
  <c r="H527" i="5"/>
  <c r="L527" i="5" s="1"/>
  <c r="G527" i="5"/>
  <c r="F527" i="5"/>
  <c r="E527" i="5"/>
  <c r="D527" i="5"/>
  <c r="C527" i="5"/>
  <c r="M526" i="5"/>
  <c r="N526" i="5" s="1"/>
  <c r="K526" i="5"/>
  <c r="J526" i="5"/>
  <c r="I526" i="5"/>
  <c r="H526" i="5"/>
  <c r="L526" i="5" s="1"/>
  <c r="G526" i="5"/>
  <c r="F526" i="5"/>
  <c r="E526" i="5"/>
  <c r="D526" i="5"/>
  <c r="C526" i="5"/>
  <c r="M525" i="5"/>
  <c r="N525" i="5" s="1"/>
  <c r="K525" i="5"/>
  <c r="J525" i="5"/>
  <c r="I525" i="5"/>
  <c r="H525" i="5"/>
  <c r="L525" i="5" s="1"/>
  <c r="G525" i="5"/>
  <c r="F525" i="5"/>
  <c r="E525" i="5"/>
  <c r="D525" i="5"/>
  <c r="C525" i="5"/>
  <c r="L21" i="13"/>
  <c r="H21" i="13"/>
  <c r="K21" i="13"/>
  <c r="M21" i="13"/>
  <c r="I21" i="13"/>
  <c r="O575" i="5" l="1"/>
  <c r="O594" i="5"/>
  <c r="O598" i="5"/>
  <c r="O534" i="5"/>
  <c r="O587" i="5"/>
  <c r="O526" i="5"/>
  <c r="O543" i="5"/>
  <c r="O562" i="5"/>
  <c r="O566" i="5"/>
  <c r="O607" i="5"/>
  <c r="O614" i="5"/>
  <c r="O555" i="5"/>
  <c r="O529" i="5"/>
  <c r="O559" i="5"/>
  <c r="O591" i="5"/>
  <c r="O617" i="5"/>
  <c r="O627" i="5"/>
  <c r="O630" i="5"/>
  <c r="O539" i="5"/>
  <c r="O541" i="5"/>
  <c r="O546" i="5"/>
  <c r="O550" i="5"/>
  <c r="O571" i="5"/>
  <c r="O573" i="5"/>
  <c r="O578" i="5"/>
  <c r="O582" i="5"/>
  <c r="O603" i="5"/>
  <c r="O605" i="5"/>
  <c r="O610" i="5"/>
  <c r="O619" i="5"/>
  <c r="O622" i="5"/>
  <c r="O637" i="5"/>
  <c r="O557" i="5"/>
  <c r="O589" i="5"/>
  <c r="O625" i="5"/>
  <c r="J21" i="13"/>
  <c r="O528" i="5"/>
  <c r="O531" i="5"/>
  <c r="O549" i="5"/>
  <c r="O565" i="5"/>
  <c r="O581" i="5"/>
  <c r="O597" i="5"/>
  <c r="O613" i="5"/>
  <c r="O621" i="5"/>
  <c r="O629" i="5"/>
  <c r="O527" i="5"/>
  <c r="O537" i="5"/>
  <c r="O552" i="5"/>
  <c r="O553" i="5"/>
  <c r="O568" i="5"/>
  <c r="O569" i="5"/>
  <c r="O585" i="5"/>
  <c r="O601" i="5"/>
  <c r="O615" i="5"/>
  <c r="O623" i="5"/>
  <c r="O633" i="5"/>
  <c r="O545" i="5"/>
  <c r="O561" i="5"/>
  <c r="O577" i="5"/>
  <c r="O593" i="5"/>
  <c r="O609" i="5"/>
  <c r="O584" i="5"/>
  <c r="O572" i="5"/>
  <c r="O604" i="5"/>
  <c r="O592" i="5"/>
  <c r="O532" i="5"/>
  <c r="O548" i="5"/>
  <c r="O564" i="5"/>
  <c r="O580" i="5"/>
  <c r="O596" i="5"/>
  <c r="O612" i="5"/>
  <c r="O620" i="5"/>
  <c r="O628" i="5"/>
  <c r="O536" i="5"/>
  <c r="O600" i="5"/>
  <c r="O632" i="5"/>
  <c r="O525" i="5"/>
  <c r="O540" i="5"/>
  <c r="O556" i="5"/>
  <c r="O588" i="5"/>
  <c r="O616" i="5"/>
  <c r="O624" i="5"/>
  <c r="O636" i="5"/>
  <c r="O544" i="5"/>
  <c r="O560" i="5"/>
  <c r="O576" i="5"/>
  <c r="O533" i="5"/>
  <c r="O538" i="5"/>
  <c r="O547" i="5"/>
  <c r="O554" i="5"/>
  <c r="O563" i="5"/>
  <c r="O570" i="5"/>
  <c r="O579" i="5"/>
  <c r="O586" i="5"/>
  <c r="O595" i="5"/>
  <c r="O602" i="5"/>
  <c r="O611" i="5"/>
  <c r="O634" i="5"/>
  <c r="O535" i="5"/>
  <c r="O542" i="5"/>
  <c r="O551" i="5"/>
  <c r="O558" i="5"/>
  <c r="O567" i="5"/>
  <c r="O574" i="5"/>
  <c r="O583" i="5"/>
  <c r="O590" i="5"/>
  <c r="O599" i="5"/>
  <c r="O606" i="5"/>
  <c r="O618" i="5"/>
  <c r="O626" i="5"/>
  <c r="O631" i="5"/>
  <c r="O638" i="5"/>
  <c r="O530" i="5"/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C235" i="5"/>
  <c r="D235" i="5"/>
  <c r="E235" i="5"/>
  <c r="F235" i="5"/>
  <c r="G235" i="5"/>
  <c r="H235" i="5"/>
  <c r="I235" i="5"/>
  <c r="C236" i="5"/>
  <c r="D236" i="5"/>
  <c r="E236" i="5"/>
  <c r="F236" i="5"/>
  <c r="G236" i="5"/>
  <c r="H236" i="5"/>
  <c r="I236" i="5"/>
  <c r="A92" i="3" l="1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0" i="3" l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O92" i="16" l="1"/>
  <c r="N92" i="16"/>
  <c r="O91" i="16"/>
  <c r="N91" i="16"/>
  <c r="O71" i="16"/>
  <c r="N71" i="16"/>
  <c r="O63" i="16"/>
  <c r="N63" i="16"/>
  <c r="N62" i="16"/>
  <c r="O62" i="16"/>
  <c r="O61" i="16"/>
  <c r="N61" i="16"/>
  <c r="O57" i="16"/>
  <c r="N57" i="16"/>
  <c r="O55" i="16"/>
  <c r="N55" i="16"/>
  <c r="O53" i="16"/>
  <c r="N53" i="16"/>
  <c r="O47" i="16"/>
  <c r="N47" i="16"/>
  <c r="O44" i="16"/>
  <c r="N44" i="16"/>
  <c r="O39" i="16"/>
  <c r="N39" i="16"/>
  <c r="O36" i="16"/>
  <c r="N36" i="16"/>
  <c r="O29" i="16"/>
  <c r="N29" i="16"/>
  <c r="O24" i="16"/>
  <c r="N24" i="16"/>
  <c r="O22" i="16"/>
  <c r="N22" i="16"/>
  <c r="O18" i="16"/>
  <c r="N18" i="16"/>
  <c r="O16" i="16"/>
  <c r="N16" i="16"/>
  <c r="O14" i="16"/>
  <c r="N14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0" i="16"/>
  <c r="O69" i="16"/>
  <c r="O68" i="16"/>
  <c r="O67" i="16"/>
  <c r="O66" i="16"/>
  <c r="O65" i="16"/>
  <c r="O64" i="16"/>
  <c r="O60" i="16"/>
  <c r="O59" i="16"/>
  <c r="O58" i="16"/>
  <c r="O56" i="16"/>
  <c r="O54" i="16"/>
  <c r="O52" i="16"/>
  <c r="O51" i="16"/>
  <c r="O50" i="16"/>
  <c r="O49" i="16"/>
  <c r="O48" i="16"/>
  <c r="O46" i="16"/>
  <c r="O45" i="16"/>
  <c r="O43" i="16"/>
  <c r="O42" i="16"/>
  <c r="O41" i="16"/>
  <c r="O40" i="16"/>
  <c r="O38" i="16"/>
  <c r="O37" i="16"/>
  <c r="O35" i="16"/>
  <c r="O34" i="16"/>
  <c r="O33" i="16"/>
  <c r="O32" i="16"/>
  <c r="O31" i="16"/>
  <c r="O30" i="16"/>
  <c r="O28" i="16"/>
  <c r="O27" i="16"/>
  <c r="O26" i="16"/>
  <c r="O25" i="16"/>
  <c r="O23" i="16"/>
  <c r="O21" i="16"/>
  <c r="O20" i="16"/>
  <c r="O19" i="16"/>
  <c r="O17" i="16"/>
  <c r="O15" i="16"/>
  <c r="O13" i="16"/>
  <c r="O12" i="16"/>
  <c r="O11" i="16"/>
  <c r="O10" i="16"/>
  <c r="O9" i="16"/>
  <c r="O8" i="16"/>
  <c r="O7" i="16"/>
  <c r="O6" i="16"/>
  <c r="O5" i="16"/>
  <c r="O4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0" i="16"/>
  <c r="N69" i="16"/>
  <c r="N68" i="16"/>
  <c r="N67" i="16"/>
  <c r="N66" i="16"/>
  <c r="N65" i="16"/>
  <c r="N64" i="16"/>
  <c r="N60" i="16"/>
  <c r="N59" i="16"/>
  <c r="N58" i="16"/>
  <c r="N56" i="16"/>
  <c r="N54" i="16"/>
  <c r="N52" i="16"/>
  <c r="N51" i="16"/>
  <c r="N50" i="16"/>
  <c r="N49" i="16"/>
  <c r="N48" i="16"/>
  <c r="N46" i="16"/>
  <c r="N45" i="16"/>
  <c r="N43" i="16"/>
  <c r="N42" i="16"/>
  <c r="N41" i="16"/>
  <c r="N40" i="16"/>
  <c r="N38" i="16"/>
  <c r="N37" i="16"/>
  <c r="N35" i="16"/>
  <c r="N34" i="16"/>
  <c r="N33" i="16"/>
  <c r="N32" i="16"/>
  <c r="N31" i="16"/>
  <c r="N30" i="16"/>
  <c r="N28" i="16"/>
  <c r="N27" i="16"/>
  <c r="N26" i="16"/>
  <c r="N25" i="16"/>
  <c r="N23" i="16"/>
  <c r="N21" i="16"/>
  <c r="N20" i="16"/>
  <c r="N19" i="16"/>
  <c r="N17" i="16"/>
  <c r="N15" i="16"/>
  <c r="N13" i="16"/>
  <c r="N12" i="16"/>
  <c r="N11" i="16"/>
  <c r="N10" i="16"/>
  <c r="N9" i="16"/>
  <c r="N8" i="16"/>
  <c r="N7" i="16"/>
  <c r="N6" i="16"/>
  <c r="N5" i="16"/>
  <c r="N4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0" i="16"/>
  <c r="M69" i="16"/>
  <c r="M68" i="16"/>
  <c r="M67" i="16"/>
  <c r="M66" i="16"/>
  <c r="M65" i="16"/>
  <c r="M64" i="16"/>
  <c r="M62" i="16"/>
  <c r="M60" i="16"/>
  <c r="M59" i="16"/>
  <c r="M58" i="16"/>
  <c r="M56" i="16"/>
  <c r="M54" i="16"/>
  <c r="M52" i="16"/>
  <c r="M51" i="16"/>
  <c r="M50" i="16"/>
  <c r="M49" i="16"/>
  <c r="M48" i="16"/>
  <c r="M46" i="16"/>
  <c r="M45" i="16"/>
  <c r="M43" i="16"/>
  <c r="M42" i="16"/>
  <c r="M41" i="16"/>
  <c r="M40" i="16"/>
  <c r="M38" i="16"/>
  <c r="M37" i="16"/>
  <c r="M35" i="16"/>
  <c r="M34" i="16"/>
  <c r="M33" i="16"/>
  <c r="M32" i="16"/>
  <c r="M31" i="16"/>
  <c r="M30" i="16"/>
  <c r="M28" i="16"/>
  <c r="M27" i="16"/>
  <c r="M26" i="16"/>
  <c r="M25" i="16"/>
  <c r="M23" i="16"/>
  <c r="M21" i="16"/>
  <c r="M20" i="16"/>
  <c r="M19" i="16"/>
  <c r="M17" i="16"/>
  <c r="M15" i="16"/>
  <c r="M13" i="16"/>
  <c r="M12" i="16"/>
  <c r="M11" i="16"/>
  <c r="M10" i="16"/>
  <c r="M9" i="16"/>
  <c r="M8" i="16"/>
  <c r="M7" i="16"/>
  <c r="M6" i="16"/>
  <c r="M5" i="16"/>
  <c r="M4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0" i="16"/>
  <c r="L69" i="16"/>
  <c r="L68" i="16"/>
  <c r="L67" i="16"/>
  <c r="L66" i="16"/>
  <c r="L65" i="16"/>
  <c r="L64" i="16"/>
  <c r="L62" i="16"/>
  <c r="L60" i="16"/>
  <c r="L59" i="16"/>
  <c r="L58" i="16"/>
  <c r="L56" i="16"/>
  <c r="L54" i="16"/>
  <c r="L52" i="16"/>
  <c r="L51" i="16"/>
  <c r="L50" i="16"/>
  <c r="L49" i="16"/>
  <c r="L48" i="16"/>
  <c r="L46" i="16"/>
  <c r="L45" i="16"/>
  <c r="L43" i="16"/>
  <c r="L42" i="16"/>
  <c r="L41" i="16"/>
  <c r="L40" i="16"/>
  <c r="L38" i="16"/>
  <c r="L37" i="16"/>
  <c r="L35" i="16"/>
  <c r="L34" i="16"/>
  <c r="L33" i="16"/>
  <c r="L32" i="16"/>
  <c r="L31" i="16"/>
  <c r="L30" i="16"/>
  <c r="L28" i="16"/>
  <c r="L27" i="16"/>
  <c r="L26" i="16"/>
  <c r="L25" i="16"/>
  <c r="L23" i="16"/>
  <c r="L21" i="16"/>
  <c r="L20" i="16"/>
  <c r="L19" i="16"/>
  <c r="L17" i="16"/>
  <c r="L15" i="16"/>
  <c r="L13" i="16"/>
  <c r="L12" i="16"/>
  <c r="L11" i="16"/>
  <c r="L10" i="16"/>
  <c r="L9" i="16"/>
  <c r="L8" i="16"/>
  <c r="L7" i="16"/>
  <c r="L6" i="16"/>
  <c r="L5" i="16"/>
  <c r="L4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2" i="16"/>
  <c r="J82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2" i="16"/>
  <c r="J72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2" i="16"/>
  <c r="J62" i="16"/>
  <c r="K60" i="16"/>
  <c r="J60" i="16"/>
  <c r="K59" i="16"/>
  <c r="J59" i="16"/>
  <c r="K58" i="16"/>
  <c r="J58" i="16"/>
  <c r="K56" i="16"/>
  <c r="J56" i="16"/>
  <c r="K54" i="16"/>
  <c r="J54" i="16"/>
  <c r="K52" i="16"/>
  <c r="J52" i="16"/>
  <c r="K51" i="16"/>
  <c r="J51" i="16"/>
  <c r="K50" i="16"/>
  <c r="J50" i="16"/>
  <c r="K49" i="16"/>
  <c r="J49" i="16"/>
  <c r="K48" i="16"/>
  <c r="J48" i="16"/>
  <c r="K46" i="16"/>
  <c r="J46" i="16"/>
  <c r="K45" i="16"/>
  <c r="J45" i="16"/>
  <c r="K43" i="16"/>
  <c r="J43" i="16"/>
  <c r="K42" i="16"/>
  <c r="J42" i="16"/>
  <c r="K41" i="16"/>
  <c r="J41" i="16"/>
  <c r="K40" i="16"/>
  <c r="J40" i="16"/>
  <c r="K38" i="16"/>
  <c r="J38" i="16"/>
  <c r="K37" i="16"/>
  <c r="J37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8" i="16"/>
  <c r="J28" i="16"/>
  <c r="K27" i="16"/>
  <c r="J27" i="16"/>
  <c r="K26" i="16"/>
  <c r="J26" i="16"/>
  <c r="K25" i="16"/>
  <c r="J25" i="16"/>
  <c r="K23" i="16"/>
  <c r="J23" i="16"/>
  <c r="K21" i="16"/>
  <c r="J21" i="16"/>
  <c r="K20" i="16"/>
  <c r="J20" i="16"/>
  <c r="K19" i="16"/>
  <c r="J19" i="16"/>
  <c r="K17" i="16"/>
  <c r="J17" i="16"/>
  <c r="K15" i="16"/>
  <c r="J1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43" i="5" l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44" i="5"/>
  <c r="K18" i="13"/>
  <c r="I18" i="13"/>
  <c r="K8" i="13"/>
  <c r="M9" i="13"/>
  <c r="L7" i="13"/>
  <c r="K10" i="13"/>
  <c r="M6" i="13"/>
  <c r="M8" i="13"/>
  <c r="H12" i="13"/>
  <c r="H14" i="13"/>
  <c r="L19" i="13"/>
  <c r="H22" i="13"/>
  <c r="K7" i="13"/>
  <c r="I5" i="13"/>
  <c r="I10" i="13"/>
  <c r="M18" i="13"/>
  <c r="K14" i="13"/>
  <c r="H20" i="13"/>
  <c r="L10" i="13"/>
  <c r="K12" i="13"/>
  <c r="I22" i="13"/>
  <c r="I17" i="13"/>
  <c r="H15" i="13"/>
  <c r="H5" i="13"/>
  <c r="M14" i="13"/>
  <c r="K15" i="13"/>
  <c r="M20" i="13"/>
  <c r="I8" i="13"/>
  <c r="L20" i="13"/>
  <c r="M17" i="13"/>
  <c r="L17" i="13"/>
  <c r="I16" i="13"/>
  <c r="H8" i="13"/>
  <c r="I12" i="13"/>
  <c r="L5" i="13"/>
  <c r="I19" i="13"/>
  <c r="M22" i="13"/>
  <c r="H10" i="13"/>
  <c r="I14" i="13"/>
  <c r="H7" i="13"/>
  <c r="M12" i="13"/>
  <c r="I9" i="13"/>
  <c r="L14" i="13"/>
  <c r="K17" i="13"/>
  <c r="K9" i="13"/>
  <c r="K5" i="13"/>
  <c r="K6" i="13"/>
  <c r="K13" i="13"/>
  <c r="L11" i="13"/>
  <c r="I20" i="13"/>
  <c r="L13" i="13"/>
  <c r="L12" i="13"/>
  <c r="L18" i="13"/>
  <c r="M5" i="13"/>
  <c r="H9" i="13"/>
  <c r="M15" i="13"/>
  <c r="M19" i="13"/>
  <c r="M16" i="13"/>
  <c r="K11" i="13"/>
  <c r="K23" i="13"/>
  <c r="I15" i="13"/>
  <c r="H11" i="13"/>
  <c r="M13" i="13"/>
  <c r="H17" i="13"/>
  <c r="L8" i="13"/>
  <c r="L6" i="13"/>
  <c r="M7" i="13"/>
  <c r="L9" i="13"/>
  <c r="M10" i="13"/>
  <c r="K19" i="13"/>
  <c r="I13" i="13"/>
  <c r="L22" i="13"/>
  <c r="K20" i="13"/>
  <c r="L15" i="13"/>
  <c r="K16" i="13"/>
  <c r="H13" i="13"/>
  <c r="H6" i="13"/>
  <c r="I7" i="13"/>
  <c r="I6" i="13"/>
  <c r="L23" i="13"/>
  <c r="H19" i="13"/>
  <c r="M23" i="13"/>
  <c r="H18" i="13"/>
  <c r="H16" i="13"/>
  <c r="K22" i="13"/>
  <c r="M11" i="13"/>
  <c r="I11" i="13"/>
  <c r="L16" i="13"/>
  <c r="J8" i="13" l="1"/>
  <c r="J14" i="13"/>
  <c r="J17" i="13"/>
  <c r="J22" i="13"/>
  <c r="J18" i="13"/>
  <c r="J11" i="13"/>
  <c r="J19" i="13"/>
  <c r="J10" i="13"/>
  <c r="J15" i="13"/>
  <c r="J5" i="13"/>
  <c r="J12" i="13"/>
  <c r="J13" i="13"/>
  <c r="J16" i="13"/>
  <c r="J9" i="13"/>
  <c r="J6" i="13"/>
  <c r="J7" i="13"/>
  <c r="J20" i="13"/>
  <c r="M524" i="5"/>
  <c r="N524" i="5" s="1"/>
  <c r="J524" i="5"/>
  <c r="I524" i="5"/>
  <c r="H524" i="5"/>
  <c r="L524" i="5" s="1"/>
  <c r="G524" i="5"/>
  <c r="F524" i="5"/>
  <c r="E524" i="5"/>
  <c r="D524" i="5"/>
  <c r="C524" i="5"/>
  <c r="M523" i="5"/>
  <c r="N523" i="5" s="1"/>
  <c r="J523" i="5"/>
  <c r="I523" i="5"/>
  <c r="H523" i="5"/>
  <c r="L523" i="5" s="1"/>
  <c r="G523" i="5"/>
  <c r="F523" i="5"/>
  <c r="E523" i="5"/>
  <c r="D523" i="5"/>
  <c r="C523" i="5"/>
  <c r="M522" i="5"/>
  <c r="N522" i="5" s="1"/>
  <c r="J522" i="5"/>
  <c r="I522" i="5"/>
  <c r="H522" i="5"/>
  <c r="L522" i="5" s="1"/>
  <c r="G522" i="5"/>
  <c r="F522" i="5"/>
  <c r="E522" i="5"/>
  <c r="D522" i="5"/>
  <c r="C522" i="5"/>
  <c r="M521" i="5"/>
  <c r="N521" i="5" s="1"/>
  <c r="J521" i="5"/>
  <c r="I521" i="5"/>
  <c r="H521" i="5"/>
  <c r="L521" i="5" s="1"/>
  <c r="G521" i="5"/>
  <c r="F521" i="5"/>
  <c r="E521" i="5"/>
  <c r="D521" i="5"/>
  <c r="C521" i="5"/>
  <c r="M520" i="5"/>
  <c r="N520" i="5" s="1"/>
  <c r="J520" i="5"/>
  <c r="I520" i="5"/>
  <c r="H520" i="5"/>
  <c r="L520" i="5" s="1"/>
  <c r="G520" i="5"/>
  <c r="F520" i="5"/>
  <c r="E520" i="5"/>
  <c r="D520" i="5"/>
  <c r="C520" i="5"/>
  <c r="M519" i="5"/>
  <c r="N519" i="5" s="1"/>
  <c r="J519" i="5"/>
  <c r="I519" i="5"/>
  <c r="H519" i="5"/>
  <c r="L519" i="5" s="1"/>
  <c r="G519" i="5"/>
  <c r="F519" i="5"/>
  <c r="E519" i="5"/>
  <c r="D519" i="5"/>
  <c r="C519" i="5"/>
  <c r="M518" i="5"/>
  <c r="N518" i="5" s="1"/>
  <c r="J518" i="5"/>
  <c r="I518" i="5"/>
  <c r="H518" i="5"/>
  <c r="L518" i="5" s="1"/>
  <c r="G518" i="5"/>
  <c r="F518" i="5"/>
  <c r="E518" i="5"/>
  <c r="D518" i="5"/>
  <c r="C518" i="5"/>
  <c r="M517" i="5"/>
  <c r="N517" i="5" s="1"/>
  <c r="J517" i="5"/>
  <c r="I517" i="5"/>
  <c r="H517" i="5"/>
  <c r="L517" i="5" s="1"/>
  <c r="G517" i="5"/>
  <c r="F517" i="5"/>
  <c r="E517" i="5"/>
  <c r="D517" i="5"/>
  <c r="C517" i="5"/>
  <c r="M516" i="5"/>
  <c r="N516" i="5" s="1"/>
  <c r="J516" i="5"/>
  <c r="I516" i="5"/>
  <c r="H516" i="5"/>
  <c r="L516" i="5" s="1"/>
  <c r="G516" i="5"/>
  <c r="F516" i="5"/>
  <c r="E516" i="5"/>
  <c r="D516" i="5"/>
  <c r="C516" i="5"/>
  <c r="M515" i="5"/>
  <c r="N515" i="5" s="1"/>
  <c r="J515" i="5"/>
  <c r="I515" i="5"/>
  <c r="H515" i="5"/>
  <c r="L515" i="5" s="1"/>
  <c r="G515" i="5"/>
  <c r="F515" i="5"/>
  <c r="E515" i="5"/>
  <c r="D515" i="5"/>
  <c r="C515" i="5"/>
  <c r="M514" i="5"/>
  <c r="N514" i="5" s="1"/>
  <c r="J514" i="5"/>
  <c r="I514" i="5"/>
  <c r="H514" i="5"/>
  <c r="L514" i="5" s="1"/>
  <c r="G514" i="5"/>
  <c r="F514" i="5"/>
  <c r="E514" i="5"/>
  <c r="D514" i="5"/>
  <c r="C514" i="5"/>
  <c r="M513" i="5"/>
  <c r="N513" i="5" s="1"/>
  <c r="J513" i="5"/>
  <c r="I513" i="5"/>
  <c r="H513" i="5"/>
  <c r="L513" i="5" s="1"/>
  <c r="G513" i="5"/>
  <c r="F513" i="5"/>
  <c r="E513" i="5"/>
  <c r="D513" i="5"/>
  <c r="C513" i="5"/>
  <c r="M512" i="5"/>
  <c r="N512" i="5" s="1"/>
  <c r="J512" i="5"/>
  <c r="I512" i="5"/>
  <c r="H512" i="5"/>
  <c r="L512" i="5" s="1"/>
  <c r="G512" i="5"/>
  <c r="F512" i="5"/>
  <c r="E512" i="5"/>
  <c r="D512" i="5"/>
  <c r="C512" i="5"/>
  <c r="M511" i="5"/>
  <c r="N511" i="5" s="1"/>
  <c r="J511" i="5"/>
  <c r="I511" i="5"/>
  <c r="H511" i="5"/>
  <c r="L511" i="5" s="1"/>
  <c r="G511" i="5"/>
  <c r="F511" i="5"/>
  <c r="E511" i="5"/>
  <c r="D511" i="5"/>
  <c r="C511" i="5"/>
  <c r="M510" i="5"/>
  <c r="N510" i="5" s="1"/>
  <c r="J510" i="5"/>
  <c r="I510" i="5"/>
  <c r="H510" i="5"/>
  <c r="L510" i="5" s="1"/>
  <c r="G510" i="5"/>
  <c r="F510" i="5"/>
  <c r="E510" i="5"/>
  <c r="D510" i="5"/>
  <c r="C510" i="5"/>
  <c r="M509" i="5"/>
  <c r="N509" i="5" s="1"/>
  <c r="J509" i="5"/>
  <c r="I509" i="5"/>
  <c r="H509" i="5"/>
  <c r="L509" i="5" s="1"/>
  <c r="G509" i="5"/>
  <c r="F509" i="5"/>
  <c r="E509" i="5"/>
  <c r="D509" i="5"/>
  <c r="C509" i="5"/>
  <c r="M508" i="5"/>
  <c r="N508" i="5" s="1"/>
  <c r="J508" i="5"/>
  <c r="I508" i="5"/>
  <c r="H508" i="5"/>
  <c r="L508" i="5" s="1"/>
  <c r="G508" i="5"/>
  <c r="F508" i="5"/>
  <c r="E508" i="5"/>
  <c r="D508" i="5"/>
  <c r="C508" i="5"/>
  <c r="M507" i="5"/>
  <c r="N507" i="5" s="1"/>
  <c r="J507" i="5"/>
  <c r="I507" i="5"/>
  <c r="H507" i="5"/>
  <c r="L507" i="5" s="1"/>
  <c r="G507" i="5"/>
  <c r="F507" i="5"/>
  <c r="E507" i="5"/>
  <c r="D507" i="5"/>
  <c r="C507" i="5"/>
  <c r="M506" i="5"/>
  <c r="N506" i="5" s="1"/>
  <c r="J506" i="5"/>
  <c r="I506" i="5"/>
  <c r="H506" i="5"/>
  <c r="L506" i="5" s="1"/>
  <c r="G506" i="5"/>
  <c r="F506" i="5"/>
  <c r="E506" i="5"/>
  <c r="D506" i="5"/>
  <c r="C506" i="5"/>
  <c r="M505" i="5"/>
  <c r="N505" i="5" s="1"/>
  <c r="J505" i="5"/>
  <c r="I505" i="5"/>
  <c r="H505" i="5"/>
  <c r="L505" i="5" s="1"/>
  <c r="G505" i="5"/>
  <c r="F505" i="5"/>
  <c r="E505" i="5"/>
  <c r="D505" i="5"/>
  <c r="C505" i="5"/>
  <c r="M504" i="5"/>
  <c r="N504" i="5" s="1"/>
  <c r="J504" i="5"/>
  <c r="I504" i="5"/>
  <c r="H504" i="5"/>
  <c r="L504" i="5" s="1"/>
  <c r="G504" i="5"/>
  <c r="F504" i="5"/>
  <c r="E504" i="5"/>
  <c r="D504" i="5"/>
  <c r="C504" i="5"/>
  <c r="M503" i="5"/>
  <c r="N503" i="5" s="1"/>
  <c r="J503" i="5"/>
  <c r="I503" i="5"/>
  <c r="H503" i="5"/>
  <c r="L503" i="5" s="1"/>
  <c r="G503" i="5"/>
  <c r="F503" i="5"/>
  <c r="E503" i="5"/>
  <c r="D503" i="5"/>
  <c r="C503" i="5"/>
  <c r="M502" i="5"/>
  <c r="N502" i="5" s="1"/>
  <c r="J502" i="5"/>
  <c r="I502" i="5"/>
  <c r="H502" i="5"/>
  <c r="L502" i="5" s="1"/>
  <c r="G502" i="5"/>
  <c r="F502" i="5"/>
  <c r="E502" i="5"/>
  <c r="D502" i="5"/>
  <c r="C502" i="5"/>
  <c r="M501" i="5"/>
  <c r="N501" i="5" s="1"/>
  <c r="J501" i="5"/>
  <c r="I501" i="5"/>
  <c r="H501" i="5"/>
  <c r="L501" i="5" s="1"/>
  <c r="G501" i="5"/>
  <c r="F501" i="5"/>
  <c r="E501" i="5"/>
  <c r="D501" i="5"/>
  <c r="C501" i="5"/>
  <c r="M500" i="5"/>
  <c r="N500" i="5" s="1"/>
  <c r="J500" i="5"/>
  <c r="I500" i="5"/>
  <c r="H500" i="5"/>
  <c r="L500" i="5" s="1"/>
  <c r="G500" i="5"/>
  <c r="F500" i="5"/>
  <c r="E500" i="5"/>
  <c r="D500" i="5"/>
  <c r="C500" i="5"/>
  <c r="M499" i="5"/>
  <c r="N499" i="5" s="1"/>
  <c r="J499" i="5"/>
  <c r="I499" i="5"/>
  <c r="H499" i="5"/>
  <c r="L499" i="5" s="1"/>
  <c r="G499" i="5"/>
  <c r="F499" i="5"/>
  <c r="E499" i="5"/>
  <c r="D499" i="5"/>
  <c r="C499" i="5"/>
  <c r="M498" i="5"/>
  <c r="N498" i="5" s="1"/>
  <c r="J498" i="5"/>
  <c r="I498" i="5"/>
  <c r="H498" i="5"/>
  <c r="L498" i="5" s="1"/>
  <c r="G498" i="5"/>
  <c r="F498" i="5"/>
  <c r="E498" i="5"/>
  <c r="D498" i="5"/>
  <c r="C498" i="5"/>
  <c r="M497" i="5"/>
  <c r="N497" i="5" s="1"/>
  <c r="J497" i="5"/>
  <c r="I497" i="5"/>
  <c r="H497" i="5"/>
  <c r="L497" i="5" s="1"/>
  <c r="G497" i="5"/>
  <c r="F497" i="5"/>
  <c r="E497" i="5"/>
  <c r="D497" i="5"/>
  <c r="C497" i="5"/>
  <c r="M496" i="5"/>
  <c r="N496" i="5" s="1"/>
  <c r="J496" i="5"/>
  <c r="I496" i="5"/>
  <c r="H496" i="5"/>
  <c r="L496" i="5" s="1"/>
  <c r="G496" i="5"/>
  <c r="F496" i="5"/>
  <c r="E496" i="5"/>
  <c r="D496" i="5"/>
  <c r="C496" i="5"/>
  <c r="M495" i="5"/>
  <c r="N495" i="5" s="1"/>
  <c r="J495" i="5"/>
  <c r="I495" i="5"/>
  <c r="H495" i="5"/>
  <c r="L495" i="5" s="1"/>
  <c r="G495" i="5"/>
  <c r="F495" i="5"/>
  <c r="E495" i="5"/>
  <c r="D495" i="5"/>
  <c r="C495" i="5"/>
  <c r="M494" i="5"/>
  <c r="N494" i="5" s="1"/>
  <c r="J494" i="5"/>
  <c r="I494" i="5"/>
  <c r="H494" i="5"/>
  <c r="L494" i="5" s="1"/>
  <c r="G494" i="5"/>
  <c r="F494" i="5"/>
  <c r="E494" i="5"/>
  <c r="D494" i="5"/>
  <c r="C494" i="5"/>
  <c r="M493" i="5"/>
  <c r="N493" i="5" s="1"/>
  <c r="J493" i="5"/>
  <c r="I493" i="5"/>
  <c r="H493" i="5"/>
  <c r="L493" i="5" s="1"/>
  <c r="G493" i="5"/>
  <c r="F493" i="5"/>
  <c r="E493" i="5"/>
  <c r="D493" i="5"/>
  <c r="C493" i="5"/>
  <c r="M492" i="5"/>
  <c r="N492" i="5" s="1"/>
  <c r="J492" i="5"/>
  <c r="I492" i="5"/>
  <c r="H492" i="5"/>
  <c r="L492" i="5" s="1"/>
  <c r="G492" i="5"/>
  <c r="F492" i="5"/>
  <c r="E492" i="5"/>
  <c r="D492" i="5"/>
  <c r="C492" i="5"/>
  <c r="M491" i="5"/>
  <c r="N491" i="5" s="1"/>
  <c r="J491" i="5"/>
  <c r="I491" i="5"/>
  <c r="H491" i="5"/>
  <c r="L491" i="5" s="1"/>
  <c r="G491" i="5"/>
  <c r="F491" i="5"/>
  <c r="E491" i="5"/>
  <c r="D491" i="5"/>
  <c r="C491" i="5"/>
  <c r="M490" i="5"/>
  <c r="N490" i="5" s="1"/>
  <c r="J490" i="5"/>
  <c r="I490" i="5"/>
  <c r="H490" i="5"/>
  <c r="L490" i="5" s="1"/>
  <c r="G490" i="5"/>
  <c r="F490" i="5"/>
  <c r="E490" i="5"/>
  <c r="D490" i="5"/>
  <c r="C490" i="5"/>
  <c r="M489" i="5"/>
  <c r="N489" i="5" s="1"/>
  <c r="J489" i="5"/>
  <c r="I489" i="5"/>
  <c r="H489" i="5"/>
  <c r="L489" i="5" s="1"/>
  <c r="G489" i="5"/>
  <c r="F489" i="5"/>
  <c r="E489" i="5"/>
  <c r="D489" i="5"/>
  <c r="C489" i="5"/>
  <c r="M488" i="5"/>
  <c r="N488" i="5" s="1"/>
  <c r="J488" i="5"/>
  <c r="I488" i="5"/>
  <c r="H488" i="5"/>
  <c r="L488" i="5" s="1"/>
  <c r="G488" i="5"/>
  <c r="F488" i="5"/>
  <c r="E488" i="5"/>
  <c r="D488" i="5"/>
  <c r="C488" i="5"/>
  <c r="M487" i="5"/>
  <c r="N487" i="5" s="1"/>
  <c r="J487" i="5"/>
  <c r="I487" i="5"/>
  <c r="H487" i="5"/>
  <c r="L487" i="5" s="1"/>
  <c r="G487" i="5"/>
  <c r="F487" i="5"/>
  <c r="E487" i="5"/>
  <c r="D487" i="5"/>
  <c r="C487" i="5"/>
  <c r="M486" i="5"/>
  <c r="N486" i="5" s="1"/>
  <c r="J486" i="5"/>
  <c r="I486" i="5"/>
  <c r="H486" i="5"/>
  <c r="L486" i="5" s="1"/>
  <c r="G486" i="5"/>
  <c r="F486" i="5"/>
  <c r="E486" i="5"/>
  <c r="D486" i="5"/>
  <c r="C486" i="5"/>
  <c r="M485" i="5"/>
  <c r="N485" i="5" s="1"/>
  <c r="J485" i="5"/>
  <c r="I485" i="5"/>
  <c r="H485" i="5"/>
  <c r="L485" i="5" s="1"/>
  <c r="G485" i="5"/>
  <c r="F485" i="5"/>
  <c r="E485" i="5"/>
  <c r="D485" i="5"/>
  <c r="C485" i="5"/>
  <c r="M484" i="5"/>
  <c r="N484" i="5" s="1"/>
  <c r="J484" i="5"/>
  <c r="I484" i="5"/>
  <c r="H484" i="5"/>
  <c r="L484" i="5" s="1"/>
  <c r="G484" i="5"/>
  <c r="F484" i="5"/>
  <c r="E484" i="5"/>
  <c r="D484" i="5"/>
  <c r="C484" i="5"/>
  <c r="M483" i="5"/>
  <c r="N483" i="5" s="1"/>
  <c r="J483" i="5"/>
  <c r="I483" i="5"/>
  <c r="H483" i="5"/>
  <c r="L483" i="5" s="1"/>
  <c r="G483" i="5"/>
  <c r="F483" i="5"/>
  <c r="E483" i="5"/>
  <c r="D483" i="5"/>
  <c r="C483" i="5"/>
  <c r="M482" i="5"/>
  <c r="N482" i="5" s="1"/>
  <c r="J482" i="5"/>
  <c r="I482" i="5"/>
  <c r="H482" i="5"/>
  <c r="L482" i="5" s="1"/>
  <c r="G482" i="5"/>
  <c r="F482" i="5"/>
  <c r="E482" i="5"/>
  <c r="D482" i="5"/>
  <c r="C482" i="5"/>
  <c r="M481" i="5"/>
  <c r="N481" i="5" s="1"/>
  <c r="J481" i="5"/>
  <c r="I481" i="5"/>
  <c r="H481" i="5"/>
  <c r="L481" i="5" s="1"/>
  <c r="G481" i="5"/>
  <c r="F481" i="5"/>
  <c r="E481" i="5"/>
  <c r="D481" i="5"/>
  <c r="C481" i="5"/>
  <c r="M480" i="5"/>
  <c r="N480" i="5" s="1"/>
  <c r="J480" i="5"/>
  <c r="I480" i="5"/>
  <c r="H480" i="5"/>
  <c r="L480" i="5" s="1"/>
  <c r="G480" i="5"/>
  <c r="F480" i="5"/>
  <c r="E480" i="5"/>
  <c r="D480" i="5"/>
  <c r="C480" i="5"/>
  <c r="M479" i="5"/>
  <c r="N479" i="5" s="1"/>
  <c r="J479" i="5"/>
  <c r="I479" i="5"/>
  <c r="H479" i="5"/>
  <c r="L479" i="5" s="1"/>
  <c r="G479" i="5"/>
  <c r="F479" i="5"/>
  <c r="E479" i="5"/>
  <c r="D479" i="5"/>
  <c r="C479" i="5"/>
  <c r="M478" i="5"/>
  <c r="N478" i="5" s="1"/>
  <c r="J478" i="5"/>
  <c r="I478" i="5"/>
  <c r="H478" i="5"/>
  <c r="L478" i="5" s="1"/>
  <c r="G478" i="5"/>
  <c r="F478" i="5"/>
  <c r="E478" i="5"/>
  <c r="D478" i="5"/>
  <c r="C478" i="5"/>
  <c r="M477" i="5"/>
  <c r="N477" i="5" s="1"/>
  <c r="J477" i="5"/>
  <c r="I477" i="5"/>
  <c r="H477" i="5"/>
  <c r="L477" i="5" s="1"/>
  <c r="G477" i="5"/>
  <c r="F477" i="5"/>
  <c r="E477" i="5"/>
  <c r="D477" i="5"/>
  <c r="C477" i="5"/>
  <c r="M476" i="5"/>
  <c r="N476" i="5" s="1"/>
  <c r="J476" i="5"/>
  <c r="I476" i="5"/>
  <c r="H476" i="5"/>
  <c r="L476" i="5" s="1"/>
  <c r="G476" i="5"/>
  <c r="F476" i="5"/>
  <c r="E476" i="5"/>
  <c r="D476" i="5"/>
  <c r="C476" i="5"/>
  <c r="M475" i="5"/>
  <c r="N475" i="5" s="1"/>
  <c r="J475" i="5"/>
  <c r="I475" i="5"/>
  <c r="H475" i="5"/>
  <c r="L475" i="5" s="1"/>
  <c r="G475" i="5"/>
  <c r="F475" i="5"/>
  <c r="E475" i="5"/>
  <c r="D475" i="5"/>
  <c r="C475" i="5"/>
  <c r="M474" i="5"/>
  <c r="N474" i="5" s="1"/>
  <c r="J474" i="5"/>
  <c r="I474" i="5"/>
  <c r="H474" i="5"/>
  <c r="L474" i="5" s="1"/>
  <c r="G474" i="5"/>
  <c r="F474" i="5"/>
  <c r="E474" i="5"/>
  <c r="D474" i="5"/>
  <c r="C474" i="5"/>
  <c r="M473" i="5"/>
  <c r="N473" i="5" s="1"/>
  <c r="J473" i="5"/>
  <c r="I473" i="5"/>
  <c r="H473" i="5"/>
  <c r="L473" i="5" s="1"/>
  <c r="G473" i="5"/>
  <c r="F473" i="5"/>
  <c r="E473" i="5"/>
  <c r="D473" i="5"/>
  <c r="C473" i="5"/>
  <c r="M472" i="5"/>
  <c r="N472" i="5" s="1"/>
  <c r="J472" i="5"/>
  <c r="I472" i="5"/>
  <c r="H472" i="5"/>
  <c r="L472" i="5" s="1"/>
  <c r="G472" i="5"/>
  <c r="F472" i="5"/>
  <c r="E472" i="5"/>
  <c r="D472" i="5"/>
  <c r="C472" i="5"/>
  <c r="M471" i="5"/>
  <c r="N471" i="5" s="1"/>
  <c r="J471" i="5"/>
  <c r="I471" i="5"/>
  <c r="H471" i="5"/>
  <c r="L471" i="5" s="1"/>
  <c r="G471" i="5"/>
  <c r="F471" i="5"/>
  <c r="E471" i="5"/>
  <c r="D471" i="5"/>
  <c r="C471" i="5"/>
  <c r="M470" i="5"/>
  <c r="N470" i="5" s="1"/>
  <c r="J470" i="5"/>
  <c r="I470" i="5"/>
  <c r="H470" i="5"/>
  <c r="L470" i="5" s="1"/>
  <c r="G470" i="5"/>
  <c r="F470" i="5"/>
  <c r="E470" i="5"/>
  <c r="D470" i="5"/>
  <c r="C470" i="5"/>
  <c r="M469" i="5"/>
  <c r="N469" i="5" s="1"/>
  <c r="J469" i="5"/>
  <c r="I469" i="5"/>
  <c r="H469" i="5"/>
  <c r="L469" i="5" s="1"/>
  <c r="G469" i="5"/>
  <c r="F469" i="5"/>
  <c r="E469" i="5"/>
  <c r="D469" i="5"/>
  <c r="C469" i="5"/>
  <c r="M468" i="5"/>
  <c r="N468" i="5" s="1"/>
  <c r="J468" i="5"/>
  <c r="I468" i="5"/>
  <c r="H468" i="5"/>
  <c r="L468" i="5" s="1"/>
  <c r="G468" i="5"/>
  <c r="F468" i="5"/>
  <c r="E468" i="5"/>
  <c r="D468" i="5"/>
  <c r="C468" i="5"/>
  <c r="M467" i="5"/>
  <c r="N467" i="5" s="1"/>
  <c r="J467" i="5"/>
  <c r="I467" i="5"/>
  <c r="H467" i="5"/>
  <c r="L467" i="5" s="1"/>
  <c r="G467" i="5"/>
  <c r="F467" i="5"/>
  <c r="E467" i="5"/>
  <c r="D467" i="5"/>
  <c r="C467" i="5"/>
  <c r="M466" i="5"/>
  <c r="N466" i="5" s="1"/>
  <c r="J466" i="5"/>
  <c r="I466" i="5"/>
  <c r="H466" i="5"/>
  <c r="L466" i="5" s="1"/>
  <c r="G466" i="5"/>
  <c r="F466" i="5"/>
  <c r="E466" i="5"/>
  <c r="D466" i="5"/>
  <c r="C466" i="5"/>
  <c r="M465" i="5"/>
  <c r="N465" i="5" s="1"/>
  <c r="J465" i="5"/>
  <c r="I465" i="5"/>
  <c r="H465" i="5"/>
  <c r="L465" i="5" s="1"/>
  <c r="G465" i="5"/>
  <c r="F465" i="5"/>
  <c r="E465" i="5"/>
  <c r="D465" i="5"/>
  <c r="C465" i="5"/>
  <c r="M464" i="5"/>
  <c r="N464" i="5" s="1"/>
  <c r="J464" i="5"/>
  <c r="I464" i="5"/>
  <c r="H464" i="5"/>
  <c r="L464" i="5" s="1"/>
  <c r="G464" i="5"/>
  <c r="F464" i="5"/>
  <c r="E464" i="5"/>
  <c r="D464" i="5"/>
  <c r="C464" i="5"/>
  <c r="M463" i="5"/>
  <c r="N463" i="5" s="1"/>
  <c r="J463" i="5"/>
  <c r="I463" i="5"/>
  <c r="H463" i="5"/>
  <c r="L463" i="5" s="1"/>
  <c r="G463" i="5"/>
  <c r="F463" i="5"/>
  <c r="E463" i="5"/>
  <c r="D463" i="5"/>
  <c r="C463" i="5"/>
  <c r="M462" i="5"/>
  <c r="N462" i="5" s="1"/>
  <c r="J462" i="5"/>
  <c r="I462" i="5"/>
  <c r="H462" i="5"/>
  <c r="L462" i="5" s="1"/>
  <c r="G462" i="5"/>
  <c r="F462" i="5"/>
  <c r="E462" i="5"/>
  <c r="D462" i="5"/>
  <c r="C462" i="5"/>
  <c r="M461" i="5"/>
  <c r="N461" i="5" s="1"/>
  <c r="J461" i="5"/>
  <c r="I461" i="5"/>
  <c r="H461" i="5"/>
  <c r="L461" i="5" s="1"/>
  <c r="G461" i="5"/>
  <c r="F461" i="5"/>
  <c r="E461" i="5"/>
  <c r="D461" i="5"/>
  <c r="C461" i="5"/>
  <c r="M460" i="5"/>
  <c r="N460" i="5" s="1"/>
  <c r="J460" i="5"/>
  <c r="I460" i="5"/>
  <c r="H460" i="5"/>
  <c r="L460" i="5" s="1"/>
  <c r="G460" i="5"/>
  <c r="F460" i="5"/>
  <c r="E460" i="5"/>
  <c r="D460" i="5"/>
  <c r="C460" i="5"/>
  <c r="M459" i="5"/>
  <c r="N459" i="5" s="1"/>
  <c r="J459" i="5"/>
  <c r="I459" i="5"/>
  <c r="H459" i="5"/>
  <c r="L459" i="5" s="1"/>
  <c r="G459" i="5"/>
  <c r="F459" i="5"/>
  <c r="E459" i="5"/>
  <c r="D459" i="5"/>
  <c r="C459" i="5"/>
  <c r="M458" i="5"/>
  <c r="N458" i="5" s="1"/>
  <c r="J458" i="5"/>
  <c r="I458" i="5"/>
  <c r="H458" i="5"/>
  <c r="L458" i="5" s="1"/>
  <c r="G458" i="5"/>
  <c r="F458" i="5"/>
  <c r="E458" i="5"/>
  <c r="D458" i="5"/>
  <c r="C458" i="5"/>
  <c r="M457" i="5"/>
  <c r="N457" i="5" s="1"/>
  <c r="J457" i="5"/>
  <c r="I457" i="5"/>
  <c r="H457" i="5"/>
  <c r="L457" i="5" s="1"/>
  <c r="G457" i="5"/>
  <c r="F457" i="5"/>
  <c r="E457" i="5"/>
  <c r="D457" i="5"/>
  <c r="C457" i="5"/>
  <c r="M456" i="5"/>
  <c r="N456" i="5" s="1"/>
  <c r="J456" i="5"/>
  <c r="I456" i="5"/>
  <c r="H456" i="5"/>
  <c r="L456" i="5" s="1"/>
  <c r="G456" i="5"/>
  <c r="F456" i="5"/>
  <c r="E456" i="5"/>
  <c r="D456" i="5"/>
  <c r="C456" i="5"/>
  <c r="M455" i="5"/>
  <c r="N455" i="5" s="1"/>
  <c r="J455" i="5"/>
  <c r="I455" i="5"/>
  <c r="H455" i="5"/>
  <c r="L455" i="5" s="1"/>
  <c r="G455" i="5"/>
  <c r="F455" i="5"/>
  <c r="E455" i="5"/>
  <c r="D455" i="5"/>
  <c r="C455" i="5"/>
  <c r="M454" i="5"/>
  <c r="N454" i="5" s="1"/>
  <c r="J454" i="5"/>
  <c r="I454" i="5"/>
  <c r="H454" i="5"/>
  <c r="L454" i="5" s="1"/>
  <c r="G454" i="5"/>
  <c r="F454" i="5"/>
  <c r="E454" i="5"/>
  <c r="D454" i="5"/>
  <c r="C454" i="5"/>
  <c r="M453" i="5"/>
  <c r="N453" i="5" s="1"/>
  <c r="J453" i="5"/>
  <c r="I453" i="5"/>
  <c r="H453" i="5"/>
  <c r="L453" i="5" s="1"/>
  <c r="G453" i="5"/>
  <c r="F453" i="5"/>
  <c r="E453" i="5"/>
  <c r="D453" i="5"/>
  <c r="C453" i="5"/>
  <c r="M452" i="5"/>
  <c r="N452" i="5" s="1"/>
  <c r="J452" i="5"/>
  <c r="I452" i="5"/>
  <c r="H452" i="5"/>
  <c r="L452" i="5" s="1"/>
  <c r="G452" i="5"/>
  <c r="F452" i="5"/>
  <c r="E452" i="5"/>
  <c r="D452" i="5"/>
  <c r="C452" i="5"/>
  <c r="M451" i="5"/>
  <c r="N451" i="5" s="1"/>
  <c r="J451" i="5"/>
  <c r="I451" i="5"/>
  <c r="H451" i="5"/>
  <c r="L451" i="5" s="1"/>
  <c r="G451" i="5"/>
  <c r="F451" i="5"/>
  <c r="E451" i="5"/>
  <c r="D451" i="5"/>
  <c r="C451" i="5"/>
  <c r="M450" i="5"/>
  <c r="N450" i="5" s="1"/>
  <c r="J450" i="5"/>
  <c r="I450" i="5"/>
  <c r="H450" i="5"/>
  <c r="L450" i="5" s="1"/>
  <c r="G450" i="5"/>
  <c r="F450" i="5"/>
  <c r="E450" i="5"/>
  <c r="D450" i="5"/>
  <c r="C450" i="5"/>
  <c r="M449" i="5"/>
  <c r="N449" i="5" s="1"/>
  <c r="J449" i="5"/>
  <c r="I449" i="5"/>
  <c r="H449" i="5"/>
  <c r="L449" i="5" s="1"/>
  <c r="G449" i="5"/>
  <c r="F449" i="5"/>
  <c r="E449" i="5"/>
  <c r="D449" i="5"/>
  <c r="C449" i="5"/>
  <c r="M448" i="5"/>
  <c r="N448" i="5" s="1"/>
  <c r="J448" i="5"/>
  <c r="I448" i="5"/>
  <c r="H448" i="5"/>
  <c r="L448" i="5" s="1"/>
  <c r="G448" i="5"/>
  <c r="F448" i="5"/>
  <c r="E448" i="5"/>
  <c r="D448" i="5"/>
  <c r="C448" i="5"/>
  <c r="M447" i="5"/>
  <c r="N447" i="5" s="1"/>
  <c r="J447" i="5"/>
  <c r="I447" i="5"/>
  <c r="H447" i="5"/>
  <c r="L447" i="5" s="1"/>
  <c r="G447" i="5"/>
  <c r="F447" i="5"/>
  <c r="E447" i="5"/>
  <c r="D447" i="5"/>
  <c r="C447" i="5"/>
  <c r="M446" i="5"/>
  <c r="N446" i="5" s="1"/>
  <c r="J446" i="5"/>
  <c r="I446" i="5"/>
  <c r="H446" i="5"/>
  <c r="L446" i="5" s="1"/>
  <c r="G446" i="5"/>
  <c r="F446" i="5"/>
  <c r="E446" i="5"/>
  <c r="D446" i="5"/>
  <c r="C446" i="5"/>
  <c r="M445" i="5"/>
  <c r="N445" i="5" s="1"/>
  <c r="J445" i="5"/>
  <c r="I445" i="5"/>
  <c r="H445" i="5"/>
  <c r="L445" i="5" s="1"/>
  <c r="G445" i="5"/>
  <c r="F445" i="5"/>
  <c r="E445" i="5"/>
  <c r="D445" i="5"/>
  <c r="C445" i="5"/>
  <c r="M444" i="5"/>
  <c r="N444" i="5" s="1"/>
  <c r="J444" i="5"/>
  <c r="I444" i="5"/>
  <c r="H444" i="5"/>
  <c r="L444" i="5" s="1"/>
  <c r="G444" i="5"/>
  <c r="F444" i="5"/>
  <c r="E444" i="5"/>
  <c r="D444" i="5"/>
  <c r="C444" i="5"/>
  <c r="M443" i="5"/>
  <c r="N443" i="5" s="1"/>
  <c r="J443" i="5"/>
  <c r="I443" i="5"/>
  <c r="H443" i="5"/>
  <c r="L443" i="5" s="1"/>
  <c r="G443" i="5"/>
  <c r="F443" i="5"/>
  <c r="E443" i="5"/>
  <c r="D443" i="5"/>
  <c r="C443" i="5"/>
  <c r="M442" i="5"/>
  <c r="N442" i="5" s="1"/>
  <c r="J442" i="5"/>
  <c r="I442" i="5"/>
  <c r="H442" i="5"/>
  <c r="L442" i="5" s="1"/>
  <c r="G442" i="5"/>
  <c r="F442" i="5"/>
  <c r="E442" i="5"/>
  <c r="D442" i="5"/>
  <c r="C442" i="5"/>
  <c r="M441" i="5"/>
  <c r="N441" i="5" s="1"/>
  <c r="J441" i="5"/>
  <c r="I441" i="5"/>
  <c r="H441" i="5"/>
  <c r="L441" i="5" s="1"/>
  <c r="G441" i="5"/>
  <c r="F441" i="5"/>
  <c r="E441" i="5"/>
  <c r="D441" i="5"/>
  <c r="C441" i="5"/>
  <c r="M440" i="5"/>
  <c r="N440" i="5" s="1"/>
  <c r="J440" i="5"/>
  <c r="I440" i="5"/>
  <c r="H440" i="5"/>
  <c r="L440" i="5" s="1"/>
  <c r="G440" i="5"/>
  <c r="F440" i="5"/>
  <c r="E440" i="5"/>
  <c r="D440" i="5"/>
  <c r="C440" i="5"/>
  <c r="M439" i="5"/>
  <c r="N439" i="5" s="1"/>
  <c r="J439" i="5"/>
  <c r="I439" i="5"/>
  <c r="H439" i="5"/>
  <c r="L439" i="5" s="1"/>
  <c r="G439" i="5"/>
  <c r="F439" i="5"/>
  <c r="E439" i="5"/>
  <c r="D439" i="5"/>
  <c r="C439" i="5"/>
  <c r="M438" i="5"/>
  <c r="N438" i="5" s="1"/>
  <c r="J438" i="5"/>
  <c r="I438" i="5"/>
  <c r="H438" i="5"/>
  <c r="L438" i="5" s="1"/>
  <c r="G438" i="5"/>
  <c r="F438" i="5"/>
  <c r="E438" i="5"/>
  <c r="D438" i="5"/>
  <c r="C438" i="5"/>
  <c r="M437" i="5"/>
  <c r="N437" i="5" s="1"/>
  <c r="J437" i="5"/>
  <c r="I437" i="5"/>
  <c r="H437" i="5"/>
  <c r="L437" i="5" s="1"/>
  <c r="G437" i="5"/>
  <c r="F437" i="5"/>
  <c r="E437" i="5"/>
  <c r="D437" i="5"/>
  <c r="C437" i="5"/>
  <c r="M436" i="5"/>
  <c r="N436" i="5" s="1"/>
  <c r="J436" i="5"/>
  <c r="I436" i="5"/>
  <c r="H436" i="5"/>
  <c r="L436" i="5" s="1"/>
  <c r="G436" i="5"/>
  <c r="F436" i="5"/>
  <c r="E436" i="5"/>
  <c r="D436" i="5"/>
  <c r="C436" i="5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O436" i="5" l="1"/>
  <c r="O444" i="5"/>
  <c r="O442" i="5"/>
  <c r="O450" i="5"/>
  <c r="O458" i="5"/>
  <c r="O466" i="5"/>
  <c r="O474" i="5"/>
  <c r="O478" i="5"/>
  <c r="O482" i="5"/>
  <c r="O486" i="5"/>
  <c r="O490" i="5"/>
  <c r="O494" i="5"/>
  <c r="O498" i="5"/>
  <c r="O502" i="5"/>
  <c r="O506" i="5"/>
  <c r="O510" i="5"/>
  <c r="O514" i="5"/>
  <c r="O518" i="5"/>
  <c r="O437" i="5"/>
  <c r="O441" i="5"/>
  <c r="O445" i="5"/>
  <c r="O453" i="5"/>
  <c r="O457" i="5"/>
  <c r="O465" i="5"/>
  <c r="O469" i="5"/>
  <c r="O473" i="5"/>
  <c r="O522" i="5"/>
  <c r="O476" i="5"/>
  <c r="O480" i="5"/>
  <c r="O484" i="5"/>
  <c r="O488" i="5"/>
  <c r="O492" i="5"/>
  <c r="O496" i="5"/>
  <c r="O500" i="5"/>
  <c r="O504" i="5"/>
  <c r="O508" i="5"/>
  <c r="O512" i="5"/>
  <c r="O516" i="5"/>
  <c r="O520" i="5"/>
  <c r="O524" i="5"/>
  <c r="O439" i="5"/>
  <c r="O443" i="5"/>
  <c r="O447" i="5"/>
  <c r="O451" i="5"/>
  <c r="O459" i="5"/>
  <c r="O463" i="5"/>
  <c r="O471" i="5"/>
  <c r="O438" i="5"/>
  <c r="O470" i="5"/>
  <c r="O479" i="5"/>
  <c r="O487" i="5"/>
  <c r="O495" i="5"/>
  <c r="O503" i="5"/>
  <c r="O511" i="5"/>
  <c r="O519" i="5"/>
  <c r="O448" i="5"/>
  <c r="O456" i="5"/>
  <c r="O460" i="5"/>
  <c r="O464" i="5"/>
  <c r="O468" i="5"/>
  <c r="O477" i="5"/>
  <c r="O481" i="5"/>
  <c r="O485" i="5"/>
  <c r="O489" i="5"/>
  <c r="O493" i="5"/>
  <c r="O497" i="5"/>
  <c r="O501" i="5"/>
  <c r="O505" i="5"/>
  <c r="O509" i="5"/>
  <c r="O513" i="5"/>
  <c r="O517" i="5"/>
  <c r="O521" i="5"/>
  <c r="O454" i="5"/>
  <c r="O462" i="5"/>
  <c r="O446" i="5"/>
  <c r="O449" i="5"/>
  <c r="O461" i="5"/>
  <c r="O475" i="5"/>
  <c r="O483" i="5"/>
  <c r="O491" i="5"/>
  <c r="O499" i="5"/>
  <c r="O507" i="5"/>
  <c r="O515" i="5"/>
  <c r="O523" i="5"/>
  <c r="O440" i="5"/>
  <c r="O452" i="5"/>
  <c r="O455" i="5"/>
  <c r="O467" i="5"/>
  <c r="O472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M435" i="5"/>
  <c r="N435" i="5" s="1"/>
  <c r="J435" i="5"/>
  <c r="I435" i="5"/>
  <c r="H435" i="5"/>
  <c r="L435" i="5" s="1"/>
  <c r="G435" i="5"/>
  <c r="F435" i="5"/>
  <c r="E435" i="5"/>
  <c r="D435" i="5"/>
  <c r="M434" i="5"/>
  <c r="N434" i="5" s="1"/>
  <c r="J434" i="5"/>
  <c r="I434" i="5"/>
  <c r="H434" i="5"/>
  <c r="L434" i="5" s="1"/>
  <c r="G434" i="5"/>
  <c r="F434" i="5"/>
  <c r="E434" i="5"/>
  <c r="D434" i="5"/>
  <c r="M433" i="5"/>
  <c r="N433" i="5" s="1"/>
  <c r="J433" i="5"/>
  <c r="I433" i="5"/>
  <c r="H433" i="5"/>
  <c r="L433" i="5" s="1"/>
  <c r="G433" i="5"/>
  <c r="F433" i="5"/>
  <c r="E433" i="5"/>
  <c r="D433" i="5"/>
  <c r="M432" i="5"/>
  <c r="N432" i="5" s="1"/>
  <c r="J432" i="5"/>
  <c r="I432" i="5"/>
  <c r="H432" i="5"/>
  <c r="L432" i="5" s="1"/>
  <c r="G432" i="5"/>
  <c r="F432" i="5"/>
  <c r="E432" i="5"/>
  <c r="D432" i="5"/>
  <c r="M431" i="5"/>
  <c r="N431" i="5" s="1"/>
  <c r="J431" i="5"/>
  <c r="I431" i="5"/>
  <c r="H431" i="5"/>
  <c r="L431" i="5" s="1"/>
  <c r="G431" i="5"/>
  <c r="F431" i="5"/>
  <c r="E431" i="5"/>
  <c r="D431" i="5"/>
  <c r="M430" i="5"/>
  <c r="N430" i="5" s="1"/>
  <c r="J430" i="5"/>
  <c r="I430" i="5"/>
  <c r="H430" i="5"/>
  <c r="L430" i="5" s="1"/>
  <c r="G430" i="5"/>
  <c r="F430" i="5"/>
  <c r="E430" i="5"/>
  <c r="D430" i="5"/>
  <c r="M429" i="5"/>
  <c r="N429" i="5" s="1"/>
  <c r="J429" i="5"/>
  <c r="I429" i="5"/>
  <c r="H429" i="5"/>
  <c r="L429" i="5" s="1"/>
  <c r="G429" i="5"/>
  <c r="F429" i="5"/>
  <c r="E429" i="5"/>
  <c r="D429" i="5"/>
  <c r="M428" i="5"/>
  <c r="N428" i="5" s="1"/>
  <c r="J428" i="5"/>
  <c r="I428" i="5"/>
  <c r="H428" i="5"/>
  <c r="L428" i="5" s="1"/>
  <c r="G428" i="5"/>
  <c r="F428" i="5"/>
  <c r="E428" i="5"/>
  <c r="D428" i="5"/>
  <c r="M427" i="5"/>
  <c r="N427" i="5" s="1"/>
  <c r="J427" i="5"/>
  <c r="I427" i="5"/>
  <c r="H427" i="5"/>
  <c r="L427" i="5" s="1"/>
  <c r="G427" i="5"/>
  <c r="F427" i="5"/>
  <c r="E427" i="5"/>
  <c r="D427" i="5"/>
  <c r="M426" i="5"/>
  <c r="N426" i="5" s="1"/>
  <c r="J426" i="5"/>
  <c r="I426" i="5"/>
  <c r="H426" i="5"/>
  <c r="L426" i="5" s="1"/>
  <c r="G426" i="5"/>
  <c r="F426" i="5"/>
  <c r="E426" i="5"/>
  <c r="D426" i="5"/>
  <c r="M425" i="5"/>
  <c r="N425" i="5" s="1"/>
  <c r="J425" i="5"/>
  <c r="I425" i="5"/>
  <c r="H425" i="5"/>
  <c r="L425" i="5" s="1"/>
  <c r="G425" i="5"/>
  <c r="F425" i="5"/>
  <c r="E425" i="5"/>
  <c r="D425" i="5"/>
  <c r="M424" i="5"/>
  <c r="N424" i="5" s="1"/>
  <c r="J424" i="5"/>
  <c r="I424" i="5"/>
  <c r="H424" i="5"/>
  <c r="L424" i="5" s="1"/>
  <c r="G424" i="5"/>
  <c r="F424" i="5"/>
  <c r="E424" i="5"/>
  <c r="D424" i="5"/>
  <c r="M423" i="5"/>
  <c r="N423" i="5" s="1"/>
  <c r="J423" i="5"/>
  <c r="I423" i="5"/>
  <c r="H423" i="5"/>
  <c r="L423" i="5" s="1"/>
  <c r="G423" i="5"/>
  <c r="F423" i="5"/>
  <c r="E423" i="5"/>
  <c r="D423" i="5"/>
  <c r="M422" i="5"/>
  <c r="N422" i="5" s="1"/>
  <c r="J422" i="5"/>
  <c r="I422" i="5"/>
  <c r="H422" i="5"/>
  <c r="L422" i="5" s="1"/>
  <c r="G422" i="5"/>
  <c r="F422" i="5"/>
  <c r="E422" i="5"/>
  <c r="D422" i="5"/>
  <c r="M421" i="5"/>
  <c r="N421" i="5" s="1"/>
  <c r="J421" i="5"/>
  <c r="I421" i="5"/>
  <c r="H421" i="5"/>
  <c r="L421" i="5" s="1"/>
  <c r="G421" i="5"/>
  <c r="F421" i="5"/>
  <c r="E421" i="5"/>
  <c r="D421" i="5"/>
  <c r="M420" i="5"/>
  <c r="N420" i="5" s="1"/>
  <c r="J420" i="5"/>
  <c r="I420" i="5"/>
  <c r="H420" i="5"/>
  <c r="L420" i="5" s="1"/>
  <c r="G420" i="5"/>
  <c r="F420" i="5"/>
  <c r="E420" i="5"/>
  <c r="D420" i="5"/>
  <c r="M419" i="5"/>
  <c r="N419" i="5" s="1"/>
  <c r="J419" i="5"/>
  <c r="I419" i="5"/>
  <c r="H419" i="5"/>
  <c r="L419" i="5" s="1"/>
  <c r="G419" i="5"/>
  <c r="F419" i="5"/>
  <c r="E419" i="5"/>
  <c r="D419" i="5"/>
  <c r="M418" i="5"/>
  <c r="N418" i="5" s="1"/>
  <c r="J418" i="5"/>
  <c r="I418" i="5"/>
  <c r="H418" i="5"/>
  <c r="L418" i="5" s="1"/>
  <c r="G418" i="5"/>
  <c r="F418" i="5"/>
  <c r="E418" i="5"/>
  <c r="D418" i="5"/>
  <c r="M417" i="5"/>
  <c r="N417" i="5" s="1"/>
  <c r="J417" i="5"/>
  <c r="I417" i="5"/>
  <c r="H417" i="5"/>
  <c r="L417" i="5" s="1"/>
  <c r="G417" i="5"/>
  <c r="F417" i="5"/>
  <c r="E417" i="5"/>
  <c r="D417" i="5"/>
  <c r="M416" i="5"/>
  <c r="N416" i="5" s="1"/>
  <c r="J416" i="5"/>
  <c r="I416" i="5"/>
  <c r="H416" i="5"/>
  <c r="L416" i="5" s="1"/>
  <c r="G416" i="5"/>
  <c r="F416" i="5"/>
  <c r="E416" i="5"/>
  <c r="D416" i="5"/>
  <c r="M415" i="5"/>
  <c r="N415" i="5" s="1"/>
  <c r="J415" i="5"/>
  <c r="I415" i="5"/>
  <c r="H415" i="5"/>
  <c r="L415" i="5" s="1"/>
  <c r="G415" i="5"/>
  <c r="F415" i="5"/>
  <c r="E415" i="5"/>
  <c r="D415" i="5"/>
  <c r="M414" i="5"/>
  <c r="N414" i="5" s="1"/>
  <c r="J414" i="5"/>
  <c r="I414" i="5"/>
  <c r="H414" i="5"/>
  <c r="L414" i="5" s="1"/>
  <c r="G414" i="5"/>
  <c r="F414" i="5"/>
  <c r="E414" i="5"/>
  <c r="D414" i="5"/>
  <c r="M413" i="5"/>
  <c r="N413" i="5" s="1"/>
  <c r="J413" i="5"/>
  <c r="I413" i="5"/>
  <c r="H413" i="5"/>
  <c r="L413" i="5" s="1"/>
  <c r="G413" i="5"/>
  <c r="F413" i="5"/>
  <c r="E413" i="5"/>
  <c r="D413" i="5"/>
  <c r="M412" i="5"/>
  <c r="N412" i="5" s="1"/>
  <c r="J412" i="5"/>
  <c r="I412" i="5"/>
  <c r="H412" i="5"/>
  <c r="L412" i="5" s="1"/>
  <c r="G412" i="5"/>
  <c r="F412" i="5"/>
  <c r="E412" i="5"/>
  <c r="D412" i="5"/>
  <c r="M411" i="5"/>
  <c r="N411" i="5" s="1"/>
  <c r="J411" i="5"/>
  <c r="I411" i="5"/>
  <c r="H411" i="5"/>
  <c r="L411" i="5" s="1"/>
  <c r="G411" i="5"/>
  <c r="F411" i="5"/>
  <c r="E411" i="5"/>
  <c r="D411" i="5"/>
  <c r="M410" i="5"/>
  <c r="N410" i="5" s="1"/>
  <c r="J410" i="5"/>
  <c r="I410" i="5"/>
  <c r="H410" i="5"/>
  <c r="L410" i="5" s="1"/>
  <c r="G410" i="5"/>
  <c r="F410" i="5"/>
  <c r="E410" i="5"/>
  <c r="D410" i="5"/>
  <c r="M409" i="5"/>
  <c r="N409" i="5" s="1"/>
  <c r="J409" i="5"/>
  <c r="I409" i="5"/>
  <c r="H409" i="5"/>
  <c r="L409" i="5" s="1"/>
  <c r="G409" i="5"/>
  <c r="F409" i="5"/>
  <c r="E409" i="5"/>
  <c r="D409" i="5"/>
  <c r="M408" i="5"/>
  <c r="N408" i="5" s="1"/>
  <c r="J408" i="5"/>
  <c r="I408" i="5"/>
  <c r="H408" i="5"/>
  <c r="L408" i="5" s="1"/>
  <c r="G408" i="5"/>
  <c r="F408" i="5"/>
  <c r="E408" i="5"/>
  <c r="D408" i="5"/>
  <c r="M407" i="5"/>
  <c r="N407" i="5" s="1"/>
  <c r="J407" i="5"/>
  <c r="I407" i="5"/>
  <c r="H407" i="5"/>
  <c r="L407" i="5" s="1"/>
  <c r="G407" i="5"/>
  <c r="F407" i="5"/>
  <c r="E407" i="5"/>
  <c r="D407" i="5"/>
  <c r="M406" i="5"/>
  <c r="N406" i="5" s="1"/>
  <c r="J406" i="5"/>
  <c r="I406" i="5"/>
  <c r="H406" i="5"/>
  <c r="L406" i="5" s="1"/>
  <c r="G406" i="5"/>
  <c r="F406" i="5"/>
  <c r="E406" i="5"/>
  <c r="D406" i="5"/>
  <c r="M405" i="5"/>
  <c r="N405" i="5" s="1"/>
  <c r="J405" i="5"/>
  <c r="I405" i="5"/>
  <c r="H405" i="5"/>
  <c r="L405" i="5" s="1"/>
  <c r="G405" i="5"/>
  <c r="F405" i="5"/>
  <c r="E405" i="5"/>
  <c r="D405" i="5"/>
  <c r="M404" i="5"/>
  <c r="N404" i="5" s="1"/>
  <c r="J404" i="5"/>
  <c r="I404" i="5"/>
  <c r="H404" i="5"/>
  <c r="L404" i="5" s="1"/>
  <c r="G404" i="5"/>
  <c r="F404" i="5"/>
  <c r="E404" i="5"/>
  <c r="D404" i="5"/>
  <c r="M403" i="5"/>
  <c r="N403" i="5" s="1"/>
  <c r="J403" i="5"/>
  <c r="I403" i="5"/>
  <c r="H403" i="5"/>
  <c r="L403" i="5" s="1"/>
  <c r="G403" i="5"/>
  <c r="F403" i="5"/>
  <c r="E403" i="5"/>
  <c r="D403" i="5"/>
  <c r="M402" i="5"/>
  <c r="N402" i="5" s="1"/>
  <c r="J402" i="5"/>
  <c r="I402" i="5"/>
  <c r="H402" i="5"/>
  <c r="L402" i="5" s="1"/>
  <c r="G402" i="5"/>
  <c r="F402" i="5"/>
  <c r="E402" i="5"/>
  <c r="D402" i="5"/>
  <c r="M401" i="5"/>
  <c r="N401" i="5" s="1"/>
  <c r="J401" i="5"/>
  <c r="I401" i="5"/>
  <c r="H401" i="5"/>
  <c r="L401" i="5" s="1"/>
  <c r="G401" i="5"/>
  <c r="F401" i="5"/>
  <c r="E401" i="5"/>
  <c r="D401" i="5"/>
  <c r="M400" i="5"/>
  <c r="N400" i="5" s="1"/>
  <c r="J400" i="5"/>
  <c r="I400" i="5"/>
  <c r="H400" i="5"/>
  <c r="L400" i="5" s="1"/>
  <c r="G400" i="5"/>
  <c r="F400" i="5"/>
  <c r="E400" i="5"/>
  <c r="D400" i="5"/>
  <c r="M399" i="5"/>
  <c r="N399" i="5" s="1"/>
  <c r="J399" i="5"/>
  <c r="I399" i="5"/>
  <c r="H399" i="5"/>
  <c r="L399" i="5" s="1"/>
  <c r="G399" i="5"/>
  <c r="F399" i="5"/>
  <c r="E399" i="5"/>
  <c r="D399" i="5"/>
  <c r="M398" i="5"/>
  <c r="N398" i="5" s="1"/>
  <c r="J398" i="5"/>
  <c r="I398" i="5"/>
  <c r="H398" i="5"/>
  <c r="L398" i="5" s="1"/>
  <c r="G398" i="5"/>
  <c r="F398" i="5"/>
  <c r="E398" i="5"/>
  <c r="D398" i="5"/>
  <c r="M397" i="5"/>
  <c r="N397" i="5" s="1"/>
  <c r="J397" i="5"/>
  <c r="I397" i="5"/>
  <c r="H397" i="5"/>
  <c r="L397" i="5" s="1"/>
  <c r="G397" i="5"/>
  <c r="F397" i="5"/>
  <c r="E397" i="5"/>
  <c r="D397" i="5"/>
  <c r="M396" i="5"/>
  <c r="N396" i="5" s="1"/>
  <c r="J396" i="5"/>
  <c r="I396" i="5"/>
  <c r="H396" i="5"/>
  <c r="L396" i="5" s="1"/>
  <c r="G396" i="5"/>
  <c r="F396" i="5"/>
  <c r="E396" i="5"/>
  <c r="D396" i="5"/>
  <c r="M395" i="5"/>
  <c r="N395" i="5" s="1"/>
  <c r="J395" i="5"/>
  <c r="I395" i="5"/>
  <c r="H395" i="5"/>
  <c r="L395" i="5" s="1"/>
  <c r="G395" i="5"/>
  <c r="F395" i="5"/>
  <c r="E395" i="5"/>
  <c r="D395" i="5"/>
  <c r="M394" i="5"/>
  <c r="N394" i="5" s="1"/>
  <c r="J394" i="5"/>
  <c r="I394" i="5"/>
  <c r="H394" i="5"/>
  <c r="L394" i="5" s="1"/>
  <c r="G394" i="5"/>
  <c r="F394" i="5"/>
  <c r="E394" i="5"/>
  <c r="D394" i="5"/>
  <c r="M393" i="5"/>
  <c r="N393" i="5" s="1"/>
  <c r="J393" i="5"/>
  <c r="I393" i="5"/>
  <c r="H393" i="5"/>
  <c r="L393" i="5" s="1"/>
  <c r="G393" i="5"/>
  <c r="F393" i="5"/>
  <c r="E393" i="5"/>
  <c r="D393" i="5"/>
  <c r="M392" i="5"/>
  <c r="N392" i="5" s="1"/>
  <c r="J392" i="5"/>
  <c r="I392" i="5"/>
  <c r="H392" i="5"/>
  <c r="L392" i="5" s="1"/>
  <c r="G392" i="5"/>
  <c r="F392" i="5"/>
  <c r="E392" i="5"/>
  <c r="D392" i="5"/>
  <c r="O397" i="5" l="1"/>
  <c r="O399" i="5"/>
  <c r="O401" i="5"/>
  <c r="O402" i="5"/>
  <c r="O403" i="5"/>
  <c r="O405" i="5"/>
  <c r="O407" i="5"/>
  <c r="O409" i="5"/>
  <c r="O410" i="5"/>
  <c r="O411" i="5"/>
  <c r="O413" i="5"/>
  <c r="O415" i="5"/>
  <c r="O418" i="5"/>
  <c r="O421" i="5"/>
  <c r="O423" i="5"/>
  <c r="O425" i="5"/>
  <c r="O426" i="5"/>
  <c r="O427" i="5"/>
  <c r="O429" i="5"/>
  <c r="O431" i="5"/>
  <c r="O433" i="5"/>
  <c r="O434" i="5"/>
  <c r="O435" i="5"/>
  <c r="O393" i="5"/>
  <c r="O394" i="5"/>
  <c r="O395" i="5"/>
  <c r="O417" i="5"/>
  <c r="O419" i="5"/>
  <c r="O392" i="5"/>
  <c r="O396" i="5"/>
  <c r="O398" i="5"/>
  <c r="O400" i="5"/>
  <c r="O404" i="5"/>
  <c r="O406" i="5"/>
  <c r="O408" i="5"/>
  <c r="O412" i="5"/>
  <c r="O414" i="5"/>
  <c r="O416" i="5"/>
  <c r="O420" i="5"/>
  <c r="O422" i="5"/>
  <c r="O424" i="5"/>
  <c r="O428" i="5"/>
  <c r="O430" i="5"/>
  <c r="O432" i="5"/>
  <c r="M391" i="5"/>
  <c r="N391" i="5" s="1"/>
  <c r="J391" i="5"/>
  <c r="I391" i="5"/>
  <c r="H391" i="5"/>
  <c r="L391" i="5" s="1"/>
  <c r="G391" i="5"/>
  <c r="F391" i="5"/>
  <c r="E391" i="5"/>
  <c r="D391" i="5"/>
  <c r="C391" i="5"/>
  <c r="M390" i="5"/>
  <c r="N390" i="5" s="1"/>
  <c r="J390" i="5"/>
  <c r="I390" i="5"/>
  <c r="H390" i="5"/>
  <c r="L390" i="5" s="1"/>
  <c r="G390" i="5"/>
  <c r="F390" i="5"/>
  <c r="E390" i="5"/>
  <c r="D390" i="5"/>
  <c r="C390" i="5"/>
  <c r="M389" i="5"/>
  <c r="N389" i="5" s="1"/>
  <c r="J389" i="5"/>
  <c r="I389" i="5"/>
  <c r="H389" i="5"/>
  <c r="L389" i="5" s="1"/>
  <c r="G389" i="5"/>
  <c r="F389" i="5"/>
  <c r="E389" i="5"/>
  <c r="D389" i="5"/>
  <c r="C389" i="5"/>
  <c r="M388" i="5"/>
  <c r="N388" i="5" s="1"/>
  <c r="J388" i="5"/>
  <c r="I388" i="5"/>
  <c r="H388" i="5"/>
  <c r="L388" i="5" s="1"/>
  <c r="G388" i="5"/>
  <c r="F388" i="5"/>
  <c r="E388" i="5"/>
  <c r="D388" i="5"/>
  <c r="C388" i="5"/>
  <c r="M387" i="5"/>
  <c r="N387" i="5" s="1"/>
  <c r="J387" i="5"/>
  <c r="I387" i="5"/>
  <c r="H387" i="5"/>
  <c r="L387" i="5" s="1"/>
  <c r="G387" i="5"/>
  <c r="F387" i="5"/>
  <c r="E387" i="5"/>
  <c r="D387" i="5"/>
  <c r="C387" i="5"/>
  <c r="M386" i="5"/>
  <c r="N386" i="5" s="1"/>
  <c r="J386" i="5"/>
  <c r="I386" i="5"/>
  <c r="H386" i="5"/>
  <c r="L386" i="5" s="1"/>
  <c r="G386" i="5"/>
  <c r="F386" i="5"/>
  <c r="E386" i="5"/>
  <c r="D386" i="5"/>
  <c r="C386" i="5"/>
  <c r="M385" i="5"/>
  <c r="N385" i="5" s="1"/>
  <c r="J385" i="5"/>
  <c r="I385" i="5"/>
  <c r="H385" i="5"/>
  <c r="L385" i="5" s="1"/>
  <c r="G385" i="5"/>
  <c r="F385" i="5"/>
  <c r="E385" i="5"/>
  <c r="D385" i="5"/>
  <c r="C385" i="5"/>
  <c r="M384" i="5"/>
  <c r="N384" i="5" s="1"/>
  <c r="J384" i="5"/>
  <c r="I384" i="5"/>
  <c r="H384" i="5"/>
  <c r="L384" i="5" s="1"/>
  <c r="G384" i="5"/>
  <c r="F384" i="5"/>
  <c r="E384" i="5"/>
  <c r="D384" i="5"/>
  <c r="C384" i="5"/>
  <c r="M383" i="5"/>
  <c r="N383" i="5" s="1"/>
  <c r="J383" i="5"/>
  <c r="I383" i="5"/>
  <c r="H383" i="5"/>
  <c r="L383" i="5" s="1"/>
  <c r="G383" i="5"/>
  <c r="F383" i="5"/>
  <c r="E383" i="5"/>
  <c r="D383" i="5"/>
  <c r="C383" i="5"/>
  <c r="M382" i="5"/>
  <c r="N382" i="5" s="1"/>
  <c r="J382" i="5"/>
  <c r="I382" i="5"/>
  <c r="H382" i="5"/>
  <c r="L382" i="5" s="1"/>
  <c r="G382" i="5"/>
  <c r="F382" i="5"/>
  <c r="E382" i="5"/>
  <c r="D382" i="5"/>
  <c r="C382" i="5"/>
  <c r="M381" i="5"/>
  <c r="N381" i="5" s="1"/>
  <c r="J381" i="5"/>
  <c r="I381" i="5"/>
  <c r="H381" i="5"/>
  <c r="L381" i="5" s="1"/>
  <c r="G381" i="5"/>
  <c r="F381" i="5"/>
  <c r="E381" i="5"/>
  <c r="D381" i="5"/>
  <c r="C381" i="5"/>
  <c r="M380" i="5"/>
  <c r="N380" i="5" s="1"/>
  <c r="J380" i="5"/>
  <c r="I380" i="5"/>
  <c r="H380" i="5"/>
  <c r="L380" i="5" s="1"/>
  <c r="G380" i="5"/>
  <c r="F380" i="5"/>
  <c r="E380" i="5"/>
  <c r="D380" i="5"/>
  <c r="C380" i="5"/>
  <c r="M379" i="5"/>
  <c r="N379" i="5" s="1"/>
  <c r="J379" i="5"/>
  <c r="I379" i="5"/>
  <c r="H379" i="5"/>
  <c r="L379" i="5" s="1"/>
  <c r="G379" i="5"/>
  <c r="F379" i="5"/>
  <c r="E379" i="5"/>
  <c r="D379" i="5"/>
  <c r="C379" i="5"/>
  <c r="M378" i="5"/>
  <c r="N378" i="5" s="1"/>
  <c r="J378" i="5"/>
  <c r="I378" i="5"/>
  <c r="H378" i="5"/>
  <c r="L378" i="5" s="1"/>
  <c r="G378" i="5"/>
  <c r="F378" i="5"/>
  <c r="E378" i="5"/>
  <c r="D378" i="5"/>
  <c r="C378" i="5"/>
  <c r="M377" i="5"/>
  <c r="N377" i="5" s="1"/>
  <c r="J377" i="5"/>
  <c r="I377" i="5"/>
  <c r="H377" i="5"/>
  <c r="L377" i="5" s="1"/>
  <c r="G377" i="5"/>
  <c r="F377" i="5"/>
  <c r="E377" i="5"/>
  <c r="D377" i="5"/>
  <c r="C377" i="5"/>
  <c r="M376" i="5"/>
  <c r="N376" i="5" s="1"/>
  <c r="J376" i="5"/>
  <c r="I376" i="5"/>
  <c r="H376" i="5"/>
  <c r="L376" i="5" s="1"/>
  <c r="G376" i="5"/>
  <c r="F376" i="5"/>
  <c r="E376" i="5"/>
  <c r="D376" i="5"/>
  <c r="C376" i="5"/>
  <c r="M375" i="5"/>
  <c r="N375" i="5" s="1"/>
  <c r="J375" i="5"/>
  <c r="I375" i="5"/>
  <c r="H375" i="5"/>
  <c r="L375" i="5" s="1"/>
  <c r="G375" i="5"/>
  <c r="F375" i="5"/>
  <c r="E375" i="5"/>
  <c r="D375" i="5"/>
  <c r="C375" i="5"/>
  <c r="M374" i="5"/>
  <c r="N374" i="5" s="1"/>
  <c r="J374" i="5"/>
  <c r="I374" i="5"/>
  <c r="H374" i="5"/>
  <c r="L374" i="5" s="1"/>
  <c r="G374" i="5"/>
  <c r="F374" i="5"/>
  <c r="E374" i="5"/>
  <c r="D374" i="5"/>
  <c r="C374" i="5"/>
  <c r="M373" i="5"/>
  <c r="N373" i="5" s="1"/>
  <c r="J373" i="5"/>
  <c r="I373" i="5"/>
  <c r="H373" i="5"/>
  <c r="L373" i="5" s="1"/>
  <c r="G373" i="5"/>
  <c r="F373" i="5"/>
  <c r="E373" i="5"/>
  <c r="D373" i="5"/>
  <c r="C373" i="5"/>
  <c r="M372" i="5"/>
  <c r="N372" i="5" s="1"/>
  <c r="J372" i="5"/>
  <c r="I372" i="5"/>
  <c r="H372" i="5"/>
  <c r="L372" i="5" s="1"/>
  <c r="G372" i="5"/>
  <c r="F372" i="5"/>
  <c r="E372" i="5"/>
  <c r="D372" i="5"/>
  <c r="C372" i="5"/>
  <c r="M371" i="5"/>
  <c r="N371" i="5" s="1"/>
  <c r="J371" i="5"/>
  <c r="I371" i="5"/>
  <c r="H371" i="5"/>
  <c r="L371" i="5" s="1"/>
  <c r="G371" i="5"/>
  <c r="F371" i="5"/>
  <c r="E371" i="5"/>
  <c r="D371" i="5"/>
  <c r="C371" i="5"/>
  <c r="M370" i="5"/>
  <c r="N370" i="5" s="1"/>
  <c r="J370" i="5"/>
  <c r="I370" i="5"/>
  <c r="H370" i="5"/>
  <c r="L370" i="5" s="1"/>
  <c r="G370" i="5"/>
  <c r="F370" i="5"/>
  <c r="E370" i="5"/>
  <c r="D370" i="5"/>
  <c r="C370" i="5"/>
  <c r="M369" i="5"/>
  <c r="N369" i="5" s="1"/>
  <c r="J369" i="5"/>
  <c r="I369" i="5"/>
  <c r="H369" i="5"/>
  <c r="L369" i="5" s="1"/>
  <c r="G369" i="5"/>
  <c r="F369" i="5"/>
  <c r="E369" i="5"/>
  <c r="D369" i="5"/>
  <c r="C369" i="5"/>
  <c r="M368" i="5"/>
  <c r="N368" i="5" s="1"/>
  <c r="J368" i="5"/>
  <c r="I368" i="5"/>
  <c r="H368" i="5"/>
  <c r="L368" i="5" s="1"/>
  <c r="G368" i="5"/>
  <c r="F368" i="5"/>
  <c r="E368" i="5"/>
  <c r="D368" i="5"/>
  <c r="C368" i="5"/>
  <c r="M367" i="5"/>
  <c r="N367" i="5" s="1"/>
  <c r="J367" i="5"/>
  <c r="I367" i="5"/>
  <c r="H367" i="5"/>
  <c r="L367" i="5" s="1"/>
  <c r="G367" i="5"/>
  <c r="F367" i="5"/>
  <c r="E367" i="5"/>
  <c r="D367" i="5"/>
  <c r="C367" i="5"/>
  <c r="M366" i="5"/>
  <c r="N366" i="5" s="1"/>
  <c r="J366" i="5"/>
  <c r="I366" i="5"/>
  <c r="H366" i="5"/>
  <c r="L366" i="5" s="1"/>
  <c r="G366" i="5"/>
  <c r="F366" i="5"/>
  <c r="E366" i="5"/>
  <c r="D366" i="5"/>
  <c r="C366" i="5"/>
  <c r="M365" i="5"/>
  <c r="N365" i="5" s="1"/>
  <c r="J365" i="5"/>
  <c r="I365" i="5"/>
  <c r="H365" i="5"/>
  <c r="L365" i="5" s="1"/>
  <c r="G365" i="5"/>
  <c r="F365" i="5"/>
  <c r="E365" i="5"/>
  <c r="D365" i="5"/>
  <c r="C365" i="5"/>
  <c r="M364" i="5"/>
  <c r="N364" i="5" s="1"/>
  <c r="J364" i="5"/>
  <c r="I364" i="5"/>
  <c r="H364" i="5"/>
  <c r="L364" i="5" s="1"/>
  <c r="G364" i="5"/>
  <c r="F364" i="5"/>
  <c r="E364" i="5"/>
  <c r="D364" i="5"/>
  <c r="C364" i="5"/>
  <c r="M363" i="5"/>
  <c r="N363" i="5" s="1"/>
  <c r="J363" i="5"/>
  <c r="I363" i="5"/>
  <c r="H363" i="5"/>
  <c r="L363" i="5" s="1"/>
  <c r="G363" i="5"/>
  <c r="F363" i="5"/>
  <c r="E363" i="5"/>
  <c r="D363" i="5"/>
  <c r="C363" i="5"/>
  <c r="M362" i="5"/>
  <c r="N362" i="5" s="1"/>
  <c r="J362" i="5"/>
  <c r="I362" i="5"/>
  <c r="H362" i="5"/>
  <c r="L362" i="5" s="1"/>
  <c r="G362" i="5"/>
  <c r="F362" i="5"/>
  <c r="E362" i="5"/>
  <c r="D362" i="5"/>
  <c r="C362" i="5"/>
  <c r="M361" i="5"/>
  <c r="N361" i="5" s="1"/>
  <c r="J361" i="5"/>
  <c r="I361" i="5"/>
  <c r="H361" i="5"/>
  <c r="L361" i="5" s="1"/>
  <c r="G361" i="5"/>
  <c r="F361" i="5"/>
  <c r="E361" i="5"/>
  <c r="D361" i="5"/>
  <c r="C361" i="5"/>
  <c r="M360" i="5"/>
  <c r="N360" i="5" s="1"/>
  <c r="J360" i="5"/>
  <c r="I360" i="5"/>
  <c r="H360" i="5"/>
  <c r="L360" i="5" s="1"/>
  <c r="G360" i="5"/>
  <c r="F360" i="5"/>
  <c r="E360" i="5"/>
  <c r="D360" i="5"/>
  <c r="C360" i="5"/>
  <c r="M359" i="5"/>
  <c r="N359" i="5" s="1"/>
  <c r="J359" i="5"/>
  <c r="I359" i="5"/>
  <c r="H359" i="5"/>
  <c r="L359" i="5" s="1"/>
  <c r="G359" i="5"/>
  <c r="F359" i="5"/>
  <c r="E359" i="5"/>
  <c r="D359" i="5"/>
  <c r="C359" i="5"/>
  <c r="M358" i="5"/>
  <c r="N358" i="5" s="1"/>
  <c r="J358" i="5"/>
  <c r="I358" i="5"/>
  <c r="H358" i="5"/>
  <c r="L358" i="5" s="1"/>
  <c r="G358" i="5"/>
  <c r="F358" i="5"/>
  <c r="E358" i="5"/>
  <c r="D358" i="5"/>
  <c r="C358" i="5"/>
  <c r="M357" i="5"/>
  <c r="N357" i="5" s="1"/>
  <c r="J357" i="5"/>
  <c r="I357" i="5"/>
  <c r="H357" i="5"/>
  <c r="L357" i="5" s="1"/>
  <c r="G357" i="5"/>
  <c r="F357" i="5"/>
  <c r="E357" i="5"/>
  <c r="D357" i="5"/>
  <c r="C357" i="5"/>
  <c r="M356" i="5"/>
  <c r="N356" i="5" s="1"/>
  <c r="J356" i="5"/>
  <c r="I356" i="5"/>
  <c r="H356" i="5"/>
  <c r="L356" i="5" s="1"/>
  <c r="G356" i="5"/>
  <c r="F356" i="5"/>
  <c r="E356" i="5"/>
  <c r="D356" i="5"/>
  <c r="C356" i="5"/>
  <c r="M355" i="5"/>
  <c r="N355" i="5" s="1"/>
  <c r="J355" i="5"/>
  <c r="I355" i="5"/>
  <c r="H355" i="5"/>
  <c r="L355" i="5" s="1"/>
  <c r="G355" i="5"/>
  <c r="F355" i="5"/>
  <c r="E355" i="5"/>
  <c r="D355" i="5"/>
  <c r="C355" i="5"/>
  <c r="M354" i="5"/>
  <c r="N354" i="5" s="1"/>
  <c r="J354" i="5"/>
  <c r="I354" i="5"/>
  <c r="H354" i="5"/>
  <c r="L354" i="5" s="1"/>
  <c r="G354" i="5"/>
  <c r="F354" i="5"/>
  <c r="E354" i="5"/>
  <c r="D354" i="5"/>
  <c r="C354" i="5"/>
  <c r="M353" i="5"/>
  <c r="N353" i="5" s="1"/>
  <c r="J353" i="5"/>
  <c r="I353" i="5"/>
  <c r="H353" i="5"/>
  <c r="L353" i="5" s="1"/>
  <c r="G353" i="5"/>
  <c r="F353" i="5"/>
  <c r="E353" i="5"/>
  <c r="D353" i="5"/>
  <c r="C353" i="5"/>
  <c r="M352" i="5"/>
  <c r="N352" i="5" s="1"/>
  <c r="J352" i="5"/>
  <c r="I352" i="5"/>
  <c r="H352" i="5"/>
  <c r="L352" i="5" s="1"/>
  <c r="G352" i="5"/>
  <c r="F352" i="5"/>
  <c r="E352" i="5"/>
  <c r="D352" i="5"/>
  <c r="C352" i="5"/>
  <c r="M351" i="5"/>
  <c r="N351" i="5" s="1"/>
  <c r="J351" i="5"/>
  <c r="I351" i="5"/>
  <c r="H351" i="5"/>
  <c r="L351" i="5" s="1"/>
  <c r="G351" i="5"/>
  <c r="F351" i="5"/>
  <c r="E351" i="5"/>
  <c r="D351" i="5"/>
  <c r="C351" i="5"/>
  <c r="M350" i="5"/>
  <c r="N350" i="5" s="1"/>
  <c r="J350" i="5"/>
  <c r="I350" i="5"/>
  <c r="H350" i="5"/>
  <c r="L350" i="5" s="1"/>
  <c r="G350" i="5"/>
  <c r="F350" i="5"/>
  <c r="E350" i="5"/>
  <c r="D350" i="5"/>
  <c r="C350" i="5"/>
  <c r="M349" i="5"/>
  <c r="N349" i="5" s="1"/>
  <c r="J349" i="5"/>
  <c r="I349" i="5"/>
  <c r="H349" i="5"/>
  <c r="L349" i="5" s="1"/>
  <c r="G349" i="5"/>
  <c r="F349" i="5"/>
  <c r="E349" i="5"/>
  <c r="D349" i="5"/>
  <c r="C349" i="5"/>
  <c r="M348" i="5"/>
  <c r="N348" i="5" s="1"/>
  <c r="J348" i="5"/>
  <c r="I348" i="5"/>
  <c r="H348" i="5"/>
  <c r="L348" i="5" s="1"/>
  <c r="G348" i="5"/>
  <c r="F348" i="5"/>
  <c r="E348" i="5"/>
  <c r="D348" i="5"/>
  <c r="C348" i="5"/>
  <c r="M347" i="5"/>
  <c r="N347" i="5" s="1"/>
  <c r="J347" i="5"/>
  <c r="I347" i="5"/>
  <c r="H347" i="5"/>
  <c r="L347" i="5" s="1"/>
  <c r="G347" i="5"/>
  <c r="F347" i="5"/>
  <c r="E347" i="5"/>
  <c r="D347" i="5"/>
  <c r="C347" i="5"/>
  <c r="M346" i="5"/>
  <c r="N346" i="5" s="1"/>
  <c r="J346" i="5"/>
  <c r="I346" i="5"/>
  <c r="H346" i="5"/>
  <c r="L346" i="5" s="1"/>
  <c r="G346" i="5"/>
  <c r="F346" i="5"/>
  <c r="E346" i="5"/>
  <c r="D346" i="5"/>
  <c r="C346" i="5"/>
  <c r="M345" i="5"/>
  <c r="N345" i="5" s="1"/>
  <c r="J345" i="5"/>
  <c r="I345" i="5"/>
  <c r="H345" i="5"/>
  <c r="L345" i="5" s="1"/>
  <c r="G345" i="5"/>
  <c r="F345" i="5"/>
  <c r="E345" i="5"/>
  <c r="D345" i="5"/>
  <c r="C345" i="5"/>
  <c r="M344" i="5"/>
  <c r="N344" i="5" s="1"/>
  <c r="J344" i="5"/>
  <c r="I344" i="5"/>
  <c r="H344" i="5"/>
  <c r="L344" i="5" s="1"/>
  <c r="G344" i="5"/>
  <c r="F344" i="5"/>
  <c r="E344" i="5"/>
  <c r="D344" i="5"/>
  <c r="C344" i="5"/>
  <c r="M343" i="5"/>
  <c r="N343" i="5" s="1"/>
  <c r="J343" i="5"/>
  <c r="I343" i="5"/>
  <c r="H343" i="5"/>
  <c r="L343" i="5" s="1"/>
  <c r="G343" i="5"/>
  <c r="F343" i="5"/>
  <c r="E343" i="5"/>
  <c r="D343" i="5"/>
  <c r="C343" i="5"/>
  <c r="M342" i="5"/>
  <c r="N342" i="5" s="1"/>
  <c r="J342" i="5"/>
  <c r="I342" i="5"/>
  <c r="H342" i="5"/>
  <c r="L342" i="5" s="1"/>
  <c r="G342" i="5"/>
  <c r="F342" i="5"/>
  <c r="E342" i="5"/>
  <c r="D342" i="5"/>
  <c r="C342" i="5"/>
  <c r="M341" i="5"/>
  <c r="N341" i="5" s="1"/>
  <c r="J341" i="5"/>
  <c r="I341" i="5"/>
  <c r="H341" i="5"/>
  <c r="L341" i="5" s="1"/>
  <c r="G341" i="5"/>
  <c r="F341" i="5"/>
  <c r="E341" i="5"/>
  <c r="D341" i="5"/>
  <c r="C341" i="5"/>
  <c r="M340" i="5"/>
  <c r="N340" i="5" s="1"/>
  <c r="J340" i="5"/>
  <c r="I340" i="5"/>
  <c r="H340" i="5"/>
  <c r="L340" i="5" s="1"/>
  <c r="G340" i="5"/>
  <c r="F340" i="5"/>
  <c r="E340" i="5"/>
  <c r="D340" i="5"/>
  <c r="C340" i="5"/>
  <c r="M339" i="5"/>
  <c r="N339" i="5" s="1"/>
  <c r="J339" i="5"/>
  <c r="I339" i="5"/>
  <c r="H339" i="5"/>
  <c r="L339" i="5" s="1"/>
  <c r="G339" i="5"/>
  <c r="F339" i="5"/>
  <c r="E339" i="5"/>
  <c r="D339" i="5"/>
  <c r="C339" i="5"/>
  <c r="M338" i="5"/>
  <c r="N338" i="5" s="1"/>
  <c r="J338" i="5"/>
  <c r="I338" i="5"/>
  <c r="H338" i="5"/>
  <c r="L338" i="5" s="1"/>
  <c r="G338" i="5"/>
  <c r="F338" i="5"/>
  <c r="E338" i="5"/>
  <c r="D338" i="5"/>
  <c r="C338" i="5"/>
  <c r="M337" i="5"/>
  <c r="N337" i="5" s="1"/>
  <c r="J337" i="5"/>
  <c r="I337" i="5"/>
  <c r="H337" i="5"/>
  <c r="L337" i="5" s="1"/>
  <c r="G337" i="5"/>
  <c r="F337" i="5"/>
  <c r="E337" i="5"/>
  <c r="D337" i="5"/>
  <c r="C337" i="5"/>
  <c r="M336" i="5"/>
  <c r="N336" i="5" s="1"/>
  <c r="J336" i="5"/>
  <c r="I336" i="5"/>
  <c r="H336" i="5"/>
  <c r="L336" i="5" s="1"/>
  <c r="G336" i="5"/>
  <c r="F336" i="5"/>
  <c r="E336" i="5"/>
  <c r="D336" i="5"/>
  <c r="C336" i="5"/>
  <c r="M335" i="5"/>
  <c r="N335" i="5" s="1"/>
  <c r="J335" i="5"/>
  <c r="I335" i="5"/>
  <c r="H335" i="5"/>
  <c r="L335" i="5" s="1"/>
  <c r="G335" i="5"/>
  <c r="F335" i="5"/>
  <c r="E335" i="5"/>
  <c r="D335" i="5"/>
  <c r="C335" i="5"/>
  <c r="M334" i="5"/>
  <c r="N334" i="5" s="1"/>
  <c r="J334" i="5"/>
  <c r="I334" i="5"/>
  <c r="H334" i="5"/>
  <c r="L334" i="5" s="1"/>
  <c r="G334" i="5"/>
  <c r="F334" i="5"/>
  <c r="E334" i="5"/>
  <c r="D334" i="5"/>
  <c r="C334" i="5"/>
  <c r="M333" i="5"/>
  <c r="N333" i="5" s="1"/>
  <c r="J333" i="5"/>
  <c r="I333" i="5"/>
  <c r="H333" i="5"/>
  <c r="L333" i="5" s="1"/>
  <c r="G333" i="5"/>
  <c r="F333" i="5"/>
  <c r="E333" i="5"/>
  <c r="D333" i="5"/>
  <c r="C333" i="5"/>
  <c r="M332" i="5"/>
  <c r="N332" i="5" s="1"/>
  <c r="J332" i="5"/>
  <c r="I332" i="5"/>
  <c r="H332" i="5"/>
  <c r="L332" i="5" s="1"/>
  <c r="G332" i="5"/>
  <c r="F332" i="5"/>
  <c r="E332" i="5"/>
  <c r="D332" i="5"/>
  <c r="C332" i="5"/>
  <c r="M331" i="5"/>
  <c r="N331" i="5" s="1"/>
  <c r="J331" i="5"/>
  <c r="I331" i="5"/>
  <c r="H331" i="5"/>
  <c r="L331" i="5" s="1"/>
  <c r="G331" i="5"/>
  <c r="F331" i="5"/>
  <c r="E331" i="5"/>
  <c r="D331" i="5"/>
  <c r="C331" i="5"/>
  <c r="M330" i="5"/>
  <c r="N330" i="5" s="1"/>
  <c r="J330" i="5"/>
  <c r="I330" i="5"/>
  <c r="H330" i="5"/>
  <c r="L330" i="5" s="1"/>
  <c r="G330" i="5"/>
  <c r="F330" i="5"/>
  <c r="E330" i="5"/>
  <c r="D330" i="5"/>
  <c r="C330" i="5"/>
  <c r="M329" i="5"/>
  <c r="N329" i="5" s="1"/>
  <c r="J329" i="5"/>
  <c r="I329" i="5"/>
  <c r="H329" i="5"/>
  <c r="L329" i="5" s="1"/>
  <c r="G329" i="5"/>
  <c r="F329" i="5"/>
  <c r="E329" i="5"/>
  <c r="D329" i="5"/>
  <c r="C329" i="5"/>
  <c r="M328" i="5"/>
  <c r="N328" i="5" s="1"/>
  <c r="J328" i="5"/>
  <c r="I328" i="5"/>
  <c r="H328" i="5"/>
  <c r="L328" i="5" s="1"/>
  <c r="G328" i="5"/>
  <c r="F328" i="5"/>
  <c r="E328" i="5"/>
  <c r="D328" i="5"/>
  <c r="C328" i="5"/>
  <c r="M327" i="5"/>
  <c r="N327" i="5" s="1"/>
  <c r="J327" i="5"/>
  <c r="I327" i="5"/>
  <c r="H327" i="5"/>
  <c r="L327" i="5" s="1"/>
  <c r="G327" i="5"/>
  <c r="F327" i="5"/>
  <c r="E327" i="5"/>
  <c r="D327" i="5"/>
  <c r="C327" i="5"/>
  <c r="M326" i="5"/>
  <c r="N326" i="5" s="1"/>
  <c r="J326" i="5"/>
  <c r="I326" i="5"/>
  <c r="H326" i="5"/>
  <c r="L326" i="5" s="1"/>
  <c r="G326" i="5"/>
  <c r="F326" i="5"/>
  <c r="E326" i="5"/>
  <c r="D326" i="5"/>
  <c r="C326" i="5"/>
  <c r="M325" i="5"/>
  <c r="N325" i="5" s="1"/>
  <c r="J325" i="5"/>
  <c r="I325" i="5"/>
  <c r="H325" i="5"/>
  <c r="L325" i="5" s="1"/>
  <c r="G325" i="5"/>
  <c r="F325" i="5"/>
  <c r="E325" i="5"/>
  <c r="D325" i="5"/>
  <c r="C325" i="5"/>
  <c r="M324" i="5"/>
  <c r="N324" i="5" s="1"/>
  <c r="J324" i="5"/>
  <c r="I324" i="5"/>
  <c r="H324" i="5"/>
  <c r="L324" i="5" s="1"/>
  <c r="G324" i="5"/>
  <c r="F324" i="5"/>
  <c r="E324" i="5"/>
  <c r="D324" i="5"/>
  <c r="C324" i="5"/>
  <c r="M323" i="5"/>
  <c r="N323" i="5" s="1"/>
  <c r="J323" i="5"/>
  <c r="I323" i="5"/>
  <c r="H323" i="5"/>
  <c r="L323" i="5" s="1"/>
  <c r="G323" i="5"/>
  <c r="F323" i="5"/>
  <c r="E323" i="5"/>
  <c r="D323" i="5"/>
  <c r="C323" i="5"/>
  <c r="M322" i="5"/>
  <c r="N322" i="5" s="1"/>
  <c r="J322" i="5"/>
  <c r="I322" i="5"/>
  <c r="H322" i="5"/>
  <c r="L322" i="5" s="1"/>
  <c r="G322" i="5"/>
  <c r="F322" i="5"/>
  <c r="E322" i="5"/>
  <c r="D322" i="5"/>
  <c r="C322" i="5"/>
  <c r="M321" i="5"/>
  <c r="N321" i="5" s="1"/>
  <c r="J321" i="5"/>
  <c r="I321" i="5"/>
  <c r="H321" i="5"/>
  <c r="L321" i="5" s="1"/>
  <c r="G321" i="5"/>
  <c r="F321" i="5"/>
  <c r="E321" i="5"/>
  <c r="D321" i="5"/>
  <c r="C321" i="5"/>
  <c r="M320" i="5"/>
  <c r="N320" i="5" s="1"/>
  <c r="J320" i="5"/>
  <c r="I320" i="5"/>
  <c r="H320" i="5"/>
  <c r="L320" i="5" s="1"/>
  <c r="G320" i="5"/>
  <c r="F320" i="5"/>
  <c r="E320" i="5"/>
  <c r="D320" i="5"/>
  <c r="C320" i="5"/>
  <c r="M319" i="5"/>
  <c r="N319" i="5" s="1"/>
  <c r="J319" i="5"/>
  <c r="I319" i="5"/>
  <c r="H319" i="5"/>
  <c r="L319" i="5" s="1"/>
  <c r="G319" i="5"/>
  <c r="F319" i="5"/>
  <c r="E319" i="5"/>
  <c r="D319" i="5"/>
  <c r="C319" i="5"/>
  <c r="M318" i="5"/>
  <c r="N318" i="5" s="1"/>
  <c r="J318" i="5"/>
  <c r="I318" i="5"/>
  <c r="H318" i="5"/>
  <c r="L318" i="5" s="1"/>
  <c r="G318" i="5"/>
  <c r="F318" i="5"/>
  <c r="E318" i="5"/>
  <c r="D318" i="5"/>
  <c r="C318" i="5"/>
  <c r="M317" i="5"/>
  <c r="N317" i="5" s="1"/>
  <c r="J317" i="5"/>
  <c r="I317" i="5"/>
  <c r="H317" i="5"/>
  <c r="L317" i="5" s="1"/>
  <c r="G317" i="5"/>
  <c r="F317" i="5"/>
  <c r="E317" i="5"/>
  <c r="D317" i="5"/>
  <c r="C317" i="5"/>
  <c r="M316" i="5"/>
  <c r="N316" i="5" s="1"/>
  <c r="J316" i="5"/>
  <c r="I316" i="5"/>
  <c r="H316" i="5"/>
  <c r="L316" i="5" s="1"/>
  <c r="G316" i="5"/>
  <c r="F316" i="5"/>
  <c r="E316" i="5"/>
  <c r="D316" i="5"/>
  <c r="C316" i="5"/>
  <c r="M315" i="5"/>
  <c r="N315" i="5" s="1"/>
  <c r="J315" i="5"/>
  <c r="I315" i="5"/>
  <c r="H315" i="5"/>
  <c r="L315" i="5" s="1"/>
  <c r="G315" i="5"/>
  <c r="F315" i="5"/>
  <c r="E315" i="5"/>
  <c r="D315" i="5"/>
  <c r="C315" i="5"/>
  <c r="M314" i="5"/>
  <c r="N314" i="5" s="1"/>
  <c r="J314" i="5"/>
  <c r="I314" i="5"/>
  <c r="H314" i="5"/>
  <c r="L314" i="5" s="1"/>
  <c r="G314" i="5"/>
  <c r="F314" i="5"/>
  <c r="E314" i="5"/>
  <c r="D314" i="5"/>
  <c r="C314" i="5"/>
  <c r="M313" i="5"/>
  <c r="N313" i="5" s="1"/>
  <c r="J313" i="5"/>
  <c r="I313" i="5"/>
  <c r="H313" i="5"/>
  <c r="L313" i="5" s="1"/>
  <c r="G313" i="5"/>
  <c r="F313" i="5"/>
  <c r="E313" i="5"/>
  <c r="D313" i="5"/>
  <c r="C313" i="5"/>
  <c r="M312" i="5"/>
  <c r="N312" i="5" s="1"/>
  <c r="J312" i="5"/>
  <c r="I312" i="5"/>
  <c r="H312" i="5"/>
  <c r="L312" i="5" s="1"/>
  <c r="G312" i="5"/>
  <c r="F312" i="5"/>
  <c r="E312" i="5"/>
  <c r="D312" i="5"/>
  <c r="C312" i="5"/>
  <c r="M311" i="5"/>
  <c r="N311" i="5" s="1"/>
  <c r="J311" i="5"/>
  <c r="I311" i="5"/>
  <c r="H311" i="5"/>
  <c r="L311" i="5" s="1"/>
  <c r="G311" i="5"/>
  <c r="F311" i="5"/>
  <c r="E311" i="5"/>
  <c r="D311" i="5"/>
  <c r="C311" i="5"/>
  <c r="M310" i="5"/>
  <c r="N310" i="5" s="1"/>
  <c r="J310" i="5"/>
  <c r="I310" i="5"/>
  <c r="H310" i="5"/>
  <c r="L310" i="5" s="1"/>
  <c r="G310" i="5"/>
  <c r="F310" i="5"/>
  <c r="E310" i="5"/>
  <c r="D310" i="5"/>
  <c r="C310" i="5"/>
  <c r="M309" i="5"/>
  <c r="N309" i="5" s="1"/>
  <c r="J309" i="5"/>
  <c r="I309" i="5"/>
  <c r="H309" i="5"/>
  <c r="L309" i="5" s="1"/>
  <c r="G309" i="5"/>
  <c r="F309" i="5"/>
  <c r="E309" i="5"/>
  <c r="D309" i="5"/>
  <c r="C309" i="5"/>
  <c r="M308" i="5"/>
  <c r="N308" i="5" s="1"/>
  <c r="J308" i="5"/>
  <c r="I308" i="5"/>
  <c r="H308" i="5"/>
  <c r="L308" i="5" s="1"/>
  <c r="G308" i="5"/>
  <c r="F308" i="5"/>
  <c r="E308" i="5"/>
  <c r="D308" i="5"/>
  <c r="C308" i="5"/>
  <c r="M307" i="5"/>
  <c r="N307" i="5" s="1"/>
  <c r="J307" i="5"/>
  <c r="I307" i="5"/>
  <c r="H307" i="5"/>
  <c r="L307" i="5" s="1"/>
  <c r="G307" i="5"/>
  <c r="F307" i="5"/>
  <c r="E307" i="5"/>
  <c r="D307" i="5"/>
  <c r="C307" i="5"/>
  <c r="M306" i="5"/>
  <c r="N306" i="5" s="1"/>
  <c r="J306" i="5"/>
  <c r="I306" i="5"/>
  <c r="H306" i="5"/>
  <c r="L306" i="5" s="1"/>
  <c r="G306" i="5"/>
  <c r="F306" i="5"/>
  <c r="E306" i="5"/>
  <c r="D306" i="5"/>
  <c r="C306" i="5"/>
  <c r="M305" i="5"/>
  <c r="N305" i="5" s="1"/>
  <c r="J305" i="5"/>
  <c r="I305" i="5"/>
  <c r="H305" i="5"/>
  <c r="L305" i="5" s="1"/>
  <c r="G305" i="5"/>
  <c r="F305" i="5"/>
  <c r="E305" i="5"/>
  <c r="D305" i="5"/>
  <c r="C305" i="5"/>
  <c r="M304" i="5"/>
  <c r="N304" i="5" s="1"/>
  <c r="J304" i="5"/>
  <c r="I304" i="5"/>
  <c r="H304" i="5"/>
  <c r="L304" i="5" s="1"/>
  <c r="G304" i="5"/>
  <c r="F304" i="5"/>
  <c r="E304" i="5"/>
  <c r="D304" i="5"/>
  <c r="C304" i="5"/>
  <c r="M303" i="5"/>
  <c r="N303" i="5" s="1"/>
  <c r="J303" i="5"/>
  <c r="I303" i="5"/>
  <c r="H303" i="5"/>
  <c r="L303" i="5" s="1"/>
  <c r="G303" i="5"/>
  <c r="F303" i="5"/>
  <c r="E303" i="5"/>
  <c r="D303" i="5"/>
  <c r="C303" i="5"/>
  <c r="M302" i="5"/>
  <c r="N302" i="5" s="1"/>
  <c r="J302" i="5"/>
  <c r="I302" i="5"/>
  <c r="H302" i="5"/>
  <c r="L302" i="5" s="1"/>
  <c r="G302" i="5"/>
  <c r="F302" i="5"/>
  <c r="E302" i="5"/>
  <c r="D302" i="5"/>
  <c r="C302" i="5"/>
  <c r="M301" i="5"/>
  <c r="N301" i="5" s="1"/>
  <c r="J301" i="5"/>
  <c r="I301" i="5"/>
  <c r="H301" i="5"/>
  <c r="L301" i="5" s="1"/>
  <c r="G301" i="5"/>
  <c r="F301" i="5"/>
  <c r="E301" i="5"/>
  <c r="D301" i="5"/>
  <c r="C301" i="5"/>
  <c r="M300" i="5"/>
  <c r="N300" i="5" s="1"/>
  <c r="J300" i="5"/>
  <c r="I300" i="5"/>
  <c r="H300" i="5"/>
  <c r="L300" i="5" s="1"/>
  <c r="G300" i="5"/>
  <c r="F300" i="5"/>
  <c r="E300" i="5"/>
  <c r="D300" i="5"/>
  <c r="C300" i="5"/>
  <c r="M299" i="5"/>
  <c r="N299" i="5" s="1"/>
  <c r="J299" i="5"/>
  <c r="I299" i="5"/>
  <c r="H299" i="5"/>
  <c r="L299" i="5" s="1"/>
  <c r="G299" i="5"/>
  <c r="F299" i="5"/>
  <c r="E299" i="5"/>
  <c r="D299" i="5"/>
  <c r="C299" i="5"/>
  <c r="M298" i="5"/>
  <c r="N298" i="5" s="1"/>
  <c r="J298" i="5"/>
  <c r="I298" i="5"/>
  <c r="H298" i="5"/>
  <c r="L298" i="5" s="1"/>
  <c r="G298" i="5"/>
  <c r="F298" i="5"/>
  <c r="E298" i="5"/>
  <c r="D298" i="5"/>
  <c r="C298" i="5"/>
  <c r="M297" i="5"/>
  <c r="N297" i="5" s="1"/>
  <c r="J297" i="5"/>
  <c r="I297" i="5"/>
  <c r="H297" i="5"/>
  <c r="L297" i="5" s="1"/>
  <c r="G297" i="5"/>
  <c r="F297" i="5"/>
  <c r="E297" i="5"/>
  <c r="D297" i="5"/>
  <c r="C297" i="5"/>
  <c r="M296" i="5"/>
  <c r="N296" i="5" s="1"/>
  <c r="J296" i="5"/>
  <c r="I296" i="5"/>
  <c r="H296" i="5"/>
  <c r="L296" i="5" s="1"/>
  <c r="G296" i="5"/>
  <c r="F296" i="5"/>
  <c r="E296" i="5"/>
  <c r="D296" i="5"/>
  <c r="C296" i="5"/>
  <c r="M295" i="5"/>
  <c r="N295" i="5" s="1"/>
  <c r="J295" i="5"/>
  <c r="I295" i="5"/>
  <c r="H295" i="5"/>
  <c r="L295" i="5" s="1"/>
  <c r="G295" i="5"/>
  <c r="F295" i="5"/>
  <c r="E295" i="5"/>
  <c r="D295" i="5"/>
  <c r="C295" i="5"/>
  <c r="M294" i="5"/>
  <c r="N294" i="5" s="1"/>
  <c r="J294" i="5"/>
  <c r="I294" i="5"/>
  <c r="H294" i="5"/>
  <c r="L294" i="5" s="1"/>
  <c r="G294" i="5"/>
  <c r="F294" i="5"/>
  <c r="E294" i="5"/>
  <c r="D294" i="5"/>
  <c r="C294" i="5"/>
  <c r="M293" i="5"/>
  <c r="N293" i="5" s="1"/>
  <c r="J293" i="5"/>
  <c r="I293" i="5"/>
  <c r="H293" i="5"/>
  <c r="L293" i="5" s="1"/>
  <c r="G293" i="5"/>
  <c r="F293" i="5"/>
  <c r="E293" i="5"/>
  <c r="D293" i="5"/>
  <c r="C293" i="5"/>
  <c r="M292" i="5"/>
  <c r="N292" i="5" s="1"/>
  <c r="J292" i="5"/>
  <c r="I292" i="5"/>
  <c r="H292" i="5"/>
  <c r="L292" i="5" s="1"/>
  <c r="G292" i="5"/>
  <c r="F292" i="5"/>
  <c r="E292" i="5"/>
  <c r="D292" i="5"/>
  <c r="C292" i="5"/>
  <c r="M291" i="5"/>
  <c r="N291" i="5" s="1"/>
  <c r="J291" i="5"/>
  <c r="I291" i="5"/>
  <c r="H291" i="5"/>
  <c r="L291" i="5" s="1"/>
  <c r="G291" i="5"/>
  <c r="F291" i="5"/>
  <c r="E291" i="5"/>
  <c r="D291" i="5"/>
  <c r="C291" i="5"/>
  <c r="M290" i="5"/>
  <c r="N290" i="5" s="1"/>
  <c r="J290" i="5"/>
  <c r="I290" i="5"/>
  <c r="H290" i="5"/>
  <c r="L290" i="5" s="1"/>
  <c r="G290" i="5"/>
  <c r="F290" i="5"/>
  <c r="E290" i="5"/>
  <c r="D290" i="5"/>
  <c r="C290" i="5"/>
  <c r="M289" i="5"/>
  <c r="N289" i="5" s="1"/>
  <c r="J289" i="5"/>
  <c r="I289" i="5"/>
  <c r="H289" i="5"/>
  <c r="L289" i="5" s="1"/>
  <c r="G289" i="5"/>
  <c r="F289" i="5"/>
  <c r="E289" i="5"/>
  <c r="D289" i="5"/>
  <c r="C289" i="5"/>
  <c r="M288" i="5"/>
  <c r="N288" i="5" s="1"/>
  <c r="J288" i="5"/>
  <c r="I288" i="5"/>
  <c r="H288" i="5"/>
  <c r="L288" i="5" s="1"/>
  <c r="G288" i="5"/>
  <c r="F288" i="5"/>
  <c r="E288" i="5"/>
  <c r="D288" i="5"/>
  <c r="C288" i="5"/>
  <c r="M287" i="5"/>
  <c r="N287" i="5" s="1"/>
  <c r="J287" i="5"/>
  <c r="I287" i="5"/>
  <c r="H287" i="5"/>
  <c r="L287" i="5" s="1"/>
  <c r="G287" i="5"/>
  <c r="F287" i="5"/>
  <c r="E287" i="5"/>
  <c r="D287" i="5"/>
  <c r="C287" i="5"/>
  <c r="M286" i="5"/>
  <c r="N286" i="5" s="1"/>
  <c r="J286" i="5"/>
  <c r="I286" i="5"/>
  <c r="H286" i="5"/>
  <c r="L286" i="5" s="1"/>
  <c r="G286" i="5"/>
  <c r="F286" i="5"/>
  <c r="E286" i="5"/>
  <c r="D286" i="5"/>
  <c r="C286" i="5"/>
  <c r="M285" i="5"/>
  <c r="N285" i="5" s="1"/>
  <c r="J285" i="5"/>
  <c r="I285" i="5"/>
  <c r="H285" i="5"/>
  <c r="L285" i="5" s="1"/>
  <c r="G285" i="5"/>
  <c r="F285" i="5"/>
  <c r="E285" i="5"/>
  <c r="D285" i="5"/>
  <c r="C285" i="5"/>
  <c r="M284" i="5"/>
  <c r="N284" i="5" s="1"/>
  <c r="J284" i="5"/>
  <c r="I284" i="5"/>
  <c r="H284" i="5"/>
  <c r="L284" i="5" s="1"/>
  <c r="G284" i="5"/>
  <c r="F284" i="5"/>
  <c r="E284" i="5"/>
  <c r="D284" i="5"/>
  <c r="C284" i="5"/>
  <c r="M283" i="5"/>
  <c r="N283" i="5" s="1"/>
  <c r="J283" i="5"/>
  <c r="I283" i="5"/>
  <c r="H283" i="5"/>
  <c r="L283" i="5" s="1"/>
  <c r="G283" i="5"/>
  <c r="F283" i="5"/>
  <c r="E283" i="5"/>
  <c r="D283" i="5"/>
  <c r="C283" i="5"/>
  <c r="M282" i="5"/>
  <c r="N282" i="5" s="1"/>
  <c r="J282" i="5"/>
  <c r="I282" i="5"/>
  <c r="H282" i="5"/>
  <c r="L282" i="5" s="1"/>
  <c r="G282" i="5"/>
  <c r="F282" i="5"/>
  <c r="E282" i="5"/>
  <c r="D282" i="5"/>
  <c r="C282" i="5"/>
  <c r="M281" i="5"/>
  <c r="N281" i="5" s="1"/>
  <c r="J281" i="5"/>
  <c r="I281" i="5"/>
  <c r="H281" i="5"/>
  <c r="L281" i="5" s="1"/>
  <c r="G281" i="5"/>
  <c r="F281" i="5"/>
  <c r="E281" i="5"/>
  <c r="D281" i="5"/>
  <c r="C281" i="5"/>
  <c r="M280" i="5"/>
  <c r="N280" i="5" s="1"/>
  <c r="J280" i="5"/>
  <c r="I280" i="5"/>
  <c r="H280" i="5"/>
  <c r="L280" i="5" s="1"/>
  <c r="G280" i="5"/>
  <c r="F280" i="5"/>
  <c r="E280" i="5"/>
  <c r="D280" i="5"/>
  <c r="C280" i="5"/>
  <c r="M279" i="5"/>
  <c r="N279" i="5" s="1"/>
  <c r="J279" i="5"/>
  <c r="I279" i="5"/>
  <c r="H279" i="5"/>
  <c r="L279" i="5" s="1"/>
  <c r="G279" i="5"/>
  <c r="F279" i="5"/>
  <c r="E279" i="5"/>
  <c r="D279" i="5"/>
  <c r="C279" i="5"/>
  <c r="M278" i="5"/>
  <c r="N278" i="5" s="1"/>
  <c r="J278" i="5"/>
  <c r="I278" i="5"/>
  <c r="H278" i="5"/>
  <c r="L278" i="5" s="1"/>
  <c r="G278" i="5"/>
  <c r="F278" i="5"/>
  <c r="E278" i="5"/>
  <c r="D278" i="5"/>
  <c r="C278" i="5"/>
  <c r="M277" i="5"/>
  <c r="N277" i="5" s="1"/>
  <c r="J277" i="5"/>
  <c r="I277" i="5"/>
  <c r="H277" i="5"/>
  <c r="L277" i="5" s="1"/>
  <c r="G277" i="5"/>
  <c r="F277" i="5"/>
  <c r="E277" i="5"/>
  <c r="D277" i="5"/>
  <c r="C277" i="5"/>
  <c r="M276" i="5"/>
  <c r="N276" i="5" s="1"/>
  <c r="J276" i="5"/>
  <c r="I276" i="5"/>
  <c r="H276" i="5"/>
  <c r="L276" i="5" s="1"/>
  <c r="G276" i="5"/>
  <c r="F276" i="5"/>
  <c r="E276" i="5"/>
  <c r="D276" i="5"/>
  <c r="C276" i="5"/>
  <c r="M275" i="5"/>
  <c r="N275" i="5" s="1"/>
  <c r="J275" i="5"/>
  <c r="I275" i="5"/>
  <c r="H275" i="5"/>
  <c r="L275" i="5" s="1"/>
  <c r="G275" i="5"/>
  <c r="F275" i="5"/>
  <c r="E275" i="5"/>
  <c r="D275" i="5"/>
  <c r="C275" i="5"/>
  <c r="M274" i="5"/>
  <c r="N274" i="5" s="1"/>
  <c r="J274" i="5"/>
  <c r="I274" i="5"/>
  <c r="H274" i="5"/>
  <c r="L274" i="5" s="1"/>
  <c r="G274" i="5"/>
  <c r="F274" i="5"/>
  <c r="E274" i="5"/>
  <c r="D274" i="5"/>
  <c r="C274" i="5"/>
  <c r="M273" i="5"/>
  <c r="N273" i="5" s="1"/>
  <c r="J273" i="5"/>
  <c r="I273" i="5"/>
  <c r="H273" i="5"/>
  <c r="L273" i="5" s="1"/>
  <c r="G273" i="5"/>
  <c r="F273" i="5"/>
  <c r="E273" i="5"/>
  <c r="D273" i="5"/>
  <c r="C273" i="5"/>
  <c r="M272" i="5"/>
  <c r="N272" i="5" s="1"/>
  <c r="J272" i="5"/>
  <c r="I272" i="5"/>
  <c r="H272" i="5"/>
  <c r="L272" i="5" s="1"/>
  <c r="G272" i="5"/>
  <c r="F272" i="5"/>
  <c r="E272" i="5"/>
  <c r="D272" i="5"/>
  <c r="C272" i="5"/>
  <c r="M271" i="5"/>
  <c r="N271" i="5" s="1"/>
  <c r="J271" i="5"/>
  <c r="I271" i="5"/>
  <c r="H271" i="5"/>
  <c r="L271" i="5" s="1"/>
  <c r="G271" i="5"/>
  <c r="F271" i="5"/>
  <c r="E271" i="5"/>
  <c r="D271" i="5"/>
  <c r="C271" i="5"/>
  <c r="M270" i="5"/>
  <c r="N270" i="5" s="1"/>
  <c r="J270" i="5"/>
  <c r="I270" i="5"/>
  <c r="H270" i="5"/>
  <c r="L270" i="5" s="1"/>
  <c r="G270" i="5"/>
  <c r="F270" i="5"/>
  <c r="E270" i="5"/>
  <c r="D270" i="5"/>
  <c r="C270" i="5"/>
  <c r="M269" i="5"/>
  <c r="N269" i="5" s="1"/>
  <c r="J269" i="5"/>
  <c r="I269" i="5"/>
  <c r="H269" i="5"/>
  <c r="L269" i="5" s="1"/>
  <c r="G269" i="5"/>
  <c r="F269" i="5"/>
  <c r="E269" i="5"/>
  <c r="D269" i="5"/>
  <c r="C269" i="5"/>
  <c r="M268" i="5"/>
  <c r="N268" i="5" s="1"/>
  <c r="J268" i="5"/>
  <c r="I268" i="5"/>
  <c r="H268" i="5"/>
  <c r="L268" i="5" s="1"/>
  <c r="G268" i="5"/>
  <c r="F268" i="5"/>
  <c r="E268" i="5"/>
  <c r="D268" i="5"/>
  <c r="C268" i="5"/>
  <c r="M267" i="5"/>
  <c r="N267" i="5" s="1"/>
  <c r="J267" i="5"/>
  <c r="I267" i="5"/>
  <c r="H267" i="5"/>
  <c r="L267" i="5" s="1"/>
  <c r="G267" i="5"/>
  <c r="F267" i="5"/>
  <c r="E267" i="5"/>
  <c r="D267" i="5"/>
  <c r="C267" i="5"/>
  <c r="M266" i="5"/>
  <c r="N266" i="5" s="1"/>
  <c r="J266" i="5"/>
  <c r="I266" i="5"/>
  <c r="H266" i="5"/>
  <c r="L266" i="5" s="1"/>
  <c r="G266" i="5"/>
  <c r="F266" i="5"/>
  <c r="E266" i="5"/>
  <c r="D266" i="5"/>
  <c r="C266" i="5"/>
  <c r="M265" i="5"/>
  <c r="N265" i="5" s="1"/>
  <c r="J265" i="5"/>
  <c r="I265" i="5"/>
  <c r="H265" i="5"/>
  <c r="L265" i="5" s="1"/>
  <c r="G265" i="5"/>
  <c r="F265" i="5"/>
  <c r="E265" i="5"/>
  <c r="D265" i="5"/>
  <c r="C265" i="5"/>
  <c r="M264" i="5"/>
  <c r="N264" i="5" s="1"/>
  <c r="J264" i="5"/>
  <c r="I264" i="5"/>
  <c r="H264" i="5"/>
  <c r="L264" i="5" s="1"/>
  <c r="G264" i="5"/>
  <c r="F264" i="5"/>
  <c r="E264" i="5"/>
  <c r="D264" i="5"/>
  <c r="C264" i="5"/>
  <c r="M263" i="5"/>
  <c r="N263" i="5" s="1"/>
  <c r="J263" i="5"/>
  <c r="I263" i="5"/>
  <c r="H263" i="5"/>
  <c r="L263" i="5" s="1"/>
  <c r="G263" i="5"/>
  <c r="F263" i="5"/>
  <c r="E263" i="5"/>
  <c r="D263" i="5"/>
  <c r="C263" i="5"/>
  <c r="M262" i="5"/>
  <c r="N262" i="5" s="1"/>
  <c r="J262" i="5"/>
  <c r="I262" i="5"/>
  <c r="H262" i="5"/>
  <c r="L262" i="5" s="1"/>
  <c r="G262" i="5"/>
  <c r="F262" i="5"/>
  <c r="E262" i="5"/>
  <c r="D262" i="5"/>
  <c r="C262" i="5"/>
  <c r="M261" i="5"/>
  <c r="N261" i="5" s="1"/>
  <c r="J261" i="5"/>
  <c r="I261" i="5"/>
  <c r="H261" i="5"/>
  <c r="L261" i="5" s="1"/>
  <c r="G261" i="5"/>
  <c r="F261" i="5"/>
  <c r="E261" i="5"/>
  <c r="D261" i="5"/>
  <c r="C261" i="5"/>
  <c r="M260" i="5"/>
  <c r="N260" i="5" s="1"/>
  <c r="J260" i="5"/>
  <c r="I260" i="5"/>
  <c r="H260" i="5"/>
  <c r="L260" i="5" s="1"/>
  <c r="G260" i="5"/>
  <c r="F260" i="5"/>
  <c r="E260" i="5"/>
  <c r="D260" i="5"/>
  <c r="C260" i="5"/>
  <c r="M259" i="5"/>
  <c r="N259" i="5" s="1"/>
  <c r="J259" i="5"/>
  <c r="I259" i="5"/>
  <c r="H259" i="5"/>
  <c r="L259" i="5" s="1"/>
  <c r="G259" i="5"/>
  <c r="F259" i="5"/>
  <c r="E259" i="5"/>
  <c r="D259" i="5"/>
  <c r="C259" i="5"/>
  <c r="M258" i="5"/>
  <c r="N258" i="5" s="1"/>
  <c r="J258" i="5"/>
  <c r="I258" i="5"/>
  <c r="H258" i="5"/>
  <c r="L258" i="5" s="1"/>
  <c r="G258" i="5"/>
  <c r="F258" i="5"/>
  <c r="E258" i="5"/>
  <c r="D258" i="5"/>
  <c r="C258" i="5"/>
  <c r="M257" i="5"/>
  <c r="N257" i="5" s="1"/>
  <c r="J257" i="5"/>
  <c r="I257" i="5"/>
  <c r="H257" i="5"/>
  <c r="L257" i="5" s="1"/>
  <c r="G257" i="5"/>
  <c r="F257" i="5"/>
  <c r="E257" i="5"/>
  <c r="D257" i="5"/>
  <c r="C257" i="5"/>
  <c r="M256" i="5"/>
  <c r="N256" i="5" s="1"/>
  <c r="J256" i="5"/>
  <c r="I256" i="5"/>
  <c r="H256" i="5"/>
  <c r="L256" i="5" s="1"/>
  <c r="G256" i="5"/>
  <c r="F256" i="5"/>
  <c r="E256" i="5"/>
  <c r="D256" i="5"/>
  <c r="C256" i="5"/>
  <c r="M255" i="5"/>
  <c r="N255" i="5" s="1"/>
  <c r="J255" i="5"/>
  <c r="I255" i="5"/>
  <c r="H255" i="5"/>
  <c r="L255" i="5" s="1"/>
  <c r="G255" i="5"/>
  <c r="F255" i="5"/>
  <c r="E255" i="5"/>
  <c r="D255" i="5"/>
  <c r="C255" i="5"/>
  <c r="M254" i="5"/>
  <c r="N254" i="5" s="1"/>
  <c r="J254" i="5"/>
  <c r="I254" i="5"/>
  <c r="H254" i="5"/>
  <c r="L254" i="5" s="1"/>
  <c r="G254" i="5"/>
  <c r="F254" i="5"/>
  <c r="E254" i="5"/>
  <c r="D254" i="5"/>
  <c r="C254" i="5"/>
  <c r="M253" i="5"/>
  <c r="N253" i="5" s="1"/>
  <c r="J253" i="5"/>
  <c r="I253" i="5"/>
  <c r="H253" i="5"/>
  <c r="L253" i="5" s="1"/>
  <c r="G253" i="5"/>
  <c r="F253" i="5"/>
  <c r="E253" i="5"/>
  <c r="D253" i="5"/>
  <c r="C253" i="5"/>
  <c r="M252" i="5"/>
  <c r="N252" i="5" s="1"/>
  <c r="J252" i="5"/>
  <c r="I252" i="5"/>
  <c r="H252" i="5"/>
  <c r="L252" i="5" s="1"/>
  <c r="G252" i="5"/>
  <c r="F252" i="5"/>
  <c r="E252" i="5"/>
  <c r="D252" i="5"/>
  <c r="C252" i="5"/>
  <c r="M251" i="5"/>
  <c r="N251" i="5" s="1"/>
  <c r="J251" i="5"/>
  <c r="I251" i="5"/>
  <c r="H251" i="5"/>
  <c r="L251" i="5" s="1"/>
  <c r="G251" i="5"/>
  <c r="F251" i="5"/>
  <c r="E251" i="5"/>
  <c r="D251" i="5"/>
  <c r="C251" i="5"/>
  <c r="M250" i="5"/>
  <c r="N250" i="5" s="1"/>
  <c r="J250" i="5"/>
  <c r="I250" i="5"/>
  <c r="H250" i="5"/>
  <c r="L250" i="5" s="1"/>
  <c r="G250" i="5"/>
  <c r="F250" i="5"/>
  <c r="E250" i="5"/>
  <c r="D250" i="5"/>
  <c r="C250" i="5"/>
  <c r="M249" i="5"/>
  <c r="N249" i="5" s="1"/>
  <c r="J249" i="5"/>
  <c r="I249" i="5"/>
  <c r="H249" i="5"/>
  <c r="L249" i="5" s="1"/>
  <c r="G249" i="5"/>
  <c r="F249" i="5"/>
  <c r="E249" i="5"/>
  <c r="D249" i="5"/>
  <c r="C249" i="5"/>
  <c r="M248" i="5"/>
  <c r="N248" i="5" s="1"/>
  <c r="J248" i="5"/>
  <c r="I248" i="5"/>
  <c r="H248" i="5"/>
  <c r="L248" i="5" s="1"/>
  <c r="G248" i="5"/>
  <c r="F248" i="5"/>
  <c r="E248" i="5"/>
  <c r="D248" i="5"/>
  <c r="C248" i="5"/>
  <c r="M247" i="5"/>
  <c r="N247" i="5" s="1"/>
  <c r="J247" i="5"/>
  <c r="I247" i="5"/>
  <c r="H247" i="5"/>
  <c r="L247" i="5" s="1"/>
  <c r="G247" i="5"/>
  <c r="F247" i="5"/>
  <c r="E247" i="5"/>
  <c r="D247" i="5"/>
  <c r="C247" i="5"/>
  <c r="M246" i="5"/>
  <c r="N246" i="5" s="1"/>
  <c r="J246" i="5"/>
  <c r="I246" i="5"/>
  <c r="H246" i="5"/>
  <c r="L246" i="5" s="1"/>
  <c r="G246" i="5"/>
  <c r="F246" i="5"/>
  <c r="E246" i="5"/>
  <c r="D246" i="5"/>
  <c r="C246" i="5"/>
  <c r="M245" i="5"/>
  <c r="N245" i="5" s="1"/>
  <c r="J245" i="5"/>
  <c r="I245" i="5"/>
  <c r="H245" i="5"/>
  <c r="L245" i="5" s="1"/>
  <c r="G245" i="5"/>
  <c r="F245" i="5"/>
  <c r="E245" i="5"/>
  <c r="D245" i="5"/>
  <c r="C245" i="5"/>
  <c r="M244" i="5"/>
  <c r="N244" i="5" s="1"/>
  <c r="J244" i="5"/>
  <c r="I244" i="5"/>
  <c r="H244" i="5"/>
  <c r="L244" i="5" s="1"/>
  <c r="G244" i="5"/>
  <c r="F244" i="5"/>
  <c r="E244" i="5"/>
  <c r="D244" i="5"/>
  <c r="C244" i="5"/>
  <c r="M243" i="5"/>
  <c r="N243" i="5" s="1"/>
  <c r="J243" i="5"/>
  <c r="I243" i="5"/>
  <c r="H243" i="5"/>
  <c r="L243" i="5" s="1"/>
  <c r="G243" i="5"/>
  <c r="F243" i="5"/>
  <c r="E243" i="5"/>
  <c r="D243" i="5"/>
  <c r="C243" i="5"/>
  <c r="M242" i="5"/>
  <c r="N242" i="5" s="1"/>
  <c r="J242" i="5"/>
  <c r="I242" i="5"/>
  <c r="H242" i="5"/>
  <c r="L242" i="5" s="1"/>
  <c r="G242" i="5"/>
  <c r="F242" i="5"/>
  <c r="E242" i="5"/>
  <c r="D242" i="5"/>
  <c r="C242" i="5"/>
  <c r="M241" i="5"/>
  <c r="N241" i="5" s="1"/>
  <c r="J241" i="5"/>
  <c r="I241" i="5"/>
  <c r="H241" i="5"/>
  <c r="L241" i="5" s="1"/>
  <c r="G241" i="5"/>
  <c r="F241" i="5"/>
  <c r="E241" i="5"/>
  <c r="D241" i="5"/>
  <c r="C241" i="5"/>
  <c r="M240" i="5"/>
  <c r="N240" i="5" s="1"/>
  <c r="J240" i="5"/>
  <c r="I240" i="5"/>
  <c r="H240" i="5"/>
  <c r="L240" i="5" s="1"/>
  <c r="G240" i="5"/>
  <c r="F240" i="5"/>
  <c r="E240" i="5"/>
  <c r="D240" i="5"/>
  <c r="C240" i="5"/>
  <c r="M239" i="5"/>
  <c r="N239" i="5" s="1"/>
  <c r="J239" i="5"/>
  <c r="I239" i="5"/>
  <c r="H239" i="5"/>
  <c r="L239" i="5" s="1"/>
  <c r="G239" i="5"/>
  <c r="F239" i="5"/>
  <c r="E239" i="5"/>
  <c r="D239" i="5"/>
  <c r="C239" i="5"/>
  <c r="M238" i="5"/>
  <c r="N238" i="5" s="1"/>
  <c r="J238" i="5"/>
  <c r="I238" i="5"/>
  <c r="H238" i="5"/>
  <c r="L238" i="5" s="1"/>
  <c r="G238" i="5"/>
  <c r="F238" i="5"/>
  <c r="E238" i="5"/>
  <c r="D238" i="5"/>
  <c r="C238" i="5"/>
  <c r="M237" i="5"/>
  <c r="N237" i="5" s="1"/>
  <c r="J237" i="5"/>
  <c r="I237" i="5"/>
  <c r="H237" i="5"/>
  <c r="L237" i="5" s="1"/>
  <c r="G237" i="5"/>
  <c r="F237" i="5"/>
  <c r="E237" i="5"/>
  <c r="D237" i="5"/>
  <c r="C237" i="5"/>
  <c r="M236" i="5"/>
  <c r="N236" i="5" s="1"/>
  <c r="J236" i="5"/>
  <c r="L236" i="5"/>
  <c r="M235" i="5"/>
  <c r="N235" i="5" s="1"/>
  <c r="J235" i="5"/>
  <c r="L235" i="5"/>
  <c r="M234" i="5"/>
  <c r="N234" i="5" s="1"/>
  <c r="J234" i="5"/>
  <c r="L234" i="5"/>
  <c r="M233" i="5"/>
  <c r="N233" i="5" s="1"/>
  <c r="J233" i="5"/>
  <c r="L233" i="5"/>
  <c r="M232" i="5"/>
  <c r="N232" i="5" s="1"/>
  <c r="J232" i="5"/>
  <c r="L232" i="5"/>
  <c r="M231" i="5"/>
  <c r="N231" i="5" s="1"/>
  <c r="J231" i="5"/>
  <c r="L231" i="5"/>
  <c r="M230" i="5"/>
  <c r="N230" i="5" s="1"/>
  <c r="J230" i="5"/>
  <c r="L230" i="5"/>
  <c r="M229" i="5"/>
  <c r="N229" i="5" s="1"/>
  <c r="J229" i="5"/>
  <c r="L229" i="5"/>
  <c r="M228" i="5"/>
  <c r="N228" i="5" s="1"/>
  <c r="J228" i="5"/>
  <c r="L228" i="5"/>
  <c r="M227" i="5"/>
  <c r="N227" i="5" s="1"/>
  <c r="J227" i="5"/>
  <c r="L227" i="5"/>
  <c r="M226" i="5"/>
  <c r="N226" i="5" s="1"/>
  <c r="J226" i="5"/>
  <c r="L226" i="5"/>
  <c r="M225" i="5"/>
  <c r="N225" i="5" s="1"/>
  <c r="J225" i="5"/>
  <c r="L225" i="5"/>
  <c r="M224" i="5"/>
  <c r="N224" i="5" s="1"/>
  <c r="J224" i="5"/>
  <c r="L224" i="5"/>
  <c r="M223" i="5"/>
  <c r="N223" i="5" s="1"/>
  <c r="J223" i="5"/>
  <c r="L223" i="5"/>
  <c r="M222" i="5"/>
  <c r="N222" i="5" s="1"/>
  <c r="J222" i="5"/>
  <c r="L222" i="5"/>
  <c r="M221" i="5"/>
  <c r="N221" i="5" s="1"/>
  <c r="J221" i="5"/>
  <c r="L221" i="5"/>
  <c r="M220" i="5"/>
  <c r="N220" i="5" s="1"/>
  <c r="J220" i="5"/>
  <c r="L220" i="5"/>
  <c r="M219" i="5"/>
  <c r="N219" i="5" s="1"/>
  <c r="J219" i="5"/>
  <c r="L219" i="5"/>
  <c r="M218" i="5"/>
  <c r="N218" i="5" s="1"/>
  <c r="J218" i="5"/>
  <c r="L218" i="5"/>
  <c r="M217" i="5"/>
  <c r="N217" i="5" s="1"/>
  <c r="J217" i="5"/>
  <c r="L217" i="5"/>
  <c r="M216" i="5"/>
  <c r="N216" i="5" s="1"/>
  <c r="J216" i="5"/>
  <c r="L216" i="5"/>
  <c r="M215" i="5"/>
  <c r="N215" i="5" s="1"/>
  <c r="J215" i="5"/>
  <c r="L215" i="5"/>
  <c r="M214" i="5"/>
  <c r="N214" i="5" s="1"/>
  <c r="J214" i="5"/>
  <c r="L214" i="5"/>
  <c r="M213" i="5"/>
  <c r="N213" i="5" s="1"/>
  <c r="J213" i="5"/>
  <c r="L213" i="5"/>
  <c r="M212" i="5"/>
  <c r="N212" i="5" s="1"/>
  <c r="J212" i="5"/>
  <c r="L212" i="5"/>
  <c r="M211" i="5"/>
  <c r="N211" i="5" s="1"/>
  <c r="J211" i="5"/>
  <c r="L211" i="5"/>
  <c r="M210" i="5"/>
  <c r="N210" i="5" s="1"/>
  <c r="J210" i="5"/>
  <c r="L210" i="5"/>
  <c r="M209" i="5"/>
  <c r="N209" i="5" s="1"/>
  <c r="J209" i="5"/>
  <c r="L209" i="5"/>
  <c r="M208" i="5"/>
  <c r="N208" i="5" s="1"/>
  <c r="J208" i="5"/>
  <c r="L208" i="5"/>
  <c r="M207" i="5"/>
  <c r="N207" i="5" s="1"/>
  <c r="J207" i="5"/>
  <c r="L207" i="5"/>
  <c r="M206" i="5"/>
  <c r="N206" i="5" s="1"/>
  <c r="J206" i="5"/>
  <c r="L206" i="5"/>
  <c r="M205" i="5"/>
  <c r="N205" i="5" s="1"/>
  <c r="J205" i="5"/>
  <c r="L205" i="5"/>
  <c r="M204" i="5"/>
  <c r="N204" i="5" s="1"/>
  <c r="J204" i="5"/>
  <c r="L204" i="5"/>
  <c r="M203" i="5"/>
  <c r="N203" i="5" s="1"/>
  <c r="J203" i="5"/>
  <c r="L203" i="5"/>
  <c r="M202" i="5"/>
  <c r="N202" i="5" s="1"/>
  <c r="J202" i="5"/>
  <c r="L202" i="5"/>
  <c r="M201" i="5"/>
  <c r="N201" i="5" s="1"/>
  <c r="J201" i="5"/>
  <c r="L201" i="5"/>
  <c r="M200" i="5"/>
  <c r="N200" i="5" s="1"/>
  <c r="J200" i="5"/>
  <c r="L200" i="5"/>
  <c r="M199" i="5"/>
  <c r="N199" i="5" s="1"/>
  <c r="J199" i="5"/>
  <c r="L199" i="5"/>
  <c r="M198" i="5"/>
  <c r="N198" i="5" s="1"/>
  <c r="J198" i="5"/>
  <c r="L198" i="5"/>
  <c r="M197" i="5"/>
  <c r="N197" i="5" s="1"/>
  <c r="J197" i="5"/>
  <c r="L197" i="5"/>
  <c r="M196" i="5"/>
  <c r="N196" i="5" s="1"/>
  <c r="J196" i="5"/>
  <c r="L196" i="5"/>
  <c r="M195" i="5"/>
  <c r="N195" i="5" s="1"/>
  <c r="J195" i="5"/>
  <c r="L195" i="5"/>
  <c r="M194" i="5"/>
  <c r="N194" i="5" s="1"/>
  <c r="J194" i="5"/>
  <c r="L194" i="5"/>
  <c r="M193" i="5"/>
  <c r="N193" i="5" s="1"/>
  <c r="J193" i="5"/>
  <c r="L193" i="5"/>
  <c r="M192" i="5"/>
  <c r="N192" i="5" s="1"/>
  <c r="J192" i="5"/>
  <c r="L192" i="5"/>
  <c r="M191" i="5"/>
  <c r="N191" i="5" s="1"/>
  <c r="J191" i="5"/>
  <c r="L191" i="5"/>
  <c r="M190" i="5"/>
  <c r="N190" i="5" s="1"/>
  <c r="J190" i="5"/>
  <c r="L190" i="5"/>
  <c r="M189" i="5"/>
  <c r="N189" i="5" s="1"/>
  <c r="J189" i="5"/>
  <c r="L189" i="5"/>
  <c r="M188" i="5"/>
  <c r="N188" i="5" s="1"/>
  <c r="J188" i="5"/>
  <c r="L188" i="5"/>
  <c r="M187" i="5"/>
  <c r="N187" i="5" s="1"/>
  <c r="J187" i="5"/>
  <c r="L187" i="5"/>
  <c r="M186" i="5"/>
  <c r="N186" i="5" s="1"/>
  <c r="J186" i="5"/>
  <c r="L186" i="5"/>
  <c r="M185" i="5"/>
  <c r="N185" i="5" s="1"/>
  <c r="J185" i="5"/>
  <c r="L185" i="5"/>
  <c r="M184" i="5"/>
  <c r="N184" i="5" s="1"/>
  <c r="J184" i="5"/>
  <c r="L184" i="5"/>
  <c r="M183" i="5"/>
  <c r="N183" i="5" s="1"/>
  <c r="J183" i="5"/>
  <c r="L183" i="5"/>
  <c r="M182" i="5"/>
  <c r="N182" i="5" s="1"/>
  <c r="J182" i="5"/>
  <c r="L182" i="5"/>
  <c r="M181" i="5"/>
  <c r="N181" i="5" s="1"/>
  <c r="J181" i="5"/>
  <c r="L181" i="5"/>
  <c r="M180" i="5"/>
  <c r="N180" i="5" s="1"/>
  <c r="J180" i="5"/>
  <c r="L180" i="5"/>
  <c r="M179" i="5"/>
  <c r="N179" i="5" s="1"/>
  <c r="J179" i="5"/>
  <c r="L179" i="5"/>
  <c r="M178" i="5"/>
  <c r="N178" i="5" s="1"/>
  <c r="J178" i="5"/>
  <c r="L178" i="5"/>
  <c r="M177" i="5"/>
  <c r="N177" i="5" s="1"/>
  <c r="J177" i="5"/>
  <c r="L177" i="5"/>
  <c r="M176" i="5"/>
  <c r="N176" i="5" s="1"/>
  <c r="J176" i="5"/>
  <c r="L176" i="5"/>
  <c r="M175" i="5"/>
  <c r="N175" i="5" s="1"/>
  <c r="J175" i="5"/>
  <c r="L175" i="5"/>
  <c r="M174" i="5"/>
  <c r="N174" i="5" s="1"/>
  <c r="J174" i="5"/>
  <c r="L174" i="5"/>
  <c r="M173" i="5"/>
  <c r="N173" i="5" s="1"/>
  <c r="J173" i="5"/>
  <c r="L173" i="5"/>
  <c r="M172" i="5"/>
  <c r="N172" i="5" s="1"/>
  <c r="J172" i="5"/>
  <c r="L172" i="5"/>
  <c r="M171" i="5"/>
  <c r="N171" i="5" s="1"/>
  <c r="J171" i="5"/>
  <c r="L171" i="5"/>
  <c r="M170" i="5"/>
  <c r="N170" i="5" s="1"/>
  <c r="J170" i="5"/>
  <c r="L170" i="5"/>
  <c r="M169" i="5"/>
  <c r="N169" i="5" s="1"/>
  <c r="J169" i="5"/>
  <c r="L169" i="5"/>
  <c r="M168" i="5"/>
  <c r="N168" i="5" s="1"/>
  <c r="J168" i="5"/>
  <c r="L168" i="5"/>
  <c r="M167" i="5"/>
  <c r="N167" i="5" s="1"/>
  <c r="J167" i="5"/>
  <c r="L167" i="5"/>
  <c r="M166" i="5"/>
  <c r="N166" i="5" s="1"/>
  <c r="J166" i="5"/>
  <c r="L166" i="5"/>
  <c r="M165" i="5"/>
  <c r="N165" i="5" s="1"/>
  <c r="J165" i="5"/>
  <c r="L165" i="5"/>
  <c r="M164" i="5"/>
  <c r="N164" i="5" s="1"/>
  <c r="J164" i="5"/>
  <c r="L164" i="5"/>
  <c r="M163" i="5"/>
  <c r="N163" i="5" s="1"/>
  <c r="J163" i="5"/>
  <c r="L163" i="5"/>
  <c r="M162" i="5"/>
  <c r="N162" i="5" s="1"/>
  <c r="J162" i="5"/>
  <c r="L162" i="5"/>
  <c r="M161" i="5"/>
  <c r="N161" i="5" s="1"/>
  <c r="J161" i="5"/>
  <c r="L161" i="5"/>
  <c r="M160" i="5"/>
  <c r="N160" i="5" s="1"/>
  <c r="J160" i="5"/>
  <c r="L160" i="5"/>
  <c r="M159" i="5"/>
  <c r="N159" i="5" s="1"/>
  <c r="J159" i="5"/>
  <c r="L159" i="5"/>
  <c r="M158" i="5"/>
  <c r="N158" i="5" s="1"/>
  <c r="J158" i="5"/>
  <c r="L158" i="5"/>
  <c r="M157" i="5"/>
  <c r="N157" i="5" s="1"/>
  <c r="J157" i="5"/>
  <c r="L157" i="5"/>
  <c r="M156" i="5"/>
  <c r="N156" i="5" s="1"/>
  <c r="J156" i="5"/>
  <c r="L156" i="5"/>
  <c r="M155" i="5"/>
  <c r="N155" i="5" s="1"/>
  <c r="J155" i="5"/>
  <c r="L155" i="5"/>
  <c r="M154" i="5"/>
  <c r="N154" i="5" s="1"/>
  <c r="J154" i="5"/>
  <c r="L154" i="5"/>
  <c r="M153" i="5"/>
  <c r="N153" i="5" s="1"/>
  <c r="J153" i="5"/>
  <c r="L153" i="5"/>
  <c r="M152" i="5"/>
  <c r="N152" i="5" s="1"/>
  <c r="J152" i="5"/>
  <c r="L152" i="5"/>
  <c r="M151" i="5"/>
  <c r="N151" i="5" s="1"/>
  <c r="J151" i="5"/>
  <c r="L151" i="5"/>
  <c r="M150" i="5"/>
  <c r="N150" i="5" s="1"/>
  <c r="J150" i="5"/>
  <c r="L150" i="5"/>
  <c r="M149" i="5"/>
  <c r="N149" i="5" s="1"/>
  <c r="J149" i="5"/>
  <c r="L149" i="5"/>
  <c r="M148" i="5"/>
  <c r="N148" i="5" s="1"/>
  <c r="J148" i="5"/>
  <c r="L148" i="5"/>
  <c r="M147" i="5"/>
  <c r="N147" i="5" s="1"/>
  <c r="J147" i="5"/>
  <c r="L147" i="5"/>
  <c r="M146" i="5"/>
  <c r="N146" i="5" s="1"/>
  <c r="J146" i="5"/>
  <c r="L146" i="5"/>
  <c r="M145" i="5"/>
  <c r="N145" i="5" s="1"/>
  <c r="J145" i="5"/>
  <c r="L145" i="5"/>
  <c r="M144" i="5"/>
  <c r="N144" i="5" s="1"/>
  <c r="J144" i="5"/>
  <c r="L144" i="5"/>
  <c r="M143" i="5"/>
  <c r="N143" i="5" s="1"/>
  <c r="J143" i="5"/>
  <c r="L143" i="5"/>
  <c r="M142" i="5"/>
  <c r="N142" i="5" s="1"/>
  <c r="J142" i="5"/>
  <c r="L142" i="5"/>
  <c r="M141" i="5"/>
  <c r="N141" i="5" s="1"/>
  <c r="J141" i="5"/>
  <c r="L141" i="5"/>
  <c r="M140" i="5"/>
  <c r="N140" i="5" s="1"/>
  <c r="J140" i="5"/>
  <c r="L140" i="5"/>
  <c r="M139" i="5"/>
  <c r="N139" i="5" s="1"/>
  <c r="J139" i="5"/>
  <c r="L139" i="5"/>
  <c r="M138" i="5"/>
  <c r="N138" i="5" s="1"/>
  <c r="J138" i="5"/>
  <c r="L138" i="5"/>
  <c r="M137" i="5"/>
  <c r="N137" i="5" s="1"/>
  <c r="J137" i="5"/>
  <c r="L137" i="5"/>
  <c r="M136" i="5"/>
  <c r="N136" i="5" s="1"/>
  <c r="J136" i="5"/>
  <c r="L136" i="5"/>
  <c r="M135" i="5"/>
  <c r="N135" i="5" s="1"/>
  <c r="J135" i="5"/>
  <c r="L135" i="5"/>
  <c r="M134" i="5"/>
  <c r="N134" i="5" s="1"/>
  <c r="J134" i="5"/>
  <c r="L134" i="5"/>
  <c r="M133" i="5"/>
  <c r="N133" i="5" s="1"/>
  <c r="J133" i="5"/>
  <c r="L133" i="5"/>
  <c r="M132" i="5"/>
  <c r="N132" i="5" s="1"/>
  <c r="J132" i="5"/>
  <c r="L132" i="5"/>
  <c r="M131" i="5"/>
  <c r="N131" i="5" s="1"/>
  <c r="J131" i="5"/>
  <c r="L131" i="5"/>
  <c r="M130" i="5"/>
  <c r="N130" i="5" s="1"/>
  <c r="J130" i="5"/>
  <c r="L130" i="5"/>
  <c r="M129" i="5"/>
  <c r="N129" i="5" s="1"/>
  <c r="J129" i="5"/>
  <c r="L129" i="5"/>
  <c r="M128" i="5"/>
  <c r="N128" i="5" s="1"/>
  <c r="J128" i="5"/>
  <c r="L128" i="5"/>
  <c r="M127" i="5"/>
  <c r="N127" i="5" s="1"/>
  <c r="J127" i="5"/>
  <c r="L127" i="5"/>
  <c r="M126" i="5"/>
  <c r="N126" i="5" s="1"/>
  <c r="J126" i="5"/>
  <c r="L126" i="5"/>
  <c r="M125" i="5"/>
  <c r="N125" i="5" s="1"/>
  <c r="J125" i="5"/>
  <c r="L125" i="5"/>
  <c r="M124" i="5"/>
  <c r="N124" i="5" s="1"/>
  <c r="J124" i="5"/>
  <c r="L124" i="5"/>
  <c r="M123" i="5"/>
  <c r="N123" i="5" s="1"/>
  <c r="J123" i="5"/>
  <c r="L123" i="5"/>
  <c r="M122" i="5"/>
  <c r="N122" i="5" s="1"/>
  <c r="J122" i="5"/>
  <c r="L122" i="5"/>
  <c r="M121" i="5"/>
  <c r="N121" i="5" s="1"/>
  <c r="J121" i="5"/>
  <c r="L121" i="5"/>
  <c r="M120" i="5"/>
  <c r="N120" i="5" s="1"/>
  <c r="J120" i="5"/>
  <c r="L120" i="5"/>
  <c r="M119" i="5"/>
  <c r="N119" i="5" s="1"/>
  <c r="J119" i="5"/>
  <c r="L119" i="5"/>
  <c r="M118" i="5"/>
  <c r="N118" i="5" s="1"/>
  <c r="J118" i="5"/>
  <c r="L118" i="5"/>
  <c r="M117" i="5"/>
  <c r="N117" i="5" s="1"/>
  <c r="J117" i="5"/>
  <c r="L117" i="5"/>
  <c r="M116" i="5"/>
  <c r="N116" i="5" s="1"/>
  <c r="J116" i="5"/>
  <c r="L116" i="5"/>
  <c r="M115" i="5"/>
  <c r="N115" i="5" s="1"/>
  <c r="J115" i="5"/>
  <c r="L115" i="5"/>
  <c r="M114" i="5"/>
  <c r="N114" i="5" s="1"/>
  <c r="J114" i="5"/>
  <c r="L114" i="5"/>
  <c r="M113" i="5"/>
  <c r="N113" i="5" s="1"/>
  <c r="J113" i="5"/>
  <c r="L113" i="5"/>
  <c r="M112" i="5"/>
  <c r="N112" i="5" s="1"/>
  <c r="J112" i="5"/>
  <c r="L112" i="5"/>
  <c r="M111" i="5"/>
  <c r="N111" i="5" s="1"/>
  <c r="J111" i="5"/>
  <c r="L111" i="5"/>
  <c r="M110" i="5"/>
  <c r="N110" i="5" s="1"/>
  <c r="J110" i="5"/>
  <c r="L110" i="5"/>
  <c r="M109" i="5"/>
  <c r="N109" i="5" s="1"/>
  <c r="J109" i="5"/>
  <c r="L109" i="5"/>
  <c r="M108" i="5"/>
  <c r="N108" i="5" s="1"/>
  <c r="J108" i="5"/>
  <c r="L108" i="5"/>
  <c r="M107" i="5"/>
  <c r="N107" i="5" s="1"/>
  <c r="J107" i="5"/>
  <c r="L107" i="5"/>
  <c r="M106" i="5"/>
  <c r="N106" i="5" s="1"/>
  <c r="J106" i="5"/>
  <c r="L106" i="5"/>
  <c r="M105" i="5"/>
  <c r="N105" i="5" s="1"/>
  <c r="J105" i="5"/>
  <c r="L105" i="5"/>
  <c r="M104" i="5"/>
  <c r="N104" i="5" s="1"/>
  <c r="J104" i="5"/>
  <c r="L104" i="5"/>
  <c r="M103" i="5"/>
  <c r="N103" i="5" s="1"/>
  <c r="J103" i="5"/>
  <c r="L103" i="5"/>
  <c r="M102" i="5"/>
  <c r="N102" i="5" s="1"/>
  <c r="J102" i="5"/>
  <c r="L102" i="5"/>
  <c r="M101" i="5"/>
  <c r="N101" i="5" s="1"/>
  <c r="J101" i="5"/>
  <c r="L101" i="5"/>
  <c r="M100" i="5"/>
  <c r="N100" i="5" s="1"/>
  <c r="J100" i="5"/>
  <c r="L100" i="5"/>
  <c r="M99" i="5"/>
  <c r="N99" i="5" s="1"/>
  <c r="J99" i="5"/>
  <c r="L99" i="5"/>
  <c r="M98" i="5"/>
  <c r="N98" i="5" s="1"/>
  <c r="J98" i="5"/>
  <c r="L98" i="5"/>
  <c r="M97" i="5"/>
  <c r="N97" i="5" s="1"/>
  <c r="J97" i="5"/>
  <c r="L97" i="5"/>
  <c r="M96" i="5"/>
  <c r="N96" i="5" s="1"/>
  <c r="J96" i="5"/>
  <c r="L96" i="5"/>
  <c r="M95" i="5"/>
  <c r="N95" i="5" s="1"/>
  <c r="J95" i="5"/>
  <c r="L95" i="5"/>
  <c r="M94" i="5"/>
  <c r="N94" i="5" s="1"/>
  <c r="J94" i="5"/>
  <c r="L94" i="5"/>
  <c r="M93" i="5"/>
  <c r="N93" i="5" s="1"/>
  <c r="J93" i="5"/>
  <c r="L93" i="5"/>
  <c r="M92" i="5"/>
  <c r="N92" i="5" s="1"/>
  <c r="J92" i="5"/>
  <c r="L92" i="5"/>
  <c r="M91" i="5"/>
  <c r="N91" i="5" s="1"/>
  <c r="J91" i="5"/>
  <c r="L91" i="5"/>
  <c r="M90" i="5"/>
  <c r="N90" i="5" s="1"/>
  <c r="J90" i="5"/>
  <c r="L90" i="5"/>
  <c r="M89" i="5"/>
  <c r="N89" i="5" s="1"/>
  <c r="J89" i="5"/>
  <c r="L89" i="5"/>
  <c r="M88" i="5"/>
  <c r="N88" i="5" s="1"/>
  <c r="J88" i="5"/>
  <c r="L88" i="5"/>
  <c r="M87" i="5"/>
  <c r="N87" i="5" s="1"/>
  <c r="J87" i="5"/>
  <c r="L87" i="5"/>
  <c r="M86" i="5"/>
  <c r="N86" i="5" s="1"/>
  <c r="J86" i="5"/>
  <c r="L86" i="5"/>
  <c r="M85" i="5"/>
  <c r="N85" i="5" s="1"/>
  <c r="J85" i="5"/>
  <c r="L85" i="5"/>
  <c r="M84" i="5"/>
  <c r="N84" i="5" s="1"/>
  <c r="J84" i="5"/>
  <c r="L84" i="5"/>
  <c r="M83" i="5"/>
  <c r="N83" i="5" s="1"/>
  <c r="J83" i="5"/>
  <c r="L83" i="5"/>
  <c r="M82" i="5"/>
  <c r="N82" i="5" s="1"/>
  <c r="J82" i="5"/>
  <c r="L82" i="5"/>
  <c r="M81" i="5"/>
  <c r="N81" i="5" s="1"/>
  <c r="J81" i="5"/>
  <c r="L81" i="5"/>
  <c r="M80" i="5"/>
  <c r="N80" i="5" s="1"/>
  <c r="J80" i="5"/>
  <c r="L80" i="5"/>
  <c r="M79" i="5"/>
  <c r="N79" i="5" s="1"/>
  <c r="J79" i="5"/>
  <c r="L79" i="5"/>
  <c r="M78" i="5"/>
  <c r="N78" i="5" s="1"/>
  <c r="J78" i="5"/>
  <c r="L78" i="5"/>
  <c r="M77" i="5"/>
  <c r="N77" i="5" s="1"/>
  <c r="J77" i="5"/>
  <c r="L77" i="5"/>
  <c r="M76" i="5"/>
  <c r="N76" i="5" s="1"/>
  <c r="J76" i="5"/>
  <c r="L76" i="5"/>
  <c r="M75" i="5"/>
  <c r="N75" i="5" s="1"/>
  <c r="J75" i="5"/>
  <c r="L75" i="5"/>
  <c r="M74" i="5"/>
  <c r="N74" i="5" s="1"/>
  <c r="J74" i="5"/>
  <c r="L74" i="5"/>
  <c r="M73" i="5"/>
  <c r="N73" i="5" s="1"/>
  <c r="J73" i="5"/>
  <c r="L73" i="5"/>
  <c r="M72" i="5"/>
  <c r="N72" i="5" s="1"/>
  <c r="J72" i="5"/>
  <c r="L72" i="5"/>
  <c r="M71" i="5"/>
  <c r="N71" i="5" s="1"/>
  <c r="J71" i="5"/>
  <c r="L71" i="5"/>
  <c r="M70" i="5"/>
  <c r="N70" i="5" s="1"/>
  <c r="J70" i="5"/>
  <c r="L70" i="5"/>
  <c r="M69" i="5"/>
  <c r="N69" i="5" s="1"/>
  <c r="J69" i="5"/>
  <c r="L69" i="5"/>
  <c r="M68" i="5"/>
  <c r="N68" i="5" s="1"/>
  <c r="J68" i="5"/>
  <c r="L68" i="5"/>
  <c r="M67" i="5"/>
  <c r="N67" i="5" s="1"/>
  <c r="J67" i="5"/>
  <c r="L67" i="5"/>
  <c r="M66" i="5"/>
  <c r="N66" i="5" s="1"/>
  <c r="J66" i="5"/>
  <c r="L66" i="5"/>
  <c r="M65" i="5"/>
  <c r="N65" i="5" s="1"/>
  <c r="J65" i="5"/>
  <c r="L65" i="5"/>
  <c r="M64" i="5"/>
  <c r="N64" i="5" s="1"/>
  <c r="J64" i="5"/>
  <c r="L64" i="5"/>
  <c r="M63" i="5"/>
  <c r="N63" i="5" s="1"/>
  <c r="J63" i="5"/>
  <c r="L63" i="5"/>
  <c r="M62" i="5"/>
  <c r="N62" i="5" s="1"/>
  <c r="J62" i="5"/>
  <c r="L62" i="5"/>
  <c r="M61" i="5"/>
  <c r="N61" i="5" s="1"/>
  <c r="J61" i="5"/>
  <c r="L61" i="5"/>
  <c r="M60" i="5"/>
  <c r="N60" i="5" s="1"/>
  <c r="J60" i="5"/>
  <c r="L60" i="5"/>
  <c r="M59" i="5"/>
  <c r="N59" i="5" s="1"/>
  <c r="J59" i="5"/>
  <c r="L59" i="5"/>
  <c r="M58" i="5"/>
  <c r="N58" i="5" s="1"/>
  <c r="J58" i="5"/>
  <c r="L58" i="5"/>
  <c r="M57" i="5"/>
  <c r="N57" i="5" s="1"/>
  <c r="J57" i="5"/>
  <c r="L57" i="5"/>
  <c r="M56" i="5"/>
  <c r="N56" i="5" s="1"/>
  <c r="J56" i="5"/>
  <c r="L56" i="5"/>
  <c r="M55" i="5"/>
  <c r="N55" i="5" s="1"/>
  <c r="J55" i="5"/>
  <c r="L55" i="5"/>
  <c r="M54" i="5"/>
  <c r="N54" i="5" s="1"/>
  <c r="J54" i="5"/>
  <c r="L54" i="5"/>
  <c r="M53" i="5"/>
  <c r="N53" i="5" s="1"/>
  <c r="J53" i="5"/>
  <c r="L53" i="5"/>
  <c r="M52" i="5"/>
  <c r="N52" i="5" s="1"/>
  <c r="J52" i="5"/>
  <c r="L52" i="5"/>
  <c r="M51" i="5"/>
  <c r="N51" i="5" s="1"/>
  <c r="J51" i="5"/>
  <c r="L51" i="5"/>
  <c r="M50" i="5"/>
  <c r="N50" i="5" s="1"/>
  <c r="J50" i="5"/>
  <c r="L50" i="5"/>
  <c r="M49" i="5"/>
  <c r="N49" i="5" s="1"/>
  <c r="J49" i="5"/>
  <c r="L49" i="5"/>
  <c r="M48" i="5"/>
  <c r="N48" i="5" s="1"/>
  <c r="J48" i="5"/>
  <c r="L48" i="5"/>
  <c r="M47" i="5"/>
  <c r="N47" i="5" s="1"/>
  <c r="J47" i="5"/>
  <c r="L47" i="5"/>
  <c r="M46" i="5"/>
  <c r="N46" i="5" s="1"/>
  <c r="J46" i="5"/>
  <c r="L46" i="5"/>
  <c r="M45" i="5"/>
  <c r="N45" i="5" s="1"/>
  <c r="J45" i="5"/>
  <c r="L45" i="5"/>
  <c r="M44" i="5"/>
  <c r="N44" i="5" s="1"/>
  <c r="J44" i="5"/>
  <c r="L44" i="5"/>
  <c r="M43" i="5"/>
  <c r="N43" i="5" s="1"/>
  <c r="J43" i="5"/>
  <c r="L43" i="5"/>
  <c r="M42" i="5"/>
  <c r="N42" i="5" s="1"/>
  <c r="J42" i="5"/>
  <c r="L42" i="5"/>
  <c r="M41" i="5"/>
  <c r="N41" i="5" s="1"/>
  <c r="J41" i="5"/>
  <c r="L41" i="5"/>
  <c r="M40" i="5"/>
  <c r="N40" i="5" s="1"/>
  <c r="J40" i="5"/>
  <c r="L40" i="5"/>
  <c r="M39" i="5"/>
  <c r="N39" i="5" s="1"/>
  <c r="J39" i="5"/>
  <c r="L39" i="5"/>
  <c r="M38" i="5"/>
  <c r="N38" i="5" s="1"/>
  <c r="J38" i="5"/>
  <c r="L38" i="5"/>
  <c r="M37" i="5"/>
  <c r="N37" i="5" s="1"/>
  <c r="J37" i="5"/>
  <c r="L37" i="5"/>
  <c r="M36" i="5"/>
  <c r="N36" i="5" s="1"/>
  <c r="J36" i="5"/>
  <c r="L36" i="5"/>
  <c r="M35" i="5"/>
  <c r="N35" i="5" s="1"/>
  <c r="J35" i="5"/>
  <c r="L35" i="5"/>
  <c r="M34" i="5"/>
  <c r="N34" i="5" s="1"/>
  <c r="J34" i="5"/>
  <c r="L34" i="5"/>
  <c r="M33" i="5"/>
  <c r="N33" i="5" s="1"/>
  <c r="J33" i="5"/>
  <c r="L33" i="5"/>
  <c r="M32" i="5"/>
  <c r="N32" i="5" s="1"/>
  <c r="J32" i="5"/>
  <c r="L32" i="5"/>
  <c r="M31" i="5"/>
  <c r="N31" i="5" s="1"/>
  <c r="J31" i="5"/>
  <c r="L31" i="5"/>
  <c r="M30" i="5"/>
  <c r="N30" i="5" s="1"/>
  <c r="J30" i="5"/>
  <c r="L30" i="5"/>
  <c r="M29" i="5"/>
  <c r="N29" i="5" s="1"/>
  <c r="J29" i="5"/>
  <c r="L29" i="5"/>
  <c r="M28" i="5"/>
  <c r="N28" i="5" s="1"/>
  <c r="J28" i="5"/>
  <c r="L28" i="5"/>
  <c r="M27" i="5"/>
  <c r="N27" i="5" s="1"/>
  <c r="J27" i="5"/>
  <c r="L27" i="5"/>
  <c r="M26" i="5"/>
  <c r="N26" i="5" s="1"/>
  <c r="J26" i="5"/>
  <c r="L26" i="5"/>
  <c r="M25" i="5"/>
  <c r="N25" i="5" s="1"/>
  <c r="J25" i="5"/>
  <c r="L25" i="5"/>
  <c r="M24" i="5"/>
  <c r="N24" i="5" s="1"/>
  <c r="J24" i="5"/>
  <c r="L24" i="5"/>
  <c r="M23" i="5"/>
  <c r="N23" i="5" s="1"/>
  <c r="J23" i="5"/>
  <c r="L23" i="5"/>
  <c r="M22" i="5"/>
  <c r="N22" i="5" s="1"/>
  <c r="J22" i="5"/>
  <c r="L22" i="5"/>
  <c r="M21" i="5"/>
  <c r="N21" i="5" s="1"/>
  <c r="J21" i="5"/>
  <c r="L21" i="5"/>
  <c r="M20" i="5"/>
  <c r="N20" i="5" s="1"/>
  <c r="J20" i="5"/>
  <c r="L20" i="5"/>
  <c r="M19" i="5"/>
  <c r="N19" i="5" s="1"/>
  <c r="J19" i="5"/>
  <c r="L19" i="5"/>
  <c r="M18" i="5"/>
  <c r="N18" i="5" s="1"/>
  <c r="J18" i="5"/>
  <c r="L18" i="5"/>
  <c r="M17" i="5"/>
  <c r="N17" i="5" s="1"/>
  <c r="J17" i="5"/>
  <c r="L17" i="5"/>
  <c r="M16" i="5"/>
  <c r="N16" i="5" s="1"/>
  <c r="J16" i="5"/>
  <c r="L16" i="5"/>
  <c r="M15" i="5"/>
  <c r="N15" i="5" s="1"/>
  <c r="J15" i="5"/>
  <c r="L15" i="5"/>
  <c r="M14" i="5"/>
  <c r="N14" i="5" s="1"/>
  <c r="J14" i="5"/>
  <c r="L14" i="5"/>
  <c r="M13" i="5"/>
  <c r="N13" i="5" s="1"/>
  <c r="J13" i="5"/>
  <c r="L13" i="5"/>
  <c r="M12" i="5"/>
  <c r="N12" i="5" s="1"/>
  <c r="J12" i="5"/>
  <c r="L12" i="5"/>
  <c r="M11" i="5"/>
  <c r="N11" i="5" s="1"/>
  <c r="J11" i="5"/>
  <c r="L11" i="5"/>
  <c r="M10" i="5"/>
  <c r="N10" i="5" s="1"/>
  <c r="J10" i="5"/>
  <c r="L10" i="5"/>
  <c r="M9" i="5"/>
  <c r="N9" i="5" s="1"/>
  <c r="J9" i="5"/>
  <c r="L9" i="5"/>
  <c r="M8" i="5"/>
  <c r="N8" i="5" s="1"/>
  <c r="J8" i="5"/>
  <c r="L8" i="5"/>
  <c r="M7" i="5"/>
  <c r="N7" i="5" s="1"/>
  <c r="J7" i="5"/>
  <c r="L7" i="5"/>
  <c r="M6" i="5"/>
  <c r="N6" i="5" s="1"/>
  <c r="J6" i="5"/>
  <c r="L6" i="5"/>
  <c r="M5" i="5"/>
  <c r="N5" i="5" s="1"/>
  <c r="J5" i="5"/>
  <c r="L5" i="5"/>
  <c r="M4" i="5"/>
  <c r="N4" i="5" s="1"/>
  <c r="J4" i="5"/>
  <c r="L4" i="5"/>
  <c r="M3" i="5"/>
  <c r="N3" i="5" s="1"/>
  <c r="J3" i="5"/>
  <c r="L3" i="5"/>
  <c r="J2" i="5"/>
  <c r="L2" i="5"/>
  <c r="M2" i="5"/>
  <c r="N2" i="5" s="1"/>
  <c r="O174" i="5" l="1"/>
  <c r="O178" i="5"/>
  <c r="O182" i="5"/>
  <c r="O186" i="5"/>
  <c r="O260" i="5"/>
  <c r="O272" i="5"/>
  <c r="O276" i="5"/>
  <c r="O280" i="5"/>
  <c r="O296" i="5"/>
  <c r="O300" i="5"/>
  <c r="O304" i="5"/>
  <c r="O308" i="5"/>
  <c r="O312" i="5"/>
  <c r="O316" i="5"/>
  <c r="O320" i="5"/>
  <c r="O324" i="5"/>
  <c r="O328" i="5"/>
  <c r="O332" i="5"/>
  <c r="O336" i="5"/>
  <c r="O340" i="5"/>
  <c r="O344" i="5"/>
  <c r="O190" i="5"/>
  <c r="O194" i="5"/>
  <c r="O198" i="5"/>
  <c r="O202" i="5"/>
  <c r="O206" i="5"/>
  <c r="O210" i="5"/>
  <c r="O214" i="5"/>
  <c r="O218" i="5"/>
  <c r="O222" i="5"/>
  <c r="O226" i="5"/>
  <c r="O230" i="5"/>
  <c r="O234" i="5"/>
  <c r="O238" i="5"/>
  <c r="O242" i="5"/>
  <c r="O246" i="5"/>
  <c r="O250" i="5"/>
  <c r="O254" i="5"/>
  <c r="O258" i="5"/>
  <c r="O262" i="5"/>
  <c r="O266" i="5"/>
  <c r="O270" i="5"/>
  <c r="O274" i="5"/>
  <c r="O278" i="5"/>
  <c r="O282" i="5"/>
  <c r="O176" i="5"/>
  <c r="O180" i="5"/>
  <c r="O69" i="5"/>
  <c r="O77" i="5"/>
  <c r="O85" i="5"/>
  <c r="O93" i="5"/>
  <c r="O101" i="5"/>
  <c r="O109" i="5"/>
  <c r="O117" i="5"/>
  <c r="O125" i="5"/>
  <c r="O133" i="5"/>
  <c r="O165" i="5"/>
  <c r="O173" i="5"/>
  <c r="O185" i="5"/>
  <c r="O189" i="5"/>
  <c r="O193" i="5"/>
  <c r="O197" i="5"/>
  <c r="O245" i="5"/>
  <c r="O249" i="5"/>
  <c r="O253" i="5"/>
  <c r="O265" i="5"/>
  <c r="O269" i="5"/>
  <c r="O215" i="5"/>
  <c r="O219" i="5"/>
  <c r="O223" i="5"/>
  <c r="O251" i="5"/>
  <c r="O255" i="5"/>
  <c r="O259" i="5"/>
  <c r="O263" i="5"/>
  <c r="O267" i="5"/>
  <c r="O271" i="5"/>
  <c r="O275" i="5"/>
  <c r="O279" i="5"/>
  <c r="O283" i="5"/>
  <c r="O287" i="5"/>
  <c r="O291" i="5"/>
  <c r="O295" i="5"/>
  <c r="O299" i="5"/>
  <c r="O303" i="5"/>
  <c r="O307" i="5"/>
  <c r="O311" i="5"/>
  <c r="O315" i="5"/>
  <c r="O319" i="5"/>
  <c r="O323" i="5"/>
  <c r="O327" i="5"/>
  <c r="O331" i="5"/>
  <c r="O335" i="5"/>
  <c r="O339" i="5"/>
  <c r="O343" i="5"/>
  <c r="O347" i="5"/>
  <c r="O351" i="5"/>
  <c r="O355" i="5"/>
  <c r="O359" i="5"/>
  <c r="O363" i="5"/>
  <c r="O371" i="5"/>
  <c r="O375" i="5"/>
  <c r="O379" i="5"/>
  <c r="O383" i="5"/>
  <c r="O387" i="5"/>
  <c r="O391" i="5"/>
  <c r="O141" i="5"/>
  <c r="O149" i="5"/>
  <c r="O157" i="5"/>
  <c r="O177" i="5"/>
  <c r="O181" i="5"/>
  <c r="O201" i="5"/>
  <c r="O205" i="5"/>
  <c r="O209" i="5"/>
  <c r="O213" i="5"/>
  <c r="O217" i="5"/>
  <c r="O221" i="5"/>
  <c r="O225" i="5"/>
  <c r="O229" i="5"/>
  <c r="O257" i="5"/>
  <c r="O261" i="5"/>
  <c r="O273" i="5"/>
  <c r="O179" i="5"/>
  <c r="O187" i="5"/>
  <c r="O199" i="5"/>
  <c r="O227" i="5"/>
  <c r="O367" i="5"/>
  <c r="O277" i="5"/>
  <c r="O281" i="5"/>
  <c r="O285" i="5"/>
  <c r="O286" i="5"/>
  <c r="O289" i="5"/>
  <c r="O290" i="5"/>
  <c r="O293" i="5"/>
  <c r="O294" i="5"/>
  <c r="O297" i="5"/>
  <c r="O298" i="5"/>
  <c r="O301" i="5"/>
  <c r="O302" i="5"/>
  <c r="O305" i="5"/>
  <c r="O306" i="5"/>
  <c r="O309" i="5"/>
  <c r="O310" i="5"/>
  <c r="O313" i="5"/>
  <c r="O314" i="5"/>
  <c r="O317" i="5"/>
  <c r="O318" i="5"/>
  <c r="O321" i="5"/>
  <c r="O322" i="5"/>
  <c r="O325" i="5"/>
  <c r="O326" i="5"/>
  <c r="O329" i="5"/>
  <c r="O330" i="5"/>
  <c r="O333" i="5"/>
  <c r="O334" i="5"/>
  <c r="O337" i="5"/>
  <c r="O338" i="5"/>
  <c r="O341" i="5"/>
  <c r="O342" i="5"/>
  <c r="O345" i="5"/>
  <c r="O346" i="5"/>
  <c r="O349" i="5"/>
  <c r="O350" i="5"/>
  <c r="O353" i="5"/>
  <c r="O354" i="5"/>
  <c r="O357" i="5"/>
  <c r="O358" i="5"/>
  <c r="O361" i="5"/>
  <c r="O362" i="5"/>
  <c r="O365" i="5"/>
  <c r="O366" i="5"/>
  <c r="O369" i="5"/>
  <c r="O373" i="5"/>
  <c r="O374" i="5"/>
  <c r="O377" i="5"/>
  <c r="O381" i="5"/>
  <c r="O382" i="5"/>
  <c r="O385" i="5"/>
  <c r="O389" i="5"/>
  <c r="O348" i="5"/>
  <c r="O352" i="5"/>
  <c r="O356" i="5"/>
  <c r="O360" i="5"/>
  <c r="O364" i="5"/>
  <c r="O368" i="5"/>
  <c r="O372" i="5"/>
  <c r="O376" i="5"/>
  <c r="O380" i="5"/>
  <c r="O384" i="5"/>
  <c r="O388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4" i="5"/>
  <c r="O8" i="5"/>
  <c r="O12" i="5"/>
  <c r="O16" i="5"/>
  <c r="O20" i="5"/>
  <c r="O24" i="5"/>
  <c r="O28" i="5"/>
  <c r="O32" i="5"/>
  <c r="O36" i="5"/>
  <c r="O40" i="5"/>
  <c r="O44" i="5"/>
  <c r="O48" i="5"/>
  <c r="O52" i="5"/>
  <c r="O56" i="5"/>
  <c r="O60" i="5"/>
  <c r="O128" i="5"/>
  <c r="O132" i="5"/>
  <c r="O136" i="5"/>
  <c r="O140" i="5"/>
  <c r="O144" i="5"/>
  <c r="O148" i="5"/>
  <c r="O152" i="5"/>
  <c r="O156" i="5"/>
  <c r="O160" i="5"/>
  <c r="O64" i="5"/>
  <c r="O61" i="5"/>
  <c r="O45" i="5"/>
  <c r="O21" i="5"/>
  <c r="O29" i="5"/>
  <c r="O37" i="5"/>
  <c r="O53" i="5"/>
  <c r="O233" i="5"/>
  <c r="O237" i="5"/>
  <c r="O241" i="5"/>
  <c r="O231" i="5"/>
  <c r="O235" i="5"/>
  <c r="O239" i="5"/>
  <c r="O243" i="5"/>
  <c r="O23" i="5"/>
  <c r="O27" i="5"/>
  <c r="O31" i="5"/>
  <c r="O35" i="5"/>
  <c r="O39" i="5"/>
  <c r="O43" i="5"/>
  <c r="O47" i="5"/>
  <c r="O51" i="5"/>
  <c r="O63" i="5"/>
  <c r="O67" i="5"/>
  <c r="O71" i="5"/>
  <c r="O75" i="5"/>
  <c r="O83" i="5"/>
  <c r="O87" i="5"/>
  <c r="O91" i="5"/>
  <c r="O95" i="5"/>
  <c r="O99" i="5"/>
  <c r="O103" i="5"/>
  <c r="O107" i="5"/>
  <c r="O111" i="5"/>
  <c r="O115" i="5"/>
  <c r="O119" i="5"/>
  <c r="O123" i="5"/>
  <c r="O127" i="5"/>
  <c r="O131" i="5"/>
  <c r="O135" i="5"/>
  <c r="O139" i="5"/>
  <c r="O143" i="5"/>
  <c r="O147" i="5"/>
  <c r="O151" i="5"/>
  <c r="O155" i="5"/>
  <c r="O159" i="5"/>
  <c r="O184" i="5"/>
  <c r="O390" i="5"/>
  <c r="O7" i="5"/>
  <c r="O11" i="5"/>
  <c r="O15" i="5"/>
  <c r="O19" i="5"/>
  <c r="O55" i="5"/>
  <c r="O59" i="5"/>
  <c r="O79" i="5"/>
  <c r="O163" i="5"/>
  <c r="O167" i="5"/>
  <c r="O171" i="5"/>
  <c r="O5" i="5"/>
  <c r="O9" i="5"/>
  <c r="O13" i="5"/>
  <c r="O17" i="5"/>
  <c r="O25" i="5"/>
  <c r="O33" i="5"/>
  <c r="O41" i="5"/>
  <c r="O49" i="5"/>
  <c r="O57" i="5"/>
  <c r="O65" i="5"/>
  <c r="O73" i="5"/>
  <c r="O81" i="5"/>
  <c r="O89" i="5"/>
  <c r="O97" i="5"/>
  <c r="O105" i="5"/>
  <c r="O113" i="5"/>
  <c r="O121" i="5"/>
  <c r="O129" i="5"/>
  <c r="O137" i="5"/>
  <c r="O145" i="5"/>
  <c r="O153" i="5"/>
  <c r="O161" i="5"/>
  <c r="O164" i="5"/>
  <c r="O168" i="5"/>
  <c r="O169" i="5"/>
  <c r="O172" i="5"/>
  <c r="O6" i="5"/>
  <c r="O10" i="5"/>
  <c r="O14" i="5"/>
  <c r="O18" i="5"/>
  <c r="O22" i="5"/>
  <c r="O26" i="5"/>
  <c r="O30" i="5"/>
  <c r="O34" i="5"/>
  <c r="O38" i="5"/>
  <c r="O42" i="5"/>
  <c r="O46" i="5"/>
  <c r="O50" i="5"/>
  <c r="O54" i="5"/>
  <c r="O58" i="5"/>
  <c r="O62" i="5"/>
  <c r="O66" i="5"/>
  <c r="O70" i="5"/>
  <c r="O74" i="5"/>
  <c r="O78" i="5"/>
  <c r="O82" i="5"/>
  <c r="O86" i="5"/>
  <c r="O90" i="5"/>
  <c r="O94" i="5"/>
  <c r="O98" i="5"/>
  <c r="O102" i="5"/>
  <c r="O106" i="5"/>
  <c r="O110" i="5"/>
  <c r="O114" i="5"/>
  <c r="O118" i="5"/>
  <c r="O122" i="5"/>
  <c r="O126" i="5"/>
  <c r="O130" i="5"/>
  <c r="O134" i="5"/>
  <c r="O138" i="5"/>
  <c r="O142" i="5"/>
  <c r="O146" i="5"/>
  <c r="O150" i="5"/>
  <c r="O154" i="5"/>
  <c r="O158" i="5"/>
  <c r="O162" i="5"/>
  <c r="O166" i="5"/>
  <c r="O170" i="5"/>
  <c r="O370" i="5"/>
  <c r="O378" i="5"/>
  <c r="O386" i="5"/>
  <c r="O2" i="5"/>
  <c r="O3" i="5"/>
  <c r="O175" i="5"/>
  <c r="O183" i="5"/>
  <c r="O188" i="5"/>
  <c r="O191" i="5"/>
  <c r="O192" i="5"/>
  <c r="O195" i="5"/>
  <c r="O196" i="5"/>
  <c r="O200" i="5"/>
  <c r="O203" i="5"/>
  <c r="O204" i="5"/>
  <c r="O207" i="5"/>
  <c r="O208" i="5"/>
  <c r="O211" i="5"/>
  <c r="O212" i="5"/>
  <c r="O216" i="5"/>
  <c r="O220" i="5"/>
  <c r="O224" i="5"/>
  <c r="O228" i="5"/>
  <c r="O232" i="5"/>
  <c r="O236" i="5"/>
  <c r="O240" i="5"/>
  <c r="O244" i="5"/>
  <c r="O247" i="5"/>
  <c r="O248" i="5"/>
  <c r="O252" i="5"/>
  <c r="O256" i="5"/>
  <c r="O264" i="5"/>
  <c r="O268" i="5"/>
  <c r="O284" i="5"/>
  <c r="O288" i="5"/>
  <c r="O29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2" i="3"/>
</calcChain>
</file>

<file path=xl/sharedStrings.xml><?xml version="1.0" encoding="utf-8"?>
<sst xmlns="http://schemas.openxmlformats.org/spreadsheetml/2006/main" count="9146" uniqueCount="754">
  <si>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</si>
  <si>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</si>
  <si>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</si>
  <si>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</si>
  <si>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</si>
  <si>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</si>
  <si>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</si>
  <si>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龍騰文化事業股份有限公司</t>
  </si>
  <si>
    <t>李小姐</t>
  </si>
  <si>
    <t>02-2298-2933#209</t>
  </si>
  <si>
    <t>02-2298-9766</t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</si>
  <si>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</si>
  <si>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</si>
  <si>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</si>
  <si>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泰宇出版股份有限公司</t>
  </si>
  <si>
    <t>游小姐</t>
  </si>
  <si>
    <t>02-2984-4865#205</t>
  </si>
  <si>
    <t>02-2986-4034</t>
  </si>
  <si>
    <t>新北市三重區重新路四段53號12樓之1</t>
    <phoneticPr fontId="3" type="noConversion"/>
  </si>
  <si>
    <t>退:新北市林口區中湖路39-2號</t>
    <phoneticPr fontId="3" type="noConversion"/>
  </si>
  <si>
    <t>0800-060559</t>
    <phoneticPr fontId="3" type="noConversion"/>
  </si>
  <si>
    <t>幼獅文化事業公司</t>
  </si>
  <si>
    <t>朱小姐</t>
  </si>
  <si>
    <t>02-2311-2832#277</t>
  </si>
  <si>
    <t>02-2311-3309</t>
  </si>
  <si>
    <t>台北市重慶南路1段66之1號3F</t>
    <phoneticPr fontId="3" type="noConversion"/>
  </si>
  <si>
    <t>退:新台市樹林區俊英街111巷21號</t>
  </si>
  <si>
    <t>東大圖書股份有限公司</t>
  </si>
  <si>
    <t>陳小姐</t>
  </si>
  <si>
    <t>02-2500-6600#521</t>
  </si>
  <si>
    <t>02-2506-4000</t>
  </si>
  <si>
    <t>台北市復興北路386號</t>
    <phoneticPr fontId="3" type="noConversion"/>
  </si>
  <si>
    <t>退:桃園縣龜山鄉龜山一路52巷2號</t>
  </si>
  <si>
    <t>三民圖書股份有限公司</t>
    <phoneticPr fontId="3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</si>
  <si>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</si>
  <si>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</si>
  <si>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</si>
  <si>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</si>
  <si>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</si>
  <si>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退:新北市林口區後湖路52之3號</t>
  </si>
  <si>
    <t>啟芳出版社有限公司</t>
  </si>
  <si>
    <t>廖小姐</t>
  </si>
  <si>
    <t>02-2363-9422#101</t>
  </si>
  <si>
    <t>02-2363-5588</t>
  </si>
  <si>
    <t>台北市羅斯福路3段283巷21弄15號</t>
    <phoneticPr fontId="3" type="noConversion"/>
  </si>
  <si>
    <t>退:新北市深坑區北深路3段155巷27號7樓</t>
  </si>
  <si>
    <t xml:space="preserve"> 0800-025858</t>
    <phoneticPr fontId="3" type="noConversion"/>
  </si>
  <si>
    <t>翰林出版事業股份有限公司</t>
  </si>
  <si>
    <t>蕭小姐</t>
  </si>
  <si>
    <t>06-2631188#264</t>
  </si>
  <si>
    <t>06-2637924</t>
  </si>
  <si>
    <t>台南市新樂路76號</t>
    <phoneticPr fontId="3" type="noConversion"/>
  </si>
  <si>
    <t>退:台南市南區新忠路8-1號</t>
  </si>
  <si>
    <t>信樺文化事業有限公司</t>
  </si>
  <si>
    <t>04-2436-7677#11</t>
  </si>
  <si>
    <t>04-2436-6477</t>
  </si>
  <si>
    <t>台中市北屯區景賢八路228號</t>
    <phoneticPr fontId="3" type="noConversion"/>
  </si>
  <si>
    <t>退:台中市北屯區景賢南一路50-1號</t>
  </si>
  <si>
    <t>智業文化事業有限公司</t>
    <phoneticPr fontId="3" type="noConversion"/>
  </si>
  <si>
    <t>旗立資訊股份有限公司</t>
  </si>
  <si>
    <t xml:space="preserve"> </t>
  </si>
  <si>
    <t>02-2322-4846#2</t>
  </si>
  <si>
    <t>02-2322-4852</t>
  </si>
  <si>
    <t>台北市忠孝東路1段83號B1</t>
    <phoneticPr fontId="3" type="noConversion"/>
  </si>
  <si>
    <t>退:新北市三重區光復路一段68巷24弄3號2樓</t>
  </si>
  <si>
    <t>南一書局企業(股)公司</t>
  </si>
  <si>
    <t>黃小姐</t>
  </si>
  <si>
    <t>04-2567-9671</t>
  </si>
  <si>
    <t>04-2567-9623</t>
  </si>
  <si>
    <t>台中縣大雅區神林南路641巷1號2F</t>
    <phoneticPr fontId="3" type="noConversion"/>
  </si>
  <si>
    <t>退:台南市安平工業區新信路22號</t>
  </si>
  <si>
    <t>全華科技圖書股份有限公司</t>
  </si>
  <si>
    <t>簡小姐</t>
  </si>
  <si>
    <t>02-2262-5666#323</t>
  </si>
  <si>
    <t>02-2262-8333</t>
  </si>
  <si>
    <t>新北市土城區忠義路21號</t>
    <phoneticPr fontId="3" type="noConversion"/>
  </si>
  <si>
    <t>退:新北市土城區永豐路201號</t>
  </si>
  <si>
    <t>育達文化事業股份有限公司</t>
  </si>
  <si>
    <t>馮小姐</t>
  </si>
  <si>
    <t>04-2316-0117#203</t>
  </si>
  <si>
    <t>04-2316-6090</t>
  </si>
  <si>
    <t>台中市西屯區惠安巷50號</t>
    <phoneticPr fontId="3" type="noConversion"/>
  </si>
  <si>
    <t>退:台中市西屯區安和路20-13號</t>
  </si>
  <si>
    <t>華興書局(雙日)</t>
  </si>
  <si>
    <t>吳小姐</t>
  </si>
  <si>
    <t>02-2363-2372</t>
  </si>
  <si>
    <t>02-2363-2422</t>
  </si>
  <si>
    <t>台北市和平東路1段182號9F</t>
    <phoneticPr fontId="3" type="noConversion"/>
  </si>
  <si>
    <t>退:新北市新店區寶橋路235巷1弄4號7F</t>
    <phoneticPr fontId="3" type="noConversion"/>
  </si>
  <si>
    <t>台科大圖書股份有限公司</t>
  </si>
  <si>
    <t>徐意嵐</t>
  </si>
  <si>
    <t>02-2908-5945#641</t>
    <phoneticPr fontId="3" type="noConversion"/>
  </si>
  <si>
    <t>02-2908-6347</t>
  </si>
  <si>
    <t>台北縣新莊市福營路33號</t>
    <phoneticPr fontId="3" type="noConversion"/>
  </si>
  <si>
    <t>康熹圖書網路(股)公司</t>
  </si>
  <si>
    <t>02-2299-9006</t>
  </si>
  <si>
    <t>02-2299-9110</t>
  </si>
  <si>
    <t>新北市五股區五工六路30號</t>
    <phoneticPr fontId="3" type="noConversion"/>
  </si>
  <si>
    <t>東岳(岱)專業圖書公司</t>
  </si>
  <si>
    <t>02-2955-9499</t>
  </si>
  <si>
    <t>02-2956-5390</t>
  </si>
  <si>
    <t>台北縣板橋市和平路安樂巷6弄12號</t>
    <phoneticPr fontId="3" type="noConversion"/>
  </si>
  <si>
    <t xml:space="preserve">  0800-271228</t>
  </si>
  <si>
    <t>遠東圖書股份有限公司</t>
  </si>
  <si>
    <t>林小姐</t>
  </si>
  <si>
    <t>02-2311-8740#868</t>
  </si>
  <si>
    <t>02-2311-4184</t>
  </si>
  <si>
    <t>台北市重慶南路1段66之1號8F</t>
    <phoneticPr fontId="3" type="noConversion"/>
  </si>
  <si>
    <t>退:新北市新莊區鳳山街56巷3號</t>
  </si>
  <si>
    <t>0800-072128</t>
  </si>
  <si>
    <t>廣懋圖書出版社</t>
  </si>
  <si>
    <t>04-2242-0075</t>
  </si>
  <si>
    <t>04-2242-3869</t>
  </si>
  <si>
    <t>台中市北屯區熱河路3段121號</t>
    <phoneticPr fontId="3" type="noConversion"/>
  </si>
  <si>
    <t>退:台中市北屯區環中路886巷8-1號</t>
  </si>
  <si>
    <t xml:space="preserve">   0800-000312</t>
    <phoneticPr fontId="3" type="noConversion"/>
  </si>
  <si>
    <t>華立圖書股份有限公司(松根)</t>
  </si>
  <si>
    <t>02-2221-7375</t>
  </si>
  <si>
    <t>02-2221-7385</t>
  </si>
  <si>
    <t>台北市龍江路76巷20-7號4F</t>
    <phoneticPr fontId="3" type="noConversion"/>
  </si>
  <si>
    <t>退:台北縣中和市立德街210巷3號</t>
  </si>
  <si>
    <t>碁峰資訊股份有限公司</t>
  </si>
  <si>
    <t>04-2452-7051</t>
  </si>
  <si>
    <t>04-2452-9053</t>
  </si>
  <si>
    <t>台中市和南路二段262號8F之7</t>
  </si>
  <si>
    <t>滄海書局</t>
  </si>
  <si>
    <t>04-2708-8787</t>
  </si>
  <si>
    <t>0800-261187</t>
    <phoneticPr fontId="3" type="noConversion"/>
  </si>
  <si>
    <t>廠商編號</t>
    <phoneticPr fontId="3" type="noConversion"/>
  </si>
  <si>
    <t>廠商全名</t>
    <phoneticPr fontId="3" type="noConversion"/>
  </si>
  <si>
    <t>廠商簡稱</t>
    <phoneticPr fontId="3" type="noConversion"/>
  </si>
  <si>
    <t>龍騰</t>
  </si>
  <si>
    <t>龍騰</t>
    <phoneticPr fontId="3" type="noConversion"/>
  </si>
  <si>
    <t>泰宇</t>
  </si>
  <si>
    <t>泰宇</t>
    <phoneticPr fontId="3" type="noConversion"/>
  </si>
  <si>
    <t>幼獅</t>
  </si>
  <si>
    <t>幼獅</t>
    <phoneticPr fontId="3" type="noConversion"/>
  </si>
  <si>
    <t>東大</t>
  </si>
  <si>
    <t>東大</t>
    <phoneticPr fontId="3" type="noConversion"/>
  </si>
  <si>
    <t>三民</t>
  </si>
  <si>
    <t>三民</t>
    <phoneticPr fontId="3" type="noConversion"/>
  </si>
  <si>
    <t>五南</t>
    <phoneticPr fontId="3" type="noConversion"/>
  </si>
  <si>
    <t>啟芳</t>
  </si>
  <si>
    <t>啟芳</t>
    <phoneticPr fontId="3" type="noConversion"/>
  </si>
  <si>
    <t>翰林</t>
  </si>
  <si>
    <t>翰林</t>
    <phoneticPr fontId="3" type="noConversion"/>
  </si>
  <si>
    <t>信樺</t>
  </si>
  <si>
    <t>信樺</t>
    <phoneticPr fontId="3" type="noConversion"/>
  </si>
  <si>
    <t>智業</t>
    <phoneticPr fontId="3" type="noConversion"/>
  </si>
  <si>
    <t>旗立</t>
  </si>
  <si>
    <t>旗立</t>
    <phoneticPr fontId="3" type="noConversion"/>
  </si>
  <si>
    <t>南一</t>
  </si>
  <si>
    <t>南一</t>
    <phoneticPr fontId="3" type="noConversion"/>
  </si>
  <si>
    <t>全華</t>
  </si>
  <si>
    <t>全華</t>
    <phoneticPr fontId="3" type="noConversion"/>
  </si>
  <si>
    <t>育達</t>
  </si>
  <si>
    <t>育達</t>
    <phoneticPr fontId="3" type="noConversion"/>
  </si>
  <si>
    <t>華興</t>
  </si>
  <si>
    <t>華興</t>
    <phoneticPr fontId="3" type="noConversion"/>
  </si>
  <si>
    <t>台科大</t>
  </si>
  <si>
    <t>台科大</t>
    <phoneticPr fontId="3" type="noConversion"/>
  </si>
  <si>
    <t>康熹</t>
    <phoneticPr fontId="3" type="noConversion"/>
  </si>
  <si>
    <t>東岳</t>
    <phoneticPr fontId="3" type="noConversion"/>
  </si>
  <si>
    <t>遠東</t>
    <phoneticPr fontId="3" type="noConversion"/>
  </si>
  <si>
    <t>廣懋</t>
    <phoneticPr fontId="3" type="noConversion"/>
  </si>
  <si>
    <t>華立</t>
    <phoneticPr fontId="3" type="noConversion"/>
  </si>
  <si>
    <t>碁峰</t>
    <phoneticPr fontId="3" type="noConversion"/>
  </si>
  <si>
    <t>滄海</t>
    <phoneticPr fontId="3" type="noConversion"/>
  </si>
  <si>
    <t>小額採購</t>
    <phoneticPr fontId="3" type="noConversion"/>
  </si>
  <si>
    <t>招標議價</t>
    <phoneticPr fontId="3" type="noConversion"/>
  </si>
  <si>
    <t>招標議價</t>
    <phoneticPr fontId="3" type="noConversion"/>
  </si>
  <si>
    <t>招標議價</t>
    <phoneticPr fontId="3" type="noConversion"/>
  </si>
  <si>
    <t>採購方式</t>
    <phoneticPr fontId="3" type="noConversion"/>
  </si>
  <si>
    <t>日校</t>
  </si>
  <si>
    <t>外一1</t>
  </si>
  <si>
    <t>外一2</t>
  </si>
  <si>
    <t>外二1</t>
  </si>
  <si>
    <t>外二2</t>
  </si>
  <si>
    <t>外三1</t>
  </si>
  <si>
    <t>外三2</t>
  </si>
  <si>
    <t>高一1</t>
  </si>
  <si>
    <t>高一2</t>
  </si>
  <si>
    <t>高一3</t>
  </si>
  <si>
    <t>高一4</t>
  </si>
  <si>
    <t>高二1</t>
  </si>
  <si>
    <t>高二2</t>
  </si>
  <si>
    <t>高二3</t>
  </si>
  <si>
    <t>高二4</t>
  </si>
  <si>
    <t>高三1</t>
  </si>
  <si>
    <t>高三2</t>
  </si>
  <si>
    <t>高三3</t>
  </si>
  <si>
    <t>高三4</t>
  </si>
  <si>
    <t>商一1</t>
  </si>
  <si>
    <t>商一2</t>
  </si>
  <si>
    <t>商一3</t>
  </si>
  <si>
    <t>商一4</t>
  </si>
  <si>
    <t>商二1</t>
  </si>
  <si>
    <t>商二2</t>
  </si>
  <si>
    <t>商二3</t>
  </si>
  <si>
    <t>商二4</t>
  </si>
  <si>
    <t>商三1</t>
  </si>
  <si>
    <t>商三2</t>
  </si>
  <si>
    <t>商三3</t>
  </si>
  <si>
    <t>商三4</t>
  </si>
  <si>
    <t>貿一1</t>
  </si>
  <si>
    <t>貿一2</t>
  </si>
  <si>
    <t>貿一3</t>
  </si>
  <si>
    <t>貿一4</t>
  </si>
  <si>
    <t>貿二1</t>
  </si>
  <si>
    <t>貿二2</t>
  </si>
  <si>
    <t>貿二3</t>
  </si>
  <si>
    <t>貿二4</t>
  </si>
  <si>
    <t>貿三1</t>
  </si>
  <si>
    <t>貿三2</t>
  </si>
  <si>
    <t>貿三3</t>
  </si>
  <si>
    <t>貿三4</t>
  </si>
  <si>
    <t>資一1</t>
  </si>
  <si>
    <t>資一2</t>
  </si>
  <si>
    <t>資二1</t>
  </si>
  <si>
    <t>資二2</t>
  </si>
  <si>
    <t>資三1</t>
  </si>
  <si>
    <t>資三2</t>
  </si>
  <si>
    <t>綜一1</t>
  </si>
  <si>
    <t>廣二1</t>
  </si>
  <si>
    <t>廣二2</t>
  </si>
  <si>
    <t>廣三1</t>
  </si>
  <si>
    <t>廣三2</t>
  </si>
  <si>
    <t>進校</t>
  </si>
  <si>
    <t>(進)商一1</t>
  </si>
  <si>
    <t>(進)商一2</t>
  </si>
  <si>
    <t>(進)商一3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</si>
  <si>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</si>
  <si>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</si>
  <si>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</si>
  <si>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</si>
  <si>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</si>
  <si>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</si>
  <si>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</si>
  <si>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</si>
  <si>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</si>
  <si>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</si>
  <si>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班別</t>
  </si>
  <si>
    <t>部別</t>
    <phoneticPr fontId="3" type="noConversion"/>
  </si>
  <si>
    <t>人數</t>
    <phoneticPr fontId="3" type="noConversion"/>
  </si>
  <si>
    <t>班級代碼</t>
    <phoneticPr fontId="3" type="noConversion"/>
  </si>
  <si>
    <t>科別</t>
    <phoneticPr fontId="3" type="noConversion"/>
  </si>
  <si>
    <t>年級</t>
    <phoneticPr fontId="3" type="noConversion"/>
  </si>
  <si>
    <t>一</t>
  </si>
  <si>
    <t>二</t>
  </si>
  <si>
    <t>三</t>
  </si>
  <si>
    <t>國際貿易科</t>
  </si>
  <si>
    <t>資料處理科</t>
  </si>
  <si>
    <t>廣告設計科</t>
  </si>
  <si>
    <t>商業經營科</t>
  </si>
  <si>
    <t>綜合高中</t>
  </si>
  <si>
    <t>綜職科</t>
    <phoneticPr fontId="3" type="noConversion"/>
  </si>
  <si>
    <t>應用外語科</t>
    <phoneticPr fontId="3" type="noConversion"/>
  </si>
  <si>
    <t>綜二1</t>
    <phoneticPr fontId="3" type="noConversion"/>
  </si>
  <si>
    <t>綜三1</t>
    <phoneticPr fontId="3" type="noConversion"/>
  </si>
  <si>
    <t>冊次</t>
  </si>
  <si>
    <t>作者</t>
  </si>
  <si>
    <t>審定字號</t>
  </si>
  <si>
    <t>執照期限</t>
  </si>
  <si>
    <t>高中國文</t>
  </si>
  <si>
    <t>審定</t>
  </si>
  <si>
    <t>高中英文</t>
  </si>
  <si>
    <t>車蓓群</t>
  </si>
  <si>
    <t>公民與社會</t>
  </si>
  <si>
    <t>基礎生物</t>
  </si>
  <si>
    <t>高職國文</t>
  </si>
  <si>
    <t>高職英文</t>
  </si>
  <si>
    <t>免審</t>
  </si>
  <si>
    <t>王令玲</t>
  </si>
  <si>
    <t>基本設計</t>
  </si>
  <si>
    <t>體育</t>
  </si>
  <si>
    <t>全民國防教育</t>
  </si>
  <si>
    <t>高中地理</t>
  </si>
  <si>
    <t>林有土</t>
  </si>
  <si>
    <t>計算機概論</t>
  </si>
  <si>
    <t>全</t>
  </si>
  <si>
    <t>經濟學</t>
  </si>
  <si>
    <t>選修化學</t>
  </si>
  <si>
    <t>選修歷史</t>
  </si>
  <si>
    <t>部編或審定</t>
  </si>
  <si>
    <t>備註</t>
  </si>
  <si>
    <t>宋隆發.等</t>
  </si>
  <si>
    <t>高中數學</t>
  </si>
  <si>
    <t>林福來</t>
  </si>
  <si>
    <t>賴進貴.等</t>
  </si>
  <si>
    <t>基礎地球科學</t>
  </si>
  <si>
    <t>下</t>
  </si>
  <si>
    <t>王乾盈</t>
  </si>
  <si>
    <t>上</t>
  </si>
  <si>
    <t>李家維</t>
  </si>
  <si>
    <t>1.2班下學期用書</t>
  </si>
  <si>
    <t>數學B</t>
  </si>
  <si>
    <t>姚敏庭</t>
  </si>
  <si>
    <t>會計學</t>
  </si>
  <si>
    <t>林若娟等</t>
  </si>
  <si>
    <t>商業概論</t>
  </si>
  <si>
    <t>徐玉霞.等</t>
  </si>
  <si>
    <t>管理學概要</t>
  </si>
  <si>
    <t>Ⅱ</t>
  </si>
  <si>
    <t>施威銘.等</t>
  </si>
  <si>
    <t>謝啟駿</t>
  </si>
  <si>
    <t>高德智</t>
  </si>
  <si>
    <t>0497</t>
  </si>
  <si>
    <t>98.11.23-107.07.31</t>
  </si>
  <si>
    <t>健康與護理</t>
  </si>
  <si>
    <t>鄭美治.等</t>
  </si>
  <si>
    <t>0565</t>
  </si>
  <si>
    <t>99.04.01-107.07.31</t>
  </si>
  <si>
    <t>四</t>
  </si>
  <si>
    <t>0888</t>
  </si>
  <si>
    <t>102.05.28-108.07.31</t>
  </si>
  <si>
    <t>五</t>
  </si>
  <si>
    <t>104007</t>
  </si>
  <si>
    <t>104.06.30-110.06.29</t>
  </si>
  <si>
    <t>陳國川.等</t>
  </si>
  <si>
    <t>基礎物理(二)B</t>
  </si>
  <si>
    <t>傅昭銘.等</t>
  </si>
  <si>
    <t>高宏輝</t>
  </si>
  <si>
    <t>行銷學</t>
  </si>
  <si>
    <t>許文蘭</t>
  </si>
  <si>
    <t>Ⅳ</t>
  </si>
  <si>
    <t>六</t>
  </si>
  <si>
    <t>0919</t>
  </si>
  <si>
    <t>103.04.09-109.07.31</t>
  </si>
  <si>
    <t>數學(甲)</t>
  </si>
  <si>
    <t>數學(乙)</t>
  </si>
  <si>
    <t>高涌泉.等</t>
  </si>
  <si>
    <t>應用地理</t>
  </si>
  <si>
    <t>公民與社會選修</t>
  </si>
  <si>
    <t>劉義周.等</t>
  </si>
  <si>
    <t>02253</t>
  </si>
  <si>
    <t>101.05.31-107.05.30</t>
  </si>
  <si>
    <t>翔宇</t>
  </si>
  <si>
    <t>學生價</t>
    <phoneticPr fontId="3" type="noConversion"/>
  </si>
  <si>
    <t>議價金額</t>
    <phoneticPr fontId="3" type="noConversion"/>
  </si>
  <si>
    <t>書名</t>
    <phoneticPr fontId="3" type="noConversion"/>
  </si>
  <si>
    <t>書籍編號</t>
    <phoneticPr fontId="3" type="noConversion"/>
  </si>
  <si>
    <t>出版社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</si>
  <si>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</si>
  <si>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</si>
  <si>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</si>
  <si>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</si>
  <si>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KEY</t>
    <phoneticPr fontId="3" type="noConversion"/>
  </si>
  <si>
    <t>班別</t>
    <phoneticPr fontId="3" type="noConversion"/>
  </si>
  <si>
    <t>備註</t>
    <phoneticPr fontId="3" type="noConversion"/>
  </si>
  <si>
    <t>廣一2</t>
    <phoneticPr fontId="3" type="noConversion"/>
  </si>
  <si>
    <t>廣一1</t>
    <phoneticPr fontId="3" type="noConversion"/>
  </si>
  <si>
    <t>列標籤</t>
  </si>
  <si>
    <t>總計</t>
  </si>
  <si>
    <t>欄標籤</t>
  </si>
  <si>
    <t>廠商</t>
  </si>
  <si>
    <t>年級</t>
  </si>
  <si>
    <t>年級</t>
    <phoneticPr fontId="3" type="noConversion"/>
  </si>
  <si>
    <t>部別</t>
  </si>
  <si>
    <t>學生價</t>
  </si>
  <si>
    <t>廣一1</t>
  </si>
  <si>
    <t>廣一2</t>
  </si>
  <si>
    <t>何寄澎</t>
  </si>
  <si>
    <t>黃玟君</t>
  </si>
  <si>
    <t>109/8</t>
  </si>
  <si>
    <t>陳秋錦</t>
  </si>
  <si>
    <t>林若娟</t>
  </si>
  <si>
    <t>郭鐘隆</t>
  </si>
  <si>
    <t>漢樺</t>
  </si>
  <si>
    <t>110/7</t>
  </si>
  <si>
    <t>五南</t>
  </si>
  <si>
    <t>鄭正中</t>
  </si>
  <si>
    <t>黃志民</t>
  </si>
  <si>
    <t>班級人數</t>
    <phoneticPr fontId="3" type="noConversion"/>
  </si>
  <si>
    <t>訂購數量</t>
    <phoneticPr fontId="3" type="noConversion"/>
  </si>
  <si>
    <t>訂購金額</t>
    <phoneticPr fontId="3" type="noConversion"/>
  </si>
  <si>
    <t>交貨數量</t>
    <phoneticPr fontId="3" type="noConversion"/>
  </si>
  <si>
    <t>交貨金額</t>
    <phoneticPr fontId="3" type="noConversion"/>
  </si>
  <si>
    <t>議價後單價</t>
    <phoneticPr fontId="3" type="noConversion"/>
  </si>
  <si>
    <t>退貨數量</t>
    <phoneticPr fontId="3" type="noConversion"/>
  </si>
  <si>
    <t>退貨金額</t>
    <phoneticPr fontId="3" type="noConversion"/>
  </si>
  <si>
    <t>加總 - 訂購數量</t>
  </si>
  <si>
    <t>加總 - 訂購金額</t>
  </si>
  <si>
    <t>書 名</t>
  </si>
  <si>
    <t>三民 加總</t>
  </si>
  <si>
    <t>五南 加總</t>
  </si>
  <si>
    <t>台科大 加總</t>
  </si>
  <si>
    <t>幼獅 加總</t>
  </si>
  <si>
    <t>全華 加總</t>
  </si>
  <si>
    <t>育達 加總</t>
  </si>
  <si>
    <t>東大 加總</t>
  </si>
  <si>
    <t>信樺 加總</t>
  </si>
  <si>
    <t>南一 加總</t>
  </si>
  <si>
    <t>泰宇 加總</t>
  </si>
  <si>
    <t>啟芳 加總</t>
  </si>
  <si>
    <t>翔宇 加總</t>
  </si>
  <si>
    <t>華興 加總</t>
  </si>
  <si>
    <t>旗立 加總</t>
  </si>
  <si>
    <t>翰林 加總</t>
  </si>
  <si>
    <t>龍騰 加總</t>
  </si>
  <si>
    <t>項次</t>
    <phoneticPr fontId="3" type="noConversion"/>
  </si>
  <si>
    <t>廠商全名</t>
  </si>
  <si>
    <t>廠商簡稱</t>
  </si>
  <si>
    <t>合計</t>
    <phoneticPr fontId="3" type="noConversion"/>
  </si>
  <si>
    <t>合計金額</t>
    <phoneticPr fontId="3" type="noConversion"/>
  </si>
  <si>
    <t>小額採購</t>
  </si>
  <si>
    <t>台中市北屯區景賢八路228號</t>
  </si>
  <si>
    <t>漢樺</t>
    <phoneticPr fontId="3" type="noConversion"/>
  </si>
  <si>
    <t>漢樺文化事業有限公司</t>
    <phoneticPr fontId="3" type="noConversion"/>
  </si>
  <si>
    <t>招標議價</t>
  </si>
  <si>
    <t>退:新北市林口區中湖路39-2號</t>
  </si>
  <si>
    <t>0800-060559</t>
  </si>
  <si>
    <t>翔宇</t>
    <phoneticPr fontId="3" type="noConversion"/>
  </si>
  <si>
    <t>翔宇文化事業股份有限公司</t>
    <phoneticPr fontId="3" type="noConversion"/>
  </si>
  <si>
    <t>新北市三重區重新路四段53號12樓</t>
    <phoneticPr fontId="3" type="noConversion"/>
  </si>
  <si>
    <t>國立彰化高商105學年度第2學期教科書採購作業訂購金額明細表</t>
    <phoneticPr fontId="3" type="noConversion"/>
  </si>
  <si>
    <t>採購方式</t>
    <phoneticPr fontId="3" type="noConversion"/>
  </si>
  <si>
    <t>日校</t>
    <phoneticPr fontId="3" type="noConversion"/>
  </si>
  <si>
    <t>進校</t>
    <phoneticPr fontId="3" type="noConversion"/>
  </si>
  <si>
    <t>合計</t>
    <phoneticPr fontId="3" type="noConversion"/>
  </si>
  <si>
    <t>加總 - 學生價</t>
  </si>
  <si>
    <t>外一1 合計</t>
  </si>
  <si>
    <t>外一2 合計</t>
  </si>
  <si>
    <t>外二1 合計</t>
  </si>
  <si>
    <t>外二2 合計</t>
  </si>
  <si>
    <t>外三1 合計</t>
  </si>
  <si>
    <t>外三2 合計</t>
  </si>
  <si>
    <t>高一1 合計</t>
  </si>
  <si>
    <t>高一2 合計</t>
  </si>
  <si>
    <t>高一3 合計</t>
  </si>
  <si>
    <t>高一4 合計</t>
  </si>
  <si>
    <t>高二1 合計</t>
  </si>
  <si>
    <t>高二2 合計</t>
  </si>
  <si>
    <t>高二3 合計</t>
  </si>
  <si>
    <t>高二4 合計</t>
  </si>
  <si>
    <t>高三1 合計</t>
  </si>
  <si>
    <t>高三2 合計</t>
  </si>
  <si>
    <t>高三3 合計</t>
  </si>
  <si>
    <t>高三4 合計</t>
  </si>
  <si>
    <t>商一1 合計</t>
  </si>
  <si>
    <t>商一2 合計</t>
  </si>
  <si>
    <t>商一3 合計</t>
  </si>
  <si>
    <t>商一4 合計</t>
  </si>
  <si>
    <t>商二1 合計</t>
  </si>
  <si>
    <t>商二2 合計</t>
  </si>
  <si>
    <t>商二3 合計</t>
  </si>
  <si>
    <t>商二4 合計</t>
  </si>
  <si>
    <t>商三1 合計</t>
  </si>
  <si>
    <t>商三2 合計</t>
  </si>
  <si>
    <t>商三3 合計</t>
  </si>
  <si>
    <t>商三4 合計</t>
  </si>
  <si>
    <t>貿一1 合計</t>
  </si>
  <si>
    <t>貿一2 合計</t>
  </si>
  <si>
    <t>貿一3 合計</t>
  </si>
  <si>
    <t>貿一4 合計</t>
  </si>
  <si>
    <t>貿二1 合計</t>
  </si>
  <si>
    <t>貿二2 合計</t>
  </si>
  <si>
    <t>貿二3 合計</t>
  </si>
  <si>
    <t>貿二4 合計</t>
  </si>
  <si>
    <t>貿三1 合計</t>
  </si>
  <si>
    <t>貿三2 合計</t>
  </si>
  <si>
    <t>貿三3 合計</t>
  </si>
  <si>
    <t>貿三4 合計</t>
  </si>
  <si>
    <t>資一1 合計</t>
  </si>
  <si>
    <t>資一2 合計</t>
  </si>
  <si>
    <t>資二1 合計</t>
  </si>
  <si>
    <t>資二2 合計</t>
  </si>
  <si>
    <t>資三1 合計</t>
  </si>
  <si>
    <t>資三2 合計</t>
  </si>
  <si>
    <t>廣一1 合計</t>
  </si>
  <si>
    <t>廣一2 合計</t>
  </si>
  <si>
    <t>廣二1 合計</t>
  </si>
  <si>
    <t>廣二2 合計</t>
  </si>
  <si>
    <t>廣三1 合計</t>
  </si>
  <si>
    <t>廣三2 合計</t>
  </si>
  <si>
    <t>(進)商一1 合計</t>
  </si>
  <si>
    <t>(進)商一2 合計</t>
  </si>
  <si>
    <t>(進)商一3 合計</t>
  </si>
  <si>
    <t>(進)商二1 合計</t>
  </si>
  <si>
    <t>(進)商二2 合計</t>
  </si>
  <si>
    <t>(進)商二3 合計</t>
  </si>
  <si>
    <t>(進)商三1 合計</t>
  </si>
  <si>
    <t>(進)商三2 合計</t>
  </si>
  <si>
    <t>(進)商三3 合計</t>
  </si>
  <si>
    <t>(進)貿一1 合計</t>
  </si>
  <si>
    <t>(進)貿二1 合計</t>
  </si>
  <si>
    <t>(進)貿三1 合計</t>
  </si>
  <si>
    <t>0743</t>
  </si>
  <si>
    <t>100.12.26-107.07.31</t>
  </si>
  <si>
    <t>歷史</t>
  </si>
  <si>
    <t>林能士</t>
  </si>
  <si>
    <t>0819</t>
  </si>
  <si>
    <t>101.07.05-107.07.04</t>
  </si>
  <si>
    <t>0569</t>
  </si>
  <si>
    <t>99.04.09-107.07.31</t>
  </si>
  <si>
    <t>李酉潭.等</t>
  </si>
  <si>
    <t>0507</t>
  </si>
  <si>
    <t>98.12.29-107.07.31</t>
  </si>
  <si>
    <t>黃志民.等</t>
  </si>
  <si>
    <t>01344</t>
  </si>
  <si>
    <t>99.01.05-107.07.31</t>
  </si>
  <si>
    <t>高職歷史C版</t>
  </si>
  <si>
    <t>劉玉菁</t>
  </si>
  <si>
    <t>01510</t>
  </si>
  <si>
    <t>99.03.23-105.03.22延至新課綱</t>
  </si>
  <si>
    <t>同2.3年級</t>
  </si>
  <si>
    <t>地理Ⅰ</t>
  </si>
  <si>
    <t>楊淙雄.等</t>
  </si>
  <si>
    <t>01483</t>
  </si>
  <si>
    <t>99.03.12~107.07.31</t>
  </si>
  <si>
    <t>0904</t>
  </si>
  <si>
    <t>102.12.02-108.12.01</t>
  </si>
  <si>
    <t>02370</t>
  </si>
  <si>
    <t>102.12.10-108.12.09</t>
  </si>
  <si>
    <t>0493</t>
  </si>
  <si>
    <t>98.11.18-107.11.17</t>
  </si>
  <si>
    <t>0512</t>
  </si>
  <si>
    <t>趙大衛.等</t>
  </si>
  <si>
    <t>0538</t>
  </si>
  <si>
    <t>99.02.24-108.07.31</t>
  </si>
  <si>
    <t>基礎化學(一)</t>
  </si>
  <si>
    <t>陳秋炳.等</t>
  </si>
  <si>
    <t>0486</t>
  </si>
  <si>
    <t>98.10.16-108.07.31</t>
  </si>
  <si>
    <t>搭配無敵講義</t>
  </si>
  <si>
    <t>基礎物理(一)</t>
  </si>
  <si>
    <t>0561</t>
  </si>
  <si>
    <t>99.03.25-107.03.24</t>
  </si>
  <si>
    <t>數學B(Ⅰ)</t>
  </si>
  <si>
    <t>01315</t>
  </si>
  <si>
    <t>98.12.18-104.12.17延至新課綱</t>
  </si>
  <si>
    <t>高職基礎化學(B)</t>
  </si>
  <si>
    <t>閻玉民</t>
  </si>
  <si>
    <t>01362</t>
  </si>
  <si>
    <t>99.01.14-105.01.13延至新課綱</t>
  </si>
  <si>
    <t>106外科移至二年級上</t>
  </si>
  <si>
    <t>生涯規劃</t>
  </si>
  <si>
    <t>智業</t>
  </si>
  <si>
    <t>張明敏.等</t>
  </si>
  <si>
    <t>Ⅰ</t>
  </si>
  <si>
    <t>陳文欽等</t>
  </si>
  <si>
    <t>105003</t>
  </si>
  <si>
    <t>105.01.22-111.01.21</t>
  </si>
  <si>
    <t>104006</t>
  </si>
  <si>
    <t>104.01.09-110.01.08</t>
  </si>
  <si>
    <t>練惠琪</t>
  </si>
  <si>
    <t>國際貿易實務Ⅰ</t>
  </si>
  <si>
    <t>國際貿易實務Ⅱ</t>
  </si>
  <si>
    <t>第Ⅱ冊於106-1(12月份用書)</t>
  </si>
  <si>
    <t>計算機概論B</t>
  </si>
  <si>
    <t>01423</t>
  </si>
  <si>
    <t>99.02.22-107.07.31</t>
  </si>
  <si>
    <t>色彩原理</t>
  </si>
  <si>
    <t>李銘龍</t>
  </si>
  <si>
    <t>02448</t>
  </si>
  <si>
    <t>103.02.05-109.02.04</t>
  </si>
  <si>
    <t>基礎圖學Ⅰ</t>
  </si>
  <si>
    <t>02454</t>
  </si>
  <si>
    <t>103.02.13-109.02.12</t>
  </si>
  <si>
    <t>李銘龍陳美燕.等</t>
  </si>
  <si>
    <t>104067</t>
  </si>
  <si>
    <t>104.03.26-110.03.25</t>
  </si>
  <si>
    <t>職校音樂(丙)</t>
  </si>
  <si>
    <t>梁琇玲等</t>
  </si>
  <si>
    <t>103082</t>
  </si>
  <si>
    <t>103.12-109.12.01</t>
  </si>
  <si>
    <t>同外三</t>
  </si>
  <si>
    <t>陳相榮.等</t>
  </si>
  <si>
    <t>01532</t>
  </si>
  <si>
    <t>99.04.01-至新課綱</t>
  </si>
  <si>
    <t>ㄧ</t>
  </si>
  <si>
    <t>0882</t>
  </si>
  <si>
    <t>102.01.31-108.07.31</t>
  </si>
  <si>
    <t>中華文化基本教材</t>
  </si>
  <si>
    <t>康熹</t>
  </si>
  <si>
    <t>陳訓章</t>
  </si>
  <si>
    <t>全學年</t>
  </si>
  <si>
    <t>李福鐘.古偉瀛等</t>
  </si>
  <si>
    <t>0886</t>
  </si>
  <si>
    <t>102.05.16-108.05.15</t>
  </si>
  <si>
    <t>0683</t>
  </si>
  <si>
    <t>100.04.21-106.04.20延至新課綱</t>
  </si>
  <si>
    <t>0706</t>
  </si>
  <si>
    <t>100.05.31-106.05.30延至新課綱</t>
  </si>
  <si>
    <t>01909</t>
  </si>
  <si>
    <t>100.03.15-108.07.31</t>
  </si>
  <si>
    <t>同1.3年級</t>
  </si>
  <si>
    <t>超前用書</t>
  </si>
  <si>
    <t>超前用書(10月用書)</t>
  </si>
  <si>
    <t>103074</t>
  </si>
  <si>
    <t>103.11.21-109.11.20</t>
  </si>
  <si>
    <t>0635</t>
  </si>
  <si>
    <t>99.11.30-107.11.29</t>
  </si>
  <si>
    <t>這學期6月用書</t>
  </si>
  <si>
    <t>基礎化學(二)</t>
  </si>
  <si>
    <t>陳竹亭 等</t>
  </si>
  <si>
    <t>0596</t>
  </si>
  <si>
    <t>99.07.19-108.07.31</t>
  </si>
  <si>
    <t>基礎物理(二)A</t>
  </si>
  <si>
    <t>姚珩.等</t>
  </si>
  <si>
    <t>0670</t>
  </si>
  <si>
    <t>100.03.31-108.07.31</t>
  </si>
  <si>
    <t>0690</t>
  </si>
  <si>
    <t>100.05.03-107.05.02</t>
  </si>
  <si>
    <t>應用生物(全)</t>
  </si>
  <si>
    <t>0668</t>
  </si>
  <si>
    <t>100.03.29-106.03.28延至新課綱</t>
  </si>
  <si>
    <t>基礎生物(下)</t>
  </si>
  <si>
    <t>0610</t>
  </si>
  <si>
    <t>99.09.08-106.09.07</t>
  </si>
  <si>
    <t>1918</t>
  </si>
  <si>
    <t>100.03.23-108.07.31</t>
  </si>
  <si>
    <t>104119</t>
  </si>
  <si>
    <t>104.07.13-110.07.12</t>
  </si>
  <si>
    <t>商貿資第Ⅳ冊於106-1(12月用書)，第Ⅲ冊已於105-2購買；</t>
  </si>
  <si>
    <t>國際貿易實務Ⅳ</t>
  </si>
  <si>
    <t>貿第Ⅳ冊於106-1(10月用書)；第Ⅲ冊已於105-2購買</t>
  </si>
  <si>
    <t>國際貿易實務Ⅰ(非)</t>
  </si>
  <si>
    <t>門市服務丙級檢定用書</t>
  </si>
  <si>
    <t>林佳男.施志勳</t>
  </si>
  <si>
    <t>會計丙檢術科超易通(文中)</t>
  </si>
  <si>
    <t>喬偉翔</t>
  </si>
  <si>
    <t>全冊</t>
  </si>
  <si>
    <t>國立民</t>
  </si>
  <si>
    <t>02465</t>
  </si>
  <si>
    <t>103.02.21-109.02.20</t>
  </si>
  <si>
    <t>Ⅲ</t>
  </si>
  <si>
    <t>02340</t>
  </si>
  <si>
    <t>102.06.21-108.07.31</t>
  </si>
  <si>
    <t>設計概論</t>
  </si>
  <si>
    <t>楊清田.等</t>
  </si>
  <si>
    <t>104015</t>
  </si>
  <si>
    <t>104.01.23-110.01.22</t>
  </si>
  <si>
    <t>造形原理</t>
  </si>
  <si>
    <t>林明錚.等</t>
  </si>
  <si>
    <t>02524</t>
  </si>
  <si>
    <t>103.06.12-109.06.11</t>
  </si>
  <si>
    <t>宋洪經.等</t>
  </si>
  <si>
    <t>01988</t>
  </si>
  <si>
    <t>100.05.26-108.07.31</t>
  </si>
  <si>
    <t>野外求生</t>
  </si>
  <si>
    <t>廖文泉</t>
  </si>
  <si>
    <t>陳元朋.古偉瀛等</t>
  </si>
  <si>
    <t>0921</t>
  </si>
  <si>
    <t>103.04.16-109.04.15</t>
  </si>
  <si>
    <t>0767</t>
  </si>
  <si>
    <t>101.02.23-107.02.22</t>
  </si>
  <si>
    <t>0748</t>
  </si>
  <si>
    <t>101.01.18-107.01.17</t>
  </si>
  <si>
    <t>02157</t>
  </si>
  <si>
    <t>100.12.02-106.12.01</t>
  </si>
  <si>
    <t>同1.2年級</t>
  </si>
  <si>
    <t>A</t>
  </si>
  <si>
    <t>毛靜雯.等</t>
  </si>
  <si>
    <t>02332</t>
  </si>
  <si>
    <t>102.05.08-108.05.07</t>
  </si>
  <si>
    <t>單維彰.鄭惟厚 等</t>
  </si>
  <si>
    <t>104010</t>
  </si>
  <si>
    <t>104.12.22-110.12.21</t>
  </si>
  <si>
    <t>0705</t>
  </si>
  <si>
    <t>101.02.03-107.02.02</t>
  </si>
  <si>
    <t>選修物理(上)</t>
  </si>
  <si>
    <t>0777</t>
  </si>
  <si>
    <t>101.02.22-107.02.21</t>
  </si>
  <si>
    <t>0791</t>
  </si>
  <si>
    <t>101.04.19-109.07.31</t>
  </si>
  <si>
    <t>同1年級</t>
  </si>
  <si>
    <t>楊志顯</t>
  </si>
  <si>
    <t>02231</t>
  </si>
  <si>
    <t>101.04.09-107.04.08</t>
  </si>
  <si>
    <t>恐怖主義與反恐作為</t>
  </si>
  <si>
    <t>嚴明智</t>
  </si>
  <si>
    <t>數量</t>
    <phoneticPr fontId="3" type="noConversion"/>
  </si>
  <si>
    <t>金額</t>
    <phoneticPr fontId="3" type="noConversion"/>
  </si>
  <si>
    <t>高職國文(ㄧ)</t>
  </si>
  <si>
    <t>語文能力習作/閱讀文選</t>
  </si>
  <si>
    <t>英文Ⅰ六課版</t>
  </si>
  <si>
    <t>曾麗玲</t>
  </si>
  <si>
    <t>習作簿、CD.單字片語隨身讀</t>
  </si>
  <si>
    <t>104/12</t>
  </si>
  <si>
    <t>會計學Ⅰ</t>
  </si>
  <si>
    <t>109/2/6</t>
  </si>
  <si>
    <t>商業概論Ⅰ</t>
  </si>
  <si>
    <t>徐玉霞</t>
  </si>
  <si>
    <t>110/8</t>
  </si>
  <si>
    <t>計算機概論Ⅰ</t>
  </si>
  <si>
    <t>施威銘</t>
  </si>
  <si>
    <t>附習作、測驗卷</t>
  </si>
  <si>
    <t>毛靜雯</t>
  </si>
  <si>
    <t>張德聰</t>
  </si>
  <si>
    <t>104/11/1</t>
  </si>
  <si>
    <t>附學習單</t>
  </si>
  <si>
    <t>健康與護理Ⅰ</t>
  </si>
  <si>
    <t>104/4</t>
  </si>
  <si>
    <t>107/7</t>
  </si>
  <si>
    <t>體育規則</t>
  </si>
  <si>
    <t>信樺體育研究室</t>
  </si>
  <si>
    <t>免送審</t>
  </si>
  <si>
    <t>106/3</t>
  </si>
  <si>
    <t>附習作簿、語文演練、考卷、</t>
  </si>
  <si>
    <t>110/2</t>
  </si>
  <si>
    <t>106/2</t>
  </si>
  <si>
    <t>會計學Ⅲ</t>
  </si>
  <si>
    <t>經濟學Ⅰ</t>
  </si>
  <si>
    <t>高翠玲</t>
  </si>
  <si>
    <t>110/9</t>
  </si>
  <si>
    <t>計算機概論Ⅲ</t>
  </si>
  <si>
    <t>108/7/20</t>
  </si>
  <si>
    <t>林佳男</t>
  </si>
  <si>
    <t>附測驗卷</t>
  </si>
  <si>
    <t>民法與商事法概論Ⅰ</t>
  </si>
  <si>
    <t>附教師手冊、習作</t>
  </si>
  <si>
    <t>健康自我管理</t>
  </si>
  <si>
    <t>李美芳</t>
  </si>
  <si>
    <t>附習作本</t>
  </si>
  <si>
    <t>高職國文Ⅴ</t>
  </si>
  <si>
    <t>英文V(B版)</t>
  </si>
  <si>
    <t>附習作簿</t>
  </si>
  <si>
    <t>會資丙檢術科超易通</t>
  </si>
  <si>
    <t>喬傑翔</t>
  </si>
  <si>
    <t>校訂免審</t>
  </si>
  <si>
    <t>套裝軟體</t>
  </si>
  <si>
    <t>企業倫理</t>
  </si>
  <si>
    <t>余慧芸</t>
  </si>
  <si>
    <t>附習作</t>
  </si>
  <si>
    <t>數學B(陳版) Ⅰ</t>
  </si>
  <si>
    <t>附習作/考卷</t>
  </si>
  <si>
    <t>附習作/評量/學術科/輕鬆學手札</t>
  </si>
  <si>
    <t>附習作/考卷/練功坊講義</t>
  </si>
  <si>
    <t>公民與社會A</t>
  </si>
  <si>
    <t>生涯規劃(職校版)</t>
  </si>
  <si>
    <t>　</t>
  </si>
  <si>
    <t>高職國文(三)</t>
  </si>
  <si>
    <t>高職英文ⅢB版</t>
  </si>
  <si>
    <t>附習作簿、CD、考卷</t>
  </si>
  <si>
    <t>數學(B)Ⅲ</t>
  </si>
  <si>
    <t>附習作/講義(輕鬆學)/考卷</t>
  </si>
  <si>
    <t>附習作/手札/評量</t>
  </si>
  <si>
    <t>丙檢學術科練習本</t>
  </si>
  <si>
    <t>國際貿易實務Ⅲ</t>
  </si>
  <si>
    <t>門市服務丙檢(學術科+瑋博POS)</t>
  </si>
  <si>
    <t>(進)商二4</t>
  </si>
  <si>
    <t>二</t>
    <phoneticPr fontId="3" type="noConversion"/>
  </si>
  <si>
    <t>(進)商二4</t>
    <phoneticPr fontId="3" type="noConversion"/>
  </si>
  <si>
    <t>國立彰化高商106學年度第1學期教科書採購作業訂購金額統計表</t>
    <phoneticPr fontId="3" type="noConversion"/>
  </si>
  <si>
    <t>智業 加總</t>
  </si>
  <si>
    <t>康熹 加總</t>
  </si>
  <si>
    <t>國立彰化高商106學年度第1學期教科書採購作業訂購金額明細表</t>
    <phoneticPr fontId="3" type="noConversion"/>
  </si>
  <si>
    <t>(進)商二4 合計</t>
  </si>
  <si>
    <t>國立彰化高商106學年度第1學期教科書採購作業各班訂購書目</t>
    <phoneticPr fontId="3" type="noConversion"/>
  </si>
  <si>
    <t>(全部)</t>
  </si>
  <si>
    <t>三民圖書股份有限公司</t>
  </si>
  <si>
    <t>翔宇文化事業股份有限公司</t>
  </si>
  <si>
    <t>智業文化事業有限公司</t>
  </si>
  <si>
    <t>廠商
簡稱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</si>
</sst>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8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rgb="FF0000FF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8"/>
      <color rgb="FF0000FF"/>
      <name val="標楷體"/>
      <family val="4"/>
      <charset val="136"/>
    </font>
    <font>
      <sz val="10"/>
      <name val="新細明體"/>
      <family val="1"/>
      <charset val="136"/>
    </font>
    <font>
      <sz val="12"/>
      <color theme="3" tint="0.3999755851924192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0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0" borderId="1" xfId="4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76" fontId="0" fillId="6" borderId="1" xfId="4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76" fontId="10" fillId="7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76" fontId="0" fillId="0" borderId="0" xfId="4" applyNumberFormat="1" applyFont="1" applyAlignment="1">
      <alignment horizontal="center" vertical="center"/>
    </xf>
    <xf numFmtId="176" fontId="0" fillId="4" borderId="1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4" applyNumberFormat="1" applyFont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0" xfId="4" applyNumberFormat="1" applyFont="1" applyAlignment="1">
      <alignment vertical="center"/>
    </xf>
    <xf numFmtId="0" fontId="0" fillId="8" borderId="1" xfId="0" applyFill="1" applyBorder="1" applyAlignment="1">
      <alignment vertical="center"/>
    </xf>
    <xf numFmtId="176" fontId="0" fillId="0" borderId="0" xfId="4" applyNumberFormat="1" applyFont="1" applyAlignment="1">
      <alignment horizontal="right" vertical="center"/>
    </xf>
    <xf numFmtId="176" fontId="0" fillId="4" borderId="1" xfId="4" applyNumberFormat="1" applyFont="1" applyFill="1" applyBorder="1" applyAlignment="1">
      <alignment horizontal="right" vertical="center"/>
    </xf>
    <xf numFmtId="176" fontId="0" fillId="0" borderId="1" xfId="4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1" xfId="4" applyNumberFormat="1" applyFont="1" applyBorder="1" applyAlignment="1">
      <alignment horizontal="right"/>
    </xf>
    <xf numFmtId="176" fontId="10" fillId="0" borderId="1" xfId="4" applyNumberFormat="1" applyFont="1" applyBorder="1" applyAlignment="1">
      <alignment horizontal="right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5">
    <cellStyle name="一般" xfId="0" builtinId="0"/>
    <cellStyle name="一般 2" xfId="1"/>
    <cellStyle name="千分位" xfId="4" builtinId="3"/>
    <cellStyle name="千分位 2" xfId="2"/>
    <cellStyle name="貨幣 2" xfId="3"/>
  </cellStyles>
  <dxfs count="3"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75.614588310185" createdVersion="4" refreshedVersion="4" minRefreshableVersion="3" recordCount="637">
  <cacheSource type="worksheet">
    <worksheetSource ref="A1:T638" sheet="採購明細"/>
  </cacheSource>
  <cacheFields count="20">
    <cacheField name="班級代碼" numFmtId="0">
      <sharedItems containsSemiMixedTypes="0" containsString="0" containsNumber="1" containsInteger="1" minValue="1" maxValue="72"/>
    </cacheField>
    <cacheField name="書籍編號" numFmtId="0">
      <sharedItems containsSemiMixedTypes="0" containsString="0" containsNumber="1" containsInteger="1" minValue="1" maxValue="120"/>
    </cacheField>
    <cacheField name="年級" numFmtId="0">
      <sharedItems count="3">
        <s v="一"/>
        <s v="二"/>
        <s v="三"/>
      </sharedItems>
    </cacheField>
    <cacheField name="部別" numFmtId="0">
      <sharedItems count="2">
        <s v="日校"/>
        <s v="進校"/>
      </sharedItems>
    </cacheField>
    <cacheField name="班別" numFmtId="0">
      <sharedItems count="67">
        <s v="高一1"/>
        <s v="高一2"/>
        <s v="高一3"/>
        <s v="高一4"/>
        <s v="外一1"/>
        <s v="外一2"/>
        <s v="商一1"/>
        <s v="商一2"/>
        <s v="商一3"/>
        <s v="商一4"/>
        <s v="貿一1"/>
        <s v="貿一2"/>
        <s v="貿一3"/>
        <s v="貿一4"/>
        <s v="資一1"/>
        <s v="資一2"/>
        <s v="廣一1"/>
        <s v="廣一2"/>
        <s v="高二1"/>
        <s v="高二2"/>
        <s v="高二3"/>
        <s v="高二4"/>
        <s v="外二1"/>
        <s v="外二2"/>
        <s v="商二1"/>
        <s v="商二2"/>
        <s v="商二3"/>
        <s v="商二4"/>
        <s v="貿二1"/>
        <s v="貿二2"/>
        <s v="貿二3"/>
        <s v="貿二4"/>
        <s v="資二1"/>
        <s v="資二2"/>
        <s v="廣二1"/>
        <s v="廣二2"/>
        <s v="高三3"/>
        <s v="高三4"/>
        <s v="高三1"/>
        <s v="高三2"/>
        <s v="外三1"/>
        <s v="外三2"/>
        <s v="資三1"/>
        <s v="資三2"/>
        <s v="商三1"/>
        <s v="商三2"/>
        <s v="商三3"/>
        <s v="商三4"/>
        <s v="貿三1"/>
        <s v="貿三2"/>
        <s v="貿三3"/>
        <s v="貿三4"/>
        <s v="廣三1"/>
        <s v="廣三2"/>
        <s v="(進)商一1"/>
        <s v="(進)商一2"/>
        <s v="(進)商一3"/>
        <s v="(進)貿一1"/>
        <s v="(進)貿三1"/>
        <s v="(進)商二1"/>
        <s v="(進)商二2"/>
        <s v="(進)商二3"/>
        <s v="(進)商二4"/>
        <s v="(進)貿二1"/>
        <s v="(進)商三1"/>
        <s v="(進)商三2"/>
        <s v="(進)商三3"/>
      </sharedItems>
    </cacheField>
    <cacheField name="書 名" numFmtId="0">
      <sharedItems count="79">
        <s v="高中國文"/>
        <s v="歷史"/>
        <s v="高中地理"/>
        <s v="高職國文"/>
        <s v="高職歷史C版"/>
        <s v="地理Ⅰ"/>
        <s v="高中英文"/>
        <s v="高職英文"/>
        <s v="高中數學"/>
        <s v="基礎地球科學"/>
        <s v="基礎生物"/>
        <s v="基礎化學(一)"/>
        <s v="基礎物理(一)"/>
        <s v="數學B(Ⅰ)"/>
        <s v="高職基礎化學(B)"/>
        <s v="生涯規劃"/>
        <s v="會計學"/>
        <s v="商業概論"/>
        <s v="計算機概論B"/>
        <s v="管理學概要"/>
        <s v="國際貿易實務Ⅰ"/>
        <s v="國際貿易實務Ⅱ"/>
        <s v="色彩原理"/>
        <s v="基礎圖學Ⅰ"/>
        <s v="基本設計"/>
        <s v="職校音樂(丙)"/>
        <s v="體育"/>
        <s v="健康與護理"/>
        <s v="全民國防教育"/>
        <s v="中華文化基本教材"/>
        <s v="公民與社會"/>
        <s v="基礎化學(二)"/>
        <s v="基礎物理(二)A"/>
        <s v="基礎物理(二)B"/>
        <s v="應用生物(全)"/>
        <s v="基礎生物(下)"/>
        <s v="野外求生"/>
        <s v="數學B"/>
        <s v="經濟學"/>
        <s v="計算機概論"/>
        <s v="會計丙檢術科超易通(文中)"/>
        <s v="行銷學"/>
        <s v="門市服務丙級檢定用書"/>
        <s v="國際貿易實務Ⅳ"/>
        <s v="設計概論"/>
        <s v="造形原理"/>
        <s v="國際貿易實務Ⅰ(非)"/>
        <s v="數學(甲)"/>
        <s v="選修物理(上)"/>
        <s v="選修化學"/>
        <s v="選修歷史"/>
        <s v="應用地理"/>
        <s v="公民與社會選修"/>
        <s v="數學(乙)"/>
        <s v="恐怖主義與反恐作為"/>
        <s v="高職國文(ㄧ)"/>
        <s v="英文Ⅰ六課版"/>
        <s v="數學B(陳版) Ⅰ"/>
        <s v="公民與社會A"/>
        <s v="生涯規劃(職校版)"/>
        <s v="健康與護理Ⅰ"/>
        <s v="體育規則"/>
        <s v="會計學Ⅰ"/>
        <s v="商業概論Ⅰ"/>
        <s v="計算機概論Ⅰ"/>
        <s v="會資丙檢術科超易通"/>
        <s v="高職國文(三)"/>
        <s v="高職英文ⅢB版"/>
        <s v="數學(B)Ⅲ"/>
        <s v="會計學Ⅲ"/>
        <s v="經濟學Ⅰ"/>
        <s v="計算機概論Ⅲ"/>
        <s v="門市服務丙檢(學術科+瑋博POS)"/>
        <s v="民法與商事法概論Ⅰ"/>
        <s v="健康自我管理"/>
        <s v="國際貿易實務Ⅲ"/>
        <s v="高職國文Ⅴ"/>
        <s v="英文V(B版)"/>
        <s v="企業倫理"/>
      </sharedItems>
    </cacheField>
    <cacheField name="冊次" numFmtId="0">
      <sharedItems containsMixedTypes="1" containsNumber="1" containsInteger="1" minValue="1" maxValue="1" count="15">
        <s v="一"/>
        <s v="全"/>
        <s v="上"/>
        <s v="Ⅰ"/>
        <s v="Ⅱ"/>
        <s v="ㄧ"/>
        <s v="三"/>
        <s v="四"/>
        <s v="下"/>
        <s v="Ⅳ"/>
        <s v="Ⅲ"/>
        <n v="1"/>
        <s v="五"/>
        <s v="六"/>
        <s v="A"/>
      </sharedItems>
    </cacheField>
    <cacheField name="廠商" numFmtId="0">
      <sharedItems count="18">
        <s v="翰林"/>
        <s v="南一"/>
        <s v="東大"/>
        <s v="龍騰"/>
        <s v="泰宇"/>
        <s v="三民"/>
        <s v="全華"/>
        <s v="智業"/>
        <s v="信樺"/>
        <s v="旗立"/>
        <s v="台科大"/>
        <s v="華興"/>
        <s v="育達"/>
        <s v="康熹"/>
        <s v="幼獅"/>
        <s v="啟芳"/>
        <s v="翔宇"/>
        <s v="五南"/>
      </sharedItems>
    </cacheField>
    <cacheField name="作者" numFmtId="0">
      <sharedItems count="69">
        <s v="宋隆發.等"/>
        <s v="林能士"/>
        <s v="賴進貴.等"/>
        <s v="黃志民.等"/>
        <s v="劉玉菁"/>
        <s v="楊淙雄.等"/>
        <s v="車蓓群"/>
        <s v="林福來"/>
        <s v="王乾盈"/>
        <s v="趙大衛.等"/>
        <s v="陳秋炳.等"/>
        <s v="傅昭銘.等"/>
        <s v="高宏輝"/>
        <s v="閻玉民"/>
        <s v="張明敏.等"/>
        <s v="陳文欽等"/>
        <s v="徐玉霞.等"/>
        <s v="施威銘.等"/>
        <s v="練惠琪"/>
        <s v="王令玲"/>
        <s v="李銘龍"/>
        <s v="謝啟駿"/>
        <s v="李銘龍陳美燕.等"/>
        <s v="梁琇玲等"/>
        <s v="陳相榮.等"/>
        <s v="鄭美治.等"/>
        <s v="高德智"/>
        <s v="陳訓章"/>
        <s v="李福鐘.古偉瀛等"/>
        <s v="陳國川.等"/>
        <s v="林有土"/>
        <s v="陳竹亭 等"/>
        <s v="姚珩.等"/>
        <s v="李家維"/>
        <s v="宋洪經.等"/>
        <s v="廖文泉"/>
        <s v="姚敏庭"/>
        <s v="林若娟等"/>
        <s v="國立民"/>
        <s v="喬偉翔"/>
        <s v="許文蘭"/>
        <s v="林佳男.施志勳"/>
        <s v="楊清田.等"/>
        <s v="林明錚.等"/>
        <s v="單維彰.鄭惟厚 等"/>
        <s v="高涌泉.等"/>
        <s v="陳元朋.古偉瀛等"/>
        <s v="劉義周.等"/>
        <s v="楊志顯"/>
        <s v="嚴明智"/>
        <s v="毛靜雯.等"/>
        <s v="黃志民"/>
        <s v="曾麗玲"/>
        <s v="陳秋錦"/>
        <s v="毛靜雯"/>
        <s v="張德聰"/>
        <s v="郭鐘隆"/>
        <s v="信樺體育研究室"/>
        <s v="林若娟"/>
        <s v="徐玉霞"/>
        <s v="施威銘"/>
        <s v="喬傑翔"/>
        <s v="何寄澎"/>
        <s v="黃玟君"/>
        <s v="高翠玲"/>
        <s v="林佳男"/>
        <s v="鄭正中"/>
        <s v="李美芳"/>
        <s v="余慧芸"/>
      </sharedItems>
    </cacheField>
    <cacheField name="學生價" numFmtId="0">
      <sharedItems containsSemiMixedTypes="0" containsString="0" containsNumber="1" containsInteger="1" minValue="100" maxValue="376" count="55">
        <n v="185"/>
        <n v="220"/>
        <n v="219"/>
        <n v="235"/>
        <n v="137"/>
        <n v="175"/>
        <n v="225"/>
        <n v="210"/>
        <n v="188"/>
        <n v="262"/>
        <n v="218"/>
        <n v="215"/>
        <n v="230"/>
        <n v="180"/>
        <n v="160"/>
        <n v="200"/>
        <n v="296"/>
        <n v="275"/>
        <n v="285"/>
        <n v="357"/>
        <n v="316"/>
        <n v="340"/>
        <n v="190"/>
        <n v="146"/>
        <n v="168"/>
        <n v="155"/>
        <n v="206"/>
        <n v="294"/>
        <n v="228"/>
        <n v="249"/>
        <n v="199"/>
        <n v="248"/>
        <n v="238"/>
        <n v="125"/>
        <n v="203"/>
        <n v="221"/>
        <n v="130"/>
        <n v="150"/>
        <n v="250"/>
        <n v="280"/>
        <n v="263"/>
        <n v="254"/>
        <n v="364"/>
        <n v="347"/>
        <n v="198"/>
        <n v="196"/>
        <n v="240"/>
        <n v="145"/>
        <n v="120"/>
        <n v="187"/>
        <n v="100"/>
        <n v="278"/>
        <n v="265"/>
        <n v="376"/>
        <n v="135"/>
      </sharedItems>
    </cacheField>
    <cacheField name="議價後單價" numFmtId="0">
      <sharedItems containsSemiMixedTypes="0" containsString="0" containsNumber="1" containsInteger="1" minValue="0" maxValue="0"/>
    </cacheField>
    <cacheField name="採購方式" numFmtId="0">
      <sharedItems count="2">
        <s v="招標議價"/>
        <s v="小額採購"/>
      </sharedItems>
    </cacheField>
    <cacheField name="班級人數" numFmtId="0">
      <sharedItems containsSemiMixedTypes="0" containsString="0" containsNumber="1" containsInteger="1" minValue="25" maxValue="42"/>
    </cacheField>
    <cacheField name="訂購數量" numFmtId="0">
      <sharedItems containsSemiMixedTypes="0" containsString="0" containsNumber="1" containsInteger="1" minValue="25" maxValue="42"/>
    </cacheField>
    <cacheField name="訂購金額" numFmtId="176">
      <sharedItems containsSemiMixedTypes="0" containsString="0" containsNumber="1" containsInteger="1" minValue="3000" maxValue="14280"/>
    </cacheField>
    <cacheField name="交貨數量" numFmtId="176">
      <sharedItems containsNonDate="0" containsString="0" containsBlank="1"/>
    </cacheField>
    <cacheField name="交貨金額" numFmtId="0">
      <sharedItems containsNonDate="0" containsString="0" containsBlank="1"/>
    </cacheField>
    <cacheField name="退貨數量" numFmtId="176">
      <sharedItems containsNonDate="0" containsString="0" containsBlank="1"/>
    </cacheField>
    <cacheField name="退貨金額" numFmtId="0">
      <sharedItems containsNonDate="0" containsString="0" containsBlank="1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">
  <r>
    <n v="7"/>
    <n v="1"/>
    <x v="0"/>
    <x v="0"/>
    <x v="0"/>
    <x v="0"/>
    <x v="0"/>
    <x v="0"/>
    <x v="0"/>
    <x v="0"/>
    <n v="0"/>
    <x v="0"/>
    <n v="40"/>
    <n v="40"/>
    <n v="7400"/>
    <m/>
    <m/>
    <m/>
    <m/>
    <m/>
  </r>
  <r>
    <n v="8"/>
    <n v="1"/>
    <x v="0"/>
    <x v="0"/>
    <x v="1"/>
    <x v="0"/>
    <x v="0"/>
    <x v="0"/>
    <x v="0"/>
    <x v="0"/>
    <n v="0"/>
    <x v="0"/>
    <n v="40"/>
    <n v="40"/>
    <n v="7400"/>
    <m/>
    <m/>
    <m/>
    <m/>
    <m/>
  </r>
  <r>
    <n v="9"/>
    <n v="1"/>
    <x v="0"/>
    <x v="0"/>
    <x v="2"/>
    <x v="0"/>
    <x v="0"/>
    <x v="0"/>
    <x v="0"/>
    <x v="0"/>
    <n v="0"/>
    <x v="0"/>
    <n v="40"/>
    <n v="40"/>
    <n v="7400"/>
    <m/>
    <m/>
    <m/>
    <m/>
    <m/>
  </r>
  <r>
    <n v="10"/>
    <n v="1"/>
    <x v="0"/>
    <x v="0"/>
    <x v="3"/>
    <x v="0"/>
    <x v="0"/>
    <x v="0"/>
    <x v="0"/>
    <x v="0"/>
    <n v="0"/>
    <x v="0"/>
    <n v="40"/>
    <n v="40"/>
    <n v="7400"/>
    <m/>
    <m/>
    <m/>
    <m/>
    <m/>
  </r>
  <r>
    <n v="7"/>
    <n v="2"/>
    <x v="0"/>
    <x v="0"/>
    <x v="0"/>
    <x v="1"/>
    <x v="0"/>
    <x v="1"/>
    <x v="1"/>
    <x v="1"/>
    <n v="0"/>
    <x v="0"/>
    <n v="40"/>
    <n v="40"/>
    <n v="8800"/>
    <m/>
    <m/>
    <m/>
    <m/>
    <m/>
  </r>
  <r>
    <n v="8"/>
    <n v="2"/>
    <x v="0"/>
    <x v="0"/>
    <x v="1"/>
    <x v="1"/>
    <x v="0"/>
    <x v="1"/>
    <x v="1"/>
    <x v="1"/>
    <n v="0"/>
    <x v="0"/>
    <n v="40"/>
    <n v="40"/>
    <n v="8800"/>
    <m/>
    <m/>
    <m/>
    <m/>
    <m/>
  </r>
  <r>
    <n v="9"/>
    <n v="2"/>
    <x v="0"/>
    <x v="0"/>
    <x v="2"/>
    <x v="1"/>
    <x v="0"/>
    <x v="1"/>
    <x v="1"/>
    <x v="1"/>
    <n v="0"/>
    <x v="0"/>
    <n v="40"/>
    <n v="40"/>
    <n v="8800"/>
    <m/>
    <m/>
    <m/>
    <m/>
    <m/>
  </r>
  <r>
    <n v="10"/>
    <n v="2"/>
    <x v="0"/>
    <x v="0"/>
    <x v="3"/>
    <x v="1"/>
    <x v="0"/>
    <x v="1"/>
    <x v="1"/>
    <x v="1"/>
    <n v="0"/>
    <x v="0"/>
    <n v="40"/>
    <n v="40"/>
    <n v="8800"/>
    <m/>
    <m/>
    <m/>
    <m/>
    <m/>
  </r>
  <r>
    <n v="7"/>
    <n v="3"/>
    <x v="0"/>
    <x v="0"/>
    <x v="0"/>
    <x v="2"/>
    <x v="0"/>
    <x v="0"/>
    <x v="2"/>
    <x v="2"/>
    <n v="0"/>
    <x v="0"/>
    <n v="40"/>
    <n v="40"/>
    <n v="8760"/>
    <m/>
    <m/>
    <m/>
    <m/>
    <m/>
  </r>
  <r>
    <n v="8"/>
    <n v="3"/>
    <x v="0"/>
    <x v="0"/>
    <x v="1"/>
    <x v="2"/>
    <x v="0"/>
    <x v="0"/>
    <x v="2"/>
    <x v="2"/>
    <n v="0"/>
    <x v="0"/>
    <n v="40"/>
    <n v="40"/>
    <n v="8760"/>
    <m/>
    <m/>
    <m/>
    <m/>
    <m/>
  </r>
  <r>
    <n v="9"/>
    <n v="3"/>
    <x v="0"/>
    <x v="0"/>
    <x v="2"/>
    <x v="2"/>
    <x v="0"/>
    <x v="0"/>
    <x v="2"/>
    <x v="2"/>
    <n v="0"/>
    <x v="0"/>
    <n v="40"/>
    <n v="40"/>
    <n v="8760"/>
    <m/>
    <m/>
    <m/>
    <m/>
    <m/>
  </r>
  <r>
    <n v="10"/>
    <n v="3"/>
    <x v="0"/>
    <x v="0"/>
    <x v="3"/>
    <x v="2"/>
    <x v="0"/>
    <x v="0"/>
    <x v="2"/>
    <x v="2"/>
    <n v="0"/>
    <x v="0"/>
    <n v="40"/>
    <n v="40"/>
    <n v="8760"/>
    <m/>
    <m/>
    <m/>
    <m/>
    <m/>
  </r>
  <r>
    <n v="1"/>
    <n v="5"/>
    <x v="0"/>
    <x v="0"/>
    <x v="4"/>
    <x v="3"/>
    <x v="0"/>
    <x v="2"/>
    <x v="3"/>
    <x v="3"/>
    <n v="0"/>
    <x v="0"/>
    <n v="40"/>
    <n v="40"/>
    <n v="9400"/>
    <m/>
    <m/>
    <m/>
    <m/>
    <m/>
  </r>
  <r>
    <n v="2"/>
    <n v="5"/>
    <x v="0"/>
    <x v="0"/>
    <x v="5"/>
    <x v="3"/>
    <x v="0"/>
    <x v="2"/>
    <x v="3"/>
    <x v="3"/>
    <n v="0"/>
    <x v="0"/>
    <n v="40"/>
    <n v="40"/>
    <n v="9400"/>
    <m/>
    <m/>
    <m/>
    <m/>
    <m/>
  </r>
  <r>
    <n v="7"/>
    <n v="5"/>
    <x v="0"/>
    <x v="0"/>
    <x v="0"/>
    <x v="3"/>
    <x v="0"/>
    <x v="2"/>
    <x v="3"/>
    <x v="3"/>
    <n v="0"/>
    <x v="0"/>
    <n v="40"/>
    <n v="40"/>
    <n v="9400"/>
    <m/>
    <m/>
    <m/>
    <m/>
    <m/>
  </r>
  <r>
    <n v="8"/>
    <n v="5"/>
    <x v="0"/>
    <x v="0"/>
    <x v="1"/>
    <x v="3"/>
    <x v="0"/>
    <x v="2"/>
    <x v="3"/>
    <x v="3"/>
    <n v="0"/>
    <x v="0"/>
    <n v="40"/>
    <n v="40"/>
    <n v="9400"/>
    <m/>
    <m/>
    <m/>
    <m/>
    <m/>
  </r>
  <r>
    <n v="9"/>
    <n v="5"/>
    <x v="0"/>
    <x v="0"/>
    <x v="2"/>
    <x v="3"/>
    <x v="0"/>
    <x v="2"/>
    <x v="3"/>
    <x v="3"/>
    <n v="0"/>
    <x v="0"/>
    <n v="40"/>
    <n v="40"/>
    <n v="9400"/>
    <m/>
    <m/>
    <m/>
    <m/>
    <m/>
  </r>
  <r>
    <n v="10"/>
    <n v="5"/>
    <x v="0"/>
    <x v="0"/>
    <x v="3"/>
    <x v="3"/>
    <x v="0"/>
    <x v="2"/>
    <x v="3"/>
    <x v="3"/>
    <n v="0"/>
    <x v="0"/>
    <n v="40"/>
    <n v="40"/>
    <n v="9400"/>
    <m/>
    <m/>
    <m/>
    <m/>
    <m/>
  </r>
  <r>
    <n v="19"/>
    <n v="5"/>
    <x v="0"/>
    <x v="0"/>
    <x v="6"/>
    <x v="3"/>
    <x v="0"/>
    <x v="2"/>
    <x v="3"/>
    <x v="3"/>
    <n v="0"/>
    <x v="0"/>
    <n v="40"/>
    <n v="40"/>
    <n v="9400"/>
    <m/>
    <m/>
    <m/>
    <m/>
    <m/>
  </r>
  <r>
    <n v="20"/>
    <n v="5"/>
    <x v="0"/>
    <x v="0"/>
    <x v="7"/>
    <x v="3"/>
    <x v="0"/>
    <x v="2"/>
    <x v="3"/>
    <x v="3"/>
    <n v="0"/>
    <x v="0"/>
    <n v="40"/>
    <n v="40"/>
    <n v="9400"/>
    <m/>
    <m/>
    <m/>
    <m/>
    <m/>
  </r>
  <r>
    <n v="21"/>
    <n v="5"/>
    <x v="0"/>
    <x v="0"/>
    <x v="8"/>
    <x v="3"/>
    <x v="0"/>
    <x v="2"/>
    <x v="3"/>
    <x v="3"/>
    <n v="0"/>
    <x v="0"/>
    <n v="40"/>
    <n v="40"/>
    <n v="9400"/>
    <m/>
    <m/>
    <m/>
    <m/>
    <m/>
  </r>
  <r>
    <n v="22"/>
    <n v="5"/>
    <x v="0"/>
    <x v="0"/>
    <x v="9"/>
    <x v="3"/>
    <x v="0"/>
    <x v="2"/>
    <x v="3"/>
    <x v="3"/>
    <n v="0"/>
    <x v="0"/>
    <n v="40"/>
    <n v="40"/>
    <n v="9400"/>
    <m/>
    <m/>
    <m/>
    <m/>
    <m/>
  </r>
  <r>
    <n v="31"/>
    <n v="5"/>
    <x v="0"/>
    <x v="0"/>
    <x v="10"/>
    <x v="3"/>
    <x v="0"/>
    <x v="2"/>
    <x v="3"/>
    <x v="3"/>
    <n v="0"/>
    <x v="0"/>
    <n v="40"/>
    <n v="40"/>
    <n v="9400"/>
    <m/>
    <m/>
    <m/>
    <m/>
    <m/>
  </r>
  <r>
    <n v="32"/>
    <n v="5"/>
    <x v="0"/>
    <x v="0"/>
    <x v="11"/>
    <x v="3"/>
    <x v="0"/>
    <x v="2"/>
    <x v="3"/>
    <x v="3"/>
    <n v="0"/>
    <x v="0"/>
    <n v="40"/>
    <n v="40"/>
    <n v="9400"/>
    <m/>
    <m/>
    <m/>
    <m/>
    <m/>
  </r>
  <r>
    <n v="33"/>
    <n v="5"/>
    <x v="0"/>
    <x v="0"/>
    <x v="12"/>
    <x v="3"/>
    <x v="0"/>
    <x v="2"/>
    <x v="3"/>
    <x v="3"/>
    <n v="0"/>
    <x v="0"/>
    <n v="40"/>
    <n v="40"/>
    <n v="9400"/>
    <m/>
    <m/>
    <m/>
    <m/>
    <m/>
  </r>
  <r>
    <n v="34"/>
    <n v="5"/>
    <x v="0"/>
    <x v="0"/>
    <x v="13"/>
    <x v="3"/>
    <x v="0"/>
    <x v="2"/>
    <x v="3"/>
    <x v="3"/>
    <n v="0"/>
    <x v="0"/>
    <n v="40"/>
    <n v="40"/>
    <n v="9400"/>
    <m/>
    <m/>
    <m/>
    <m/>
    <m/>
  </r>
  <r>
    <n v="43"/>
    <n v="5"/>
    <x v="0"/>
    <x v="0"/>
    <x v="14"/>
    <x v="3"/>
    <x v="0"/>
    <x v="2"/>
    <x v="3"/>
    <x v="3"/>
    <n v="0"/>
    <x v="0"/>
    <n v="40"/>
    <n v="40"/>
    <n v="9400"/>
    <m/>
    <m/>
    <m/>
    <m/>
    <m/>
  </r>
  <r>
    <n v="44"/>
    <n v="5"/>
    <x v="0"/>
    <x v="0"/>
    <x v="15"/>
    <x v="3"/>
    <x v="0"/>
    <x v="2"/>
    <x v="3"/>
    <x v="3"/>
    <n v="0"/>
    <x v="0"/>
    <n v="40"/>
    <n v="40"/>
    <n v="9400"/>
    <m/>
    <m/>
    <m/>
    <m/>
    <m/>
  </r>
  <r>
    <n v="52"/>
    <n v="5"/>
    <x v="0"/>
    <x v="0"/>
    <x v="16"/>
    <x v="3"/>
    <x v="0"/>
    <x v="2"/>
    <x v="3"/>
    <x v="3"/>
    <n v="0"/>
    <x v="0"/>
    <n v="40"/>
    <n v="40"/>
    <n v="9400"/>
    <m/>
    <m/>
    <m/>
    <m/>
    <m/>
  </r>
  <r>
    <n v="53"/>
    <n v="5"/>
    <x v="0"/>
    <x v="0"/>
    <x v="17"/>
    <x v="3"/>
    <x v="0"/>
    <x v="2"/>
    <x v="3"/>
    <x v="3"/>
    <n v="0"/>
    <x v="0"/>
    <n v="40"/>
    <n v="40"/>
    <n v="9400"/>
    <m/>
    <m/>
    <m/>
    <m/>
    <m/>
  </r>
  <r>
    <n v="19"/>
    <n v="6"/>
    <x v="0"/>
    <x v="0"/>
    <x v="6"/>
    <x v="4"/>
    <x v="1"/>
    <x v="3"/>
    <x v="4"/>
    <x v="4"/>
    <n v="0"/>
    <x v="0"/>
    <n v="40"/>
    <n v="40"/>
    <n v="5480"/>
    <m/>
    <m/>
    <m/>
    <m/>
    <m/>
  </r>
  <r>
    <n v="20"/>
    <n v="6"/>
    <x v="0"/>
    <x v="0"/>
    <x v="7"/>
    <x v="4"/>
    <x v="1"/>
    <x v="3"/>
    <x v="4"/>
    <x v="4"/>
    <n v="0"/>
    <x v="0"/>
    <n v="40"/>
    <n v="40"/>
    <n v="5480"/>
    <m/>
    <m/>
    <m/>
    <m/>
    <m/>
  </r>
  <r>
    <n v="21"/>
    <n v="6"/>
    <x v="0"/>
    <x v="0"/>
    <x v="8"/>
    <x v="4"/>
    <x v="1"/>
    <x v="3"/>
    <x v="4"/>
    <x v="4"/>
    <n v="0"/>
    <x v="0"/>
    <n v="40"/>
    <n v="40"/>
    <n v="5480"/>
    <m/>
    <m/>
    <m/>
    <m/>
    <m/>
  </r>
  <r>
    <n v="22"/>
    <n v="6"/>
    <x v="0"/>
    <x v="0"/>
    <x v="9"/>
    <x v="4"/>
    <x v="1"/>
    <x v="3"/>
    <x v="4"/>
    <x v="4"/>
    <n v="0"/>
    <x v="0"/>
    <n v="40"/>
    <n v="40"/>
    <n v="5480"/>
    <m/>
    <m/>
    <m/>
    <m/>
    <m/>
  </r>
  <r>
    <n v="19"/>
    <n v="7"/>
    <x v="0"/>
    <x v="0"/>
    <x v="6"/>
    <x v="5"/>
    <x v="1"/>
    <x v="4"/>
    <x v="5"/>
    <x v="5"/>
    <n v="0"/>
    <x v="0"/>
    <n v="40"/>
    <n v="40"/>
    <n v="7000"/>
    <m/>
    <m/>
    <m/>
    <m/>
    <m/>
  </r>
  <r>
    <n v="20"/>
    <n v="7"/>
    <x v="0"/>
    <x v="0"/>
    <x v="7"/>
    <x v="5"/>
    <x v="1"/>
    <x v="4"/>
    <x v="5"/>
    <x v="5"/>
    <n v="0"/>
    <x v="0"/>
    <n v="40"/>
    <n v="40"/>
    <n v="7000"/>
    <m/>
    <m/>
    <m/>
    <m/>
    <m/>
  </r>
  <r>
    <n v="21"/>
    <n v="7"/>
    <x v="0"/>
    <x v="0"/>
    <x v="8"/>
    <x v="5"/>
    <x v="1"/>
    <x v="4"/>
    <x v="5"/>
    <x v="5"/>
    <n v="0"/>
    <x v="0"/>
    <n v="40"/>
    <n v="40"/>
    <n v="7000"/>
    <m/>
    <m/>
    <m/>
    <m/>
    <m/>
  </r>
  <r>
    <n v="22"/>
    <n v="7"/>
    <x v="0"/>
    <x v="0"/>
    <x v="9"/>
    <x v="5"/>
    <x v="1"/>
    <x v="4"/>
    <x v="5"/>
    <x v="5"/>
    <n v="0"/>
    <x v="0"/>
    <n v="40"/>
    <n v="40"/>
    <n v="7000"/>
    <m/>
    <m/>
    <m/>
    <m/>
    <m/>
  </r>
  <r>
    <n v="31"/>
    <n v="6"/>
    <x v="0"/>
    <x v="0"/>
    <x v="10"/>
    <x v="4"/>
    <x v="1"/>
    <x v="3"/>
    <x v="4"/>
    <x v="4"/>
    <n v="0"/>
    <x v="0"/>
    <n v="40"/>
    <n v="40"/>
    <n v="5480"/>
    <m/>
    <m/>
    <m/>
    <m/>
    <m/>
  </r>
  <r>
    <n v="32"/>
    <n v="6"/>
    <x v="0"/>
    <x v="0"/>
    <x v="11"/>
    <x v="4"/>
    <x v="1"/>
    <x v="3"/>
    <x v="4"/>
    <x v="4"/>
    <n v="0"/>
    <x v="0"/>
    <n v="40"/>
    <n v="40"/>
    <n v="5480"/>
    <m/>
    <m/>
    <m/>
    <m/>
    <m/>
  </r>
  <r>
    <n v="33"/>
    <n v="6"/>
    <x v="0"/>
    <x v="0"/>
    <x v="12"/>
    <x v="4"/>
    <x v="1"/>
    <x v="3"/>
    <x v="4"/>
    <x v="4"/>
    <n v="0"/>
    <x v="0"/>
    <n v="40"/>
    <n v="40"/>
    <n v="5480"/>
    <m/>
    <m/>
    <m/>
    <m/>
    <m/>
  </r>
  <r>
    <n v="34"/>
    <n v="6"/>
    <x v="0"/>
    <x v="0"/>
    <x v="13"/>
    <x v="4"/>
    <x v="1"/>
    <x v="3"/>
    <x v="4"/>
    <x v="4"/>
    <n v="0"/>
    <x v="0"/>
    <n v="40"/>
    <n v="40"/>
    <n v="5480"/>
    <m/>
    <m/>
    <m/>
    <m/>
    <m/>
  </r>
  <r>
    <n v="31"/>
    <n v="7"/>
    <x v="0"/>
    <x v="0"/>
    <x v="10"/>
    <x v="5"/>
    <x v="1"/>
    <x v="4"/>
    <x v="5"/>
    <x v="5"/>
    <n v="0"/>
    <x v="0"/>
    <n v="40"/>
    <n v="40"/>
    <n v="7000"/>
    <m/>
    <m/>
    <m/>
    <m/>
    <m/>
  </r>
  <r>
    <n v="32"/>
    <n v="7"/>
    <x v="0"/>
    <x v="0"/>
    <x v="11"/>
    <x v="5"/>
    <x v="1"/>
    <x v="4"/>
    <x v="5"/>
    <x v="5"/>
    <n v="0"/>
    <x v="0"/>
    <n v="40"/>
    <n v="40"/>
    <n v="7000"/>
    <m/>
    <m/>
    <m/>
    <m/>
    <m/>
  </r>
  <r>
    <n v="33"/>
    <n v="7"/>
    <x v="0"/>
    <x v="0"/>
    <x v="12"/>
    <x v="5"/>
    <x v="1"/>
    <x v="4"/>
    <x v="5"/>
    <x v="5"/>
    <n v="0"/>
    <x v="0"/>
    <n v="40"/>
    <n v="40"/>
    <n v="7000"/>
    <m/>
    <m/>
    <m/>
    <m/>
    <m/>
  </r>
  <r>
    <n v="34"/>
    <n v="7"/>
    <x v="0"/>
    <x v="0"/>
    <x v="13"/>
    <x v="5"/>
    <x v="1"/>
    <x v="4"/>
    <x v="5"/>
    <x v="5"/>
    <n v="0"/>
    <x v="0"/>
    <n v="40"/>
    <n v="40"/>
    <n v="7000"/>
    <m/>
    <m/>
    <m/>
    <m/>
    <m/>
  </r>
  <r>
    <n v="7"/>
    <n v="8"/>
    <x v="0"/>
    <x v="0"/>
    <x v="0"/>
    <x v="6"/>
    <x v="0"/>
    <x v="5"/>
    <x v="6"/>
    <x v="6"/>
    <n v="0"/>
    <x v="0"/>
    <n v="40"/>
    <n v="40"/>
    <n v="9000"/>
    <m/>
    <m/>
    <m/>
    <m/>
    <m/>
  </r>
  <r>
    <n v="8"/>
    <n v="8"/>
    <x v="0"/>
    <x v="0"/>
    <x v="1"/>
    <x v="6"/>
    <x v="0"/>
    <x v="5"/>
    <x v="6"/>
    <x v="6"/>
    <n v="0"/>
    <x v="0"/>
    <n v="40"/>
    <n v="40"/>
    <n v="9000"/>
    <m/>
    <m/>
    <m/>
    <m/>
    <m/>
  </r>
  <r>
    <n v="9"/>
    <n v="8"/>
    <x v="0"/>
    <x v="0"/>
    <x v="2"/>
    <x v="6"/>
    <x v="0"/>
    <x v="5"/>
    <x v="6"/>
    <x v="6"/>
    <n v="0"/>
    <x v="0"/>
    <n v="40"/>
    <n v="40"/>
    <n v="9000"/>
    <m/>
    <m/>
    <m/>
    <m/>
    <m/>
  </r>
  <r>
    <n v="10"/>
    <n v="8"/>
    <x v="0"/>
    <x v="0"/>
    <x v="3"/>
    <x v="6"/>
    <x v="0"/>
    <x v="5"/>
    <x v="6"/>
    <x v="6"/>
    <n v="0"/>
    <x v="0"/>
    <n v="40"/>
    <n v="40"/>
    <n v="9000"/>
    <m/>
    <m/>
    <m/>
    <m/>
    <m/>
  </r>
  <r>
    <n v="1"/>
    <n v="8"/>
    <x v="0"/>
    <x v="0"/>
    <x v="4"/>
    <x v="6"/>
    <x v="0"/>
    <x v="5"/>
    <x v="6"/>
    <x v="6"/>
    <n v="0"/>
    <x v="0"/>
    <n v="40"/>
    <n v="40"/>
    <n v="9000"/>
    <m/>
    <m/>
    <m/>
    <m/>
    <m/>
  </r>
  <r>
    <n v="2"/>
    <n v="8"/>
    <x v="0"/>
    <x v="0"/>
    <x v="5"/>
    <x v="6"/>
    <x v="0"/>
    <x v="5"/>
    <x v="6"/>
    <x v="6"/>
    <n v="0"/>
    <x v="0"/>
    <n v="40"/>
    <n v="40"/>
    <n v="9000"/>
    <m/>
    <m/>
    <m/>
    <m/>
    <m/>
  </r>
  <r>
    <n v="1"/>
    <n v="9"/>
    <x v="0"/>
    <x v="0"/>
    <x v="4"/>
    <x v="7"/>
    <x v="0"/>
    <x v="2"/>
    <x v="6"/>
    <x v="7"/>
    <n v="0"/>
    <x v="0"/>
    <n v="40"/>
    <n v="40"/>
    <n v="8400"/>
    <m/>
    <m/>
    <m/>
    <m/>
    <m/>
  </r>
  <r>
    <n v="2"/>
    <n v="9"/>
    <x v="0"/>
    <x v="0"/>
    <x v="5"/>
    <x v="7"/>
    <x v="0"/>
    <x v="2"/>
    <x v="6"/>
    <x v="7"/>
    <n v="0"/>
    <x v="0"/>
    <n v="40"/>
    <n v="40"/>
    <n v="8400"/>
    <m/>
    <m/>
    <m/>
    <m/>
    <m/>
  </r>
  <r>
    <n v="19"/>
    <n v="9"/>
    <x v="0"/>
    <x v="0"/>
    <x v="6"/>
    <x v="7"/>
    <x v="0"/>
    <x v="2"/>
    <x v="6"/>
    <x v="7"/>
    <n v="0"/>
    <x v="0"/>
    <n v="40"/>
    <n v="40"/>
    <n v="8400"/>
    <m/>
    <m/>
    <m/>
    <m/>
    <m/>
  </r>
  <r>
    <n v="20"/>
    <n v="9"/>
    <x v="0"/>
    <x v="0"/>
    <x v="7"/>
    <x v="7"/>
    <x v="0"/>
    <x v="2"/>
    <x v="6"/>
    <x v="7"/>
    <n v="0"/>
    <x v="0"/>
    <n v="40"/>
    <n v="40"/>
    <n v="8400"/>
    <m/>
    <m/>
    <m/>
    <m/>
    <m/>
  </r>
  <r>
    <n v="21"/>
    <n v="9"/>
    <x v="0"/>
    <x v="0"/>
    <x v="8"/>
    <x v="7"/>
    <x v="0"/>
    <x v="2"/>
    <x v="6"/>
    <x v="7"/>
    <n v="0"/>
    <x v="0"/>
    <n v="40"/>
    <n v="40"/>
    <n v="8400"/>
    <m/>
    <m/>
    <m/>
    <m/>
    <m/>
  </r>
  <r>
    <n v="22"/>
    <n v="9"/>
    <x v="0"/>
    <x v="0"/>
    <x v="9"/>
    <x v="7"/>
    <x v="0"/>
    <x v="2"/>
    <x v="6"/>
    <x v="7"/>
    <n v="0"/>
    <x v="0"/>
    <n v="40"/>
    <n v="40"/>
    <n v="8400"/>
    <m/>
    <m/>
    <m/>
    <m/>
    <m/>
  </r>
  <r>
    <n v="31"/>
    <n v="9"/>
    <x v="0"/>
    <x v="0"/>
    <x v="10"/>
    <x v="7"/>
    <x v="0"/>
    <x v="2"/>
    <x v="6"/>
    <x v="7"/>
    <n v="0"/>
    <x v="0"/>
    <n v="40"/>
    <n v="40"/>
    <n v="8400"/>
    <m/>
    <m/>
    <m/>
    <m/>
    <m/>
  </r>
  <r>
    <n v="32"/>
    <n v="9"/>
    <x v="0"/>
    <x v="0"/>
    <x v="11"/>
    <x v="7"/>
    <x v="0"/>
    <x v="2"/>
    <x v="6"/>
    <x v="7"/>
    <n v="0"/>
    <x v="0"/>
    <n v="40"/>
    <n v="40"/>
    <n v="8400"/>
    <m/>
    <m/>
    <m/>
    <m/>
    <m/>
  </r>
  <r>
    <n v="33"/>
    <n v="9"/>
    <x v="0"/>
    <x v="0"/>
    <x v="12"/>
    <x v="7"/>
    <x v="0"/>
    <x v="2"/>
    <x v="6"/>
    <x v="7"/>
    <n v="0"/>
    <x v="0"/>
    <n v="40"/>
    <n v="40"/>
    <n v="8400"/>
    <m/>
    <m/>
    <m/>
    <m/>
    <m/>
  </r>
  <r>
    <n v="34"/>
    <n v="9"/>
    <x v="0"/>
    <x v="0"/>
    <x v="13"/>
    <x v="7"/>
    <x v="0"/>
    <x v="2"/>
    <x v="6"/>
    <x v="7"/>
    <n v="0"/>
    <x v="0"/>
    <n v="40"/>
    <n v="40"/>
    <n v="8400"/>
    <m/>
    <m/>
    <m/>
    <m/>
    <m/>
  </r>
  <r>
    <n v="43"/>
    <n v="9"/>
    <x v="0"/>
    <x v="0"/>
    <x v="14"/>
    <x v="7"/>
    <x v="0"/>
    <x v="2"/>
    <x v="6"/>
    <x v="7"/>
    <n v="0"/>
    <x v="0"/>
    <n v="40"/>
    <n v="40"/>
    <n v="8400"/>
    <m/>
    <m/>
    <m/>
    <m/>
    <m/>
  </r>
  <r>
    <n v="44"/>
    <n v="9"/>
    <x v="0"/>
    <x v="0"/>
    <x v="15"/>
    <x v="7"/>
    <x v="0"/>
    <x v="2"/>
    <x v="6"/>
    <x v="7"/>
    <n v="0"/>
    <x v="0"/>
    <n v="40"/>
    <n v="40"/>
    <n v="8400"/>
    <m/>
    <m/>
    <m/>
    <m/>
    <m/>
  </r>
  <r>
    <n v="52"/>
    <n v="9"/>
    <x v="0"/>
    <x v="0"/>
    <x v="16"/>
    <x v="7"/>
    <x v="0"/>
    <x v="2"/>
    <x v="6"/>
    <x v="7"/>
    <n v="0"/>
    <x v="0"/>
    <n v="40"/>
    <n v="40"/>
    <n v="8400"/>
    <m/>
    <m/>
    <m/>
    <m/>
    <m/>
  </r>
  <r>
    <n v="53"/>
    <n v="9"/>
    <x v="0"/>
    <x v="0"/>
    <x v="17"/>
    <x v="7"/>
    <x v="0"/>
    <x v="2"/>
    <x v="6"/>
    <x v="7"/>
    <n v="0"/>
    <x v="0"/>
    <n v="40"/>
    <n v="40"/>
    <n v="8400"/>
    <m/>
    <m/>
    <m/>
    <m/>
    <m/>
  </r>
  <r>
    <n v="7"/>
    <n v="10"/>
    <x v="0"/>
    <x v="0"/>
    <x v="0"/>
    <x v="8"/>
    <x v="0"/>
    <x v="1"/>
    <x v="7"/>
    <x v="8"/>
    <n v="0"/>
    <x v="0"/>
    <n v="40"/>
    <n v="40"/>
    <n v="7520"/>
    <m/>
    <m/>
    <m/>
    <m/>
    <m/>
  </r>
  <r>
    <n v="8"/>
    <n v="10"/>
    <x v="0"/>
    <x v="0"/>
    <x v="1"/>
    <x v="8"/>
    <x v="0"/>
    <x v="1"/>
    <x v="7"/>
    <x v="8"/>
    <n v="0"/>
    <x v="0"/>
    <n v="40"/>
    <n v="40"/>
    <n v="7520"/>
    <m/>
    <m/>
    <m/>
    <m/>
    <m/>
  </r>
  <r>
    <n v="9"/>
    <n v="10"/>
    <x v="0"/>
    <x v="0"/>
    <x v="2"/>
    <x v="8"/>
    <x v="0"/>
    <x v="1"/>
    <x v="7"/>
    <x v="8"/>
    <n v="0"/>
    <x v="0"/>
    <n v="40"/>
    <n v="40"/>
    <n v="7520"/>
    <m/>
    <m/>
    <m/>
    <m/>
    <m/>
  </r>
  <r>
    <n v="10"/>
    <n v="10"/>
    <x v="0"/>
    <x v="0"/>
    <x v="3"/>
    <x v="8"/>
    <x v="0"/>
    <x v="1"/>
    <x v="7"/>
    <x v="8"/>
    <n v="0"/>
    <x v="0"/>
    <n v="40"/>
    <n v="40"/>
    <n v="7520"/>
    <m/>
    <m/>
    <m/>
    <m/>
    <m/>
  </r>
  <r>
    <n v="7"/>
    <n v="11"/>
    <x v="0"/>
    <x v="0"/>
    <x v="0"/>
    <x v="9"/>
    <x v="2"/>
    <x v="6"/>
    <x v="8"/>
    <x v="9"/>
    <n v="0"/>
    <x v="1"/>
    <n v="40"/>
    <n v="40"/>
    <n v="10480"/>
    <m/>
    <m/>
    <m/>
    <m/>
    <m/>
  </r>
  <r>
    <n v="8"/>
    <n v="11"/>
    <x v="0"/>
    <x v="0"/>
    <x v="1"/>
    <x v="9"/>
    <x v="2"/>
    <x v="6"/>
    <x v="8"/>
    <x v="9"/>
    <n v="0"/>
    <x v="1"/>
    <n v="40"/>
    <n v="40"/>
    <n v="10480"/>
    <m/>
    <m/>
    <m/>
    <m/>
    <m/>
  </r>
  <r>
    <n v="9"/>
    <n v="11"/>
    <x v="0"/>
    <x v="0"/>
    <x v="2"/>
    <x v="9"/>
    <x v="2"/>
    <x v="6"/>
    <x v="8"/>
    <x v="9"/>
    <n v="0"/>
    <x v="1"/>
    <n v="40"/>
    <n v="40"/>
    <n v="10480"/>
    <m/>
    <m/>
    <m/>
    <m/>
    <m/>
  </r>
  <r>
    <n v="10"/>
    <n v="11"/>
    <x v="0"/>
    <x v="0"/>
    <x v="3"/>
    <x v="9"/>
    <x v="2"/>
    <x v="6"/>
    <x v="8"/>
    <x v="9"/>
    <n v="0"/>
    <x v="1"/>
    <n v="40"/>
    <n v="40"/>
    <n v="10480"/>
    <m/>
    <m/>
    <m/>
    <m/>
    <m/>
  </r>
  <r>
    <n v="9"/>
    <n v="12"/>
    <x v="0"/>
    <x v="0"/>
    <x v="2"/>
    <x v="10"/>
    <x v="2"/>
    <x v="0"/>
    <x v="9"/>
    <x v="10"/>
    <n v="0"/>
    <x v="0"/>
    <n v="40"/>
    <n v="40"/>
    <n v="8720"/>
    <m/>
    <m/>
    <m/>
    <m/>
    <m/>
  </r>
  <r>
    <n v="10"/>
    <n v="12"/>
    <x v="0"/>
    <x v="0"/>
    <x v="3"/>
    <x v="10"/>
    <x v="2"/>
    <x v="0"/>
    <x v="9"/>
    <x v="10"/>
    <n v="0"/>
    <x v="0"/>
    <n v="40"/>
    <n v="40"/>
    <n v="8720"/>
    <m/>
    <m/>
    <m/>
    <m/>
    <m/>
  </r>
  <r>
    <n v="7"/>
    <n v="13"/>
    <x v="0"/>
    <x v="0"/>
    <x v="0"/>
    <x v="11"/>
    <x v="1"/>
    <x v="0"/>
    <x v="10"/>
    <x v="11"/>
    <n v="0"/>
    <x v="0"/>
    <n v="40"/>
    <n v="40"/>
    <n v="8600"/>
    <m/>
    <m/>
    <m/>
    <m/>
    <m/>
  </r>
  <r>
    <n v="8"/>
    <n v="13"/>
    <x v="0"/>
    <x v="0"/>
    <x v="1"/>
    <x v="11"/>
    <x v="1"/>
    <x v="0"/>
    <x v="10"/>
    <x v="11"/>
    <n v="0"/>
    <x v="0"/>
    <n v="40"/>
    <n v="40"/>
    <n v="8600"/>
    <m/>
    <m/>
    <m/>
    <m/>
    <m/>
  </r>
  <r>
    <n v="9"/>
    <n v="13"/>
    <x v="0"/>
    <x v="0"/>
    <x v="2"/>
    <x v="11"/>
    <x v="1"/>
    <x v="0"/>
    <x v="10"/>
    <x v="11"/>
    <n v="0"/>
    <x v="0"/>
    <n v="40"/>
    <n v="40"/>
    <n v="8600"/>
    <m/>
    <m/>
    <m/>
    <m/>
    <m/>
  </r>
  <r>
    <n v="10"/>
    <n v="13"/>
    <x v="0"/>
    <x v="0"/>
    <x v="3"/>
    <x v="11"/>
    <x v="1"/>
    <x v="0"/>
    <x v="10"/>
    <x v="11"/>
    <n v="0"/>
    <x v="0"/>
    <n v="40"/>
    <n v="40"/>
    <n v="8600"/>
    <m/>
    <m/>
    <m/>
    <m/>
    <m/>
  </r>
  <r>
    <n v="7"/>
    <n v="14"/>
    <x v="0"/>
    <x v="0"/>
    <x v="0"/>
    <x v="12"/>
    <x v="1"/>
    <x v="1"/>
    <x v="11"/>
    <x v="12"/>
    <n v="0"/>
    <x v="0"/>
    <n v="40"/>
    <n v="40"/>
    <n v="9200"/>
    <m/>
    <m/>
    <m/>
    <m/>
    <m/>
  </r>
  <r>
    <n v="8"/>
    <n v="14"/>
    <x v="0"/>
    <x v="0"/>
    <x v="1"/>
    <x v="12"/>
    <x v="1"/>
    <x v="1"/>
    <x v="11"/>
    <x v="12"/>
    <n v="0"/>
    <x v="0"/>
    <n v="40"/>
    <n v="40"/>
    <n v="9200"/>
    <m/>
    <m/>
    <m/>
    <m/>
    <m/>
  </r>
  <r>
    <n v="9"/>
    <n v="14"/>
    <x v="0"/>
    <x v="0"/>
    <x v="2"/>
    <x v="12"/>
    <x v="1"/>
    <x v="1"/>
    <x v="11"/>
    <x v="12"/>
    <n v="0"/>
    <x v="0"/>
    <n v="40"/>
    <n v="40"/>
    <n v="9200"/>
    <m/>
    <m/>
    <m/>
    <m/>
    <m/>
  </r>
  <r>
    <n v="10"/>
    <n v="14"/>
    <x v="0"/>
    <x v="0"/>
    <x v="3"/>
    <x v="12"/>
    <x v="1"/>
    <x v="1"/>
    <x v="11"/>
    <x v="12"/>
    <n v="0"/>
    <x v="0"/>
    <n v="40"/>
    <n v="40"/>
    <n v="9200"/>
    <m/>
    <m/>
    <m/>
    <m/>
    <m/>
  </r>
  <r>
    <n v="1"/>
    <n v="15"/>
    <x v="0"/>
    <x v="0"/>
    <x v="4"/>
    <x v="13"/>
    <x v="0"/>
    <x v="3"/>
    <x v="12"/>
    <x v="13"/>
    <n v="0"/>
    <x v="0"/>
    <n v="40"/>
    <n v="40"/>
    <n v="7200"/>
    <m/>
    <m/>
    <m/>
    <m/>
    <m/>
  </r>
  <r>
    <n v="2"/>
    <n v="15"/>
    <x v="0"/>
    <x v="0"/>
    <x v="5"/>
    <x v="13"/>
    <x v="0"/>
    <x v="3"/>
    <x v="12"/>
    <x v="13"/>
    <n v="0"/>
    <x v="0"/>
    <n v="40"/>
    <n v="40"/>
    <n v="7200"/>
    <m/>
    <m/>
    <m/>
    <m/>
    <m/>
  </r>
  <r>
    <n v="19"/>
    <n v="15"/>
    <x v="0"/>
    <x v="0"/>
    <x v="6"/>
    <x v="13"/>
    <x v="0"/>
    <x v="3"/>
    <x v="12"/>
    <x v="13"/>
    <n v="0"/>
    <x v="0"/>
    <n v="40"/>
    <n v="40"/>
    <n v="7200"/>
    <m/>
    <m/>
    <m/>
    <m/>
    <m/>
  </r>
  <r>
    <n v="20"/>
    <n v="15"/>
    <x v="0"/>
    <x v="0"/>
    <x v="7"/>
    <x v="13"/>
    <x v="0"/>
    <x v="3"/>
    <x v="12"/>
    <x v="13"/>
    <n v="0"/>
    <x v="0"/>
    <n v="40"/>
    <n v="40"/>
    <n v="7200"/>
    <m/>
    <m/>
    <m/>
    <m/>
    <m/>
  </r>
  <r>
    <n v="21"/>
    <n v="15"/>
    <x v="0"/>
    <x v="0"/>
    <x v="8"/>
    <x v="13"/>
    <x v="0"/>
    <x v="3"/>
    <x v="12"/>
    <x v="13"/>
    <n v="0"/>
    <x v="0"/>
    <n v="40"/>
    <n v="40"/>
    <n v="7200"/>
    <m/>
    <m/>
    <m/>
    <m/>
    <m/>
  </r>
  <r>
    <n v="22"/>
    <n v="15"/>
    <x v="0"/>
    <x v="0"/>
    <x v="9"/>
    <x v="13"/>
    <x v="0"/>
    <x v="3"/>
    <x v="12"/>
    <x v="13"/>
    <n v="0"/>
    <x v="0"/>
    <n v="40"/>
    <n v="40"/>
    <n v="7200"/>
    <m/>
    <m/>
    <m/>
    <m/>
    <m/>
  </r>
  <r>
    <n v="31"/>
    <n v="15"/>
    <x v="0"/>
    <x v="0"/>
    <x v="10"/>
    <x v="13"/>
    <x v="0"/>
    <x v="3"/>
    <x v="12"/>
    <x v="13"/>
    <n v="0"/>
    <x v="0"/>
    <n v="40"/>
    <n v="40"/>
    <n v="7200"/>
    <m/>
    <m/>
    <m/>
    <m/>
    <m/>
  </r>
  <r>
    <n v="32"/>
    <n v="15"/>
    <x v="0"/>
    <x v="0"/>
    <x v="11"/>
    <x v="13"/>
    <x v="0"/>
    <x v="3"/>
    <x v="12"/>
    <x v="13"/>
    <n v="0"/>
    <x v="0"/>
    <n v="40"/>
    <n v="40"/>
    <n v="7200"/>
    <m/>
    <m/>
    <m/>
    <m/>
    <m/>
  </r>
  <r>
    <n v="33"/>
    <n v="15"/>
    <x v="0"/>
    <x v="0"/>
    <x v="12"/>
    <x v="13"/>
    <x v="0"/>
    <x v="3"/>
    <x v="12"/>
    <x v="13"/>
    <n v="0"/>
    <x v="0"/>
    <n v="40"/>
    <n v="40"/>
    <n v="7200"/>
    <m/>
    <m/>
    <m/>
    <m/>
    <m/>
  </r>
  <r>
    <n v="34"/>
    <n v="15"/>
    <x v="0"/>
    <x v="0"/>
    <x v="13"/>
    <x v="13"/>
    <x v="0"/>
    <x v="3"/>
    <x v="12"/>
    <x v="13"/>
    <n v="0"/>
    <x v="0"/>
    <n v="40"/>
    <n v="40"/>
    <n v="7200"/>
    <m/>
    <m/>
    <m/>
    <m/>
    <m/>
  </r>
  <r>
    <n v="43"/>
    <n v="15"/>
    <x v="0"/>
    <x v="0"/>
    <x v="14"/>
    <x v="13"/>
    <x v="0"/>
    <x v="3"/>
    <x v="12"/>
    <x v="13"/>
    <n v="0"/>
    <x v="0"/>
    <n v="40"/>
    <n v="40"/>
    <n v="7200"/>
    <m/>
    <m/>
    <m/>
    <m/>
    <m/>
  </r>
  <r>
    <n v="44"/>
    <n v="15"/>
    <x v="0"/>
    <x v="0"/>
    <x v="15"/>
    <x v="13"/>
    <x v="0"/>
    <x v="3"/>
    <x v="12"/>
    <x v="13"/>
    <n v="0"/>
    <x v="0"/>
    <n v="40"/>
    <n v="40"/>
    <n v="7200"/>
    <m/>
    <m/>
    <m/>
    <m/>
    <m/>
  </r>
  <r>
    <n v="52"/>
    <n v="15"/>
    <x v="0"/>
    <x v="0"/>
    <x v="16"/>
    <x v="13"/>
    <x v="0"/>
    <x v="3"/>
    <x v="12"/>
    <x v="13"/>
    <n v="0"/>
    <x v="0"/>
    <n v="40"/>
    <n v="40"/>
    <n v="7200"/>
    <m/>
    <m/>
    <m/>
    <m/>
    <m/>
  </r>
  <r>
    <n v="53"/>
    <n v="15"/>
    <x v="0"/>
    <x v="0"/>
    <x v="17"/>
    <x v="13"/>
    <x v="0"/>
    <x v="3"/>
    <x v="12"/>
    <x v="13"/>
    <n v="0"/>
    <x v="0"/>
    <n v="40"/>
    <n v="40"/>
    <n v="7200"/>
    <m/>
    <m/>
    <m/>
    <m/>
    <m/>
  </r>
  <r>
    <n v="19"/>
    <n v="16"/>
    <x v="0"/>
    <x v="0"/>
    <x v="6"/>
    <x v="14"/>
    <x v="1"/>
    <x v="3"/>
    <x v="13"/>
    <x v="14"/>
    <n v="0"/>
    <x v="0"/>
    <n v="40"/>
    <n v="40"/>
    <n v="6400"/>
    <m/>
    <m/>
    <m/>
    <m/>
    <m/>
  </r>
  <r>
    <n v="20"/>
    <n v="16"/>
    <x v="0"/>
    <x v="0"/>
    <x v="7"/>
    <x v="14"/>
    <x v="1"/>
    <x v="3"/>
    <x v="13"/>
    <x v="14"/>
    <n v="0"/>
    <x v="0"/>
    <n v="40"/>
    <n v="40"/>
    <n v="6400"/>
    <m/>
    <m/>
    <m/>
    <m/>
    <m/>
  </r>
  <r>
    <n v="21"/>
    <n v="16"/>
    <x v="0"/>
    <x v="0"/>
    <x v="8"/>
    <x v="14"/>
    <x v="1"/>
    <x v="3"/>
    <x v="13"/>
    <x v="14"/>
    <n v="0"/>
    <x v="0"/>
    <n v="40"/>
    <n v="40"/>
    <n v="6400"/>
    <m/>
    <m/>
    <m/>
    <m/>
    <m/>
  </r>
  <r>
    <n v="22"/>
    <n v="16"/>
    <x v="0"/>
    <x v="0"/>
    <x v="9"/>
    <x v="14"/>
    <x v="1"/>
    <x v="3"/>
    <x v="13"/>
    <x v="14"/>
    <n v="0"/>
    <x v="0"/>
    <n v="40"/>
    <n v="40"/>
    <n v="6400"/>
    <m/>
    <m/>
    <m/>
    <m/>
    <m/>
  </r>
  <r>
    <n v="31"/>
    <n v="16"/>
    <x v="0"/>
    <x v="0"/>
    <x v="10"/>
    <x v="14"/>
    <x v="1"/>
    <x v="3"/>
    <x v="13"/>
    <x v="14"/>
    <n v="0"/>
    <x v="0"/>
    <n v="40"/>
    <n v="40"/>
    <n v="6400"/>
    <m/>
    <m/>
    <m/>
    <m/>
    <m/>
  </r>
  <r>
    <n v="32"/>
    <n v="16"/>
    <x v="0"/>
    <x v="0"/>
    <x v="11"/>
    <x v="14"/>
    <x v="1"/>
    <x v="3"/>
    <x v="13"/>
    <x v="14"/>
    <n v="0"/>
    <x v="0"/>
    <n v="40"/>
    <n v="40"/>
    <n v="6400"/>
    <m/>
    <m/>
    <m/>
    <m/>
    <m/>
  </r>
  <r>
    <n v="33"/>
    <n v="16"/>
    <x v="0"/>
    <x v="0"/>
    <x v="12"/>
    <x v="14"/>
    <x v="1"/>
    <x v="3"/>
    <x v="13"/>
    <x v="14"/>
    <n v="0"/>
    <x v="0"/>
    <n v="40"/>
    <n v="40"/>
    <n v="6400"/>
    <m/>
    <m/>
    <m/>
    <m/>
    <m/>
  </r>
  <r>
    <n v="34"/>
    <n v="16"/>
    <x v="0"/>
    <x v="0"/>
    <x v="13"/>
    <x v="14"/>
    <x v="1"/>
    <x v="3"/>
    <x v="13"/>
    <x v="14"/>
    <n v="0"/>
    <x v="0"/>
    <n v="40"/>
    <n v="40"/>
    <n v="6400"/>
    <m/>
    <m/>
    <m/>
    <m/>
    <m/>
  </r>
  <r>
    <n v="43"/>
    <n v="16"/>
    <x v="0"/>
    <x v="0"/>
    <x v="14"/>
    <x v="14"/>
    <x v="1"/>
    <x v="3"/>
    <x v="13"/>
    <x v="14"/>
    <n v="0"/>
    <x v="0"/>
    <n v="40"/>
    <n v="40"/>
    <n v="6400"/>
    <m/>
    <m/>
    <m/>
    <m/>
    <m/>
  </r>
  <r>
    <n v="44"/>
    <n v="16"/>
    <x v="0"/>
    <x v="0"/>
    <x v="15"/>
    <x v="14"/>
    <x v="1"/>
    <x v="3"/>
    <x v="13"/>
    <x v="14"/>
    <n v="0"/>
    <x v="0"/>
    <n v="40"/>
    <n v="40"/>
    <n v="6400"/>
    <m/>
    <m/>
    <m/>
    <m/>
    <m/>
  </r>
  <r>
    <n v="52"/>
    <n v="16"/>
    <x v="0"/>
    <x v="0"/>
    <x v="16"/>
    <x v="14"/>
    <x v="1"/>
    <x v="3"/>
    <x v="13"/>
    <x v="14"/>
    <n v="0"/>
    <x v="0"/>
    <n v="40"/>
    <n v="40"/>
    <n v="6400"/>
    <m/>
    <m/>
    <m/>
    <m/>
    <m/>
  </r>
  <r>
    <n v="53"/>
    <n v="16"/>
    <x v="0"/>
    <x v="0"/>
    <x v="17"/>
    <x v="14"/>
    <x v="1"/>
    <x v="3"/>
    <x v="13"/>
    <x v="14"/>
    <n v="0"/>
    <x v="0"/>
    <n v="40"/>
    <n v="40"/>
    <n v="6400"/>
    <m/>
    <m/>
    <m/>
    <m/>
    <m/>
  </r>
  <r>
    <n v="7"/>
    <n v="17"/>
    <x v="0"/>
    <x v="0"/>
    <x v="0"/>
    <x v="15"/>
    <x v="1"/>
    <x v="7"/>
    <x v="14"/>
    <x v="15"/>
    <n v="0"/>
    <x v="1"/>
    <n v="40"/>
    <n v="40"/>
    <n v="8000"/>
    <m/>
    <m/>
    <m/>
    <m/>
    <m/>
  </r>
  <r>
    <n v="8"/>
    <n v="17"/>
    <x v="0"/>
    <x v="0"/>
    <x v="1"/>
    <x v="15"/>
    <x v="1"/>
    <x v="7"/>
    <x v="14"/>
    <x v="15"/>
    <n v="0"/>
    <x v="1"/>
    <n v="40"/>
    <n v="40"/>
    <n v="8000"/>
    <m/>
    <m/>
    <m/>
    <m/>
    <m/>
  </r>
  <r>
    <n v="9"/>
    <n v="17"/>
    <x v="0"/>
    <x v="0"/>
    <x v="2"/>
    <x v="15"/>
    <x v="1"/>
    <x v="7"/>
    <x v="14"/>
    <x v="15"/>
    <n v="0"/>
    <x v="1"/>
    <n v="40"/>
    <n v="40"/>
    <n v="8000"/>
    <m/>
    <m/>
    <m/>
    <m/>
    <m/>
  </r>
  <r>
    <n v="10"/>
    <n v="17"/>
    <x v="0"/>
    <x v="0"/>
    <x v="3"/>
    <x v="15"/>
    <x v="1"/>
    <x v="7"/>
    <x v="14"/>
    <x v="15"/>
    <n v="0"/>
    <x v="1"/>
    <n v="40"/>
    <n v="40"/>
    <n v="8000"/>
    <m/>
    <m/>
    <m/>
    <m/>
    <m/>
  </r>
  <r>
    <n v="19"/>
    <n v="18"/>
    <x v="0"/>
    <x v="0"/>
    <x v="6"/>
    <x v="16"/>
    <x v="3"/>
    <x v="8"/>
    <x v="15"/>
    <x v="15"/>
    <n v="0"/>
    <x v="0"/>
    <n v="40"/>
    <n v="40"/>
    <n v="8000"/>
    <m/>
    <m/>
    <m/>
    <m/>
    <m/>
  </r>
  <r>
    <n v="20"/>
    <n v="18"/>
    <x v="0"/>
    <x v="0"/>
    <x v="7"/>
    <x v="16"/>
    <x v="3"/>
    <x v="8"/>
    <x v="15"/>
    <x v="15"/>
    <n v="0"/>
    <x v="0"/>
    <n v="40"/>
    <n v="40"/>
    <n v="8000"/>
    <m/>
    <m/>
    <m/>
    <m/>
    <m/>
  </r>
  <r>
    <n v="21"/>
    <n v="18"/>
    <x v="0"/>
    <x v="0"/>
    <x v="8"/>
    <x v="16"/>
    <x v="3"/>
    <x v="8"/>
    <x v="15"/>
    <x v="15"/>
    <n v="0"/>
    <x v="0"/>
    <n v="40"/>
    <n v="40"/>
    <n v="8000"/>
    <m/>
    <m/>
    <m/>
    <m/>
    <m/>
  </r>
  <r>
    <n v="22"/>
    <n v="18"/>
    <x v="0"/>
    <x v="0"/>
    <x v="9"/>
    <x v="16"/>
    <x v="3"/>
    <x v="8"/>
    <x v="15"/>
    <x v="15"/>
    <n v="0"/>
    <x v="0"/>
    <n v="40"/>
    <n v="40"/>
    <n v="8000"/>
    <m/>
    <m/>
    <m/>
    <m/>
    <m/>
  </r>
  <r>
    <n v="19"/>
    <n v="19"/>
    <x v="0"/>
    <x v="0"/>
    <x v="6"/>
    <x v="17"/>
    <x v="3"/>
    <x v="8"/>
    <x v="16"/>
    <x v="15"/>
    <n v="0"/>
    <x v="0"/>
    <n v="40"/>
    <n v="40"/>
    <n v="8000"/>
    <m/>
    <m/>
    <m/>
    <m/>
    <m/>
  </r>
  <r>
    <n v="20"/>
    <n v="19"/>
    <x v="0"/>
    <x v="0"/>
    <x v="7"/>
    <x v="17"/>
    <x v="3"/>
    <x v="8"/>
    <x v="16"/>
    <x v="15"/>
    <n v="0"/>
    <x v="0"/>
    <n v="40"/>
    <n v="40"/>
    <n v="8000"/>
    <m/>
    <m/>
    <m/>
    <m/>
    <m/>
  </r>
  <r>
    <n v="21"/>
    <n v="19"/>
    <x v="0"/>
    <x v="0"/>
    <x v="8"/>
    <x v="17"/>
    <x v="3"/>
    <x v="8"/>
    <x v="16"/>
    <x v="15"/>
    <n v="0"/>
    <x v="0"/>
    <n v="40"/>
    <n v="40"/>
    <n v="8000"/>
    <m/>
    <m/>
    <m/>
    <m/>
    <m/>
  </r>
  <r>
    <n v="22"/>
    <n v="19"/>
    <x v="0"/>
    <x v="0"/>
    <x v="9"/>
    <x v="17"/>
    <x v="3"/>
    <x v="8"/>
    <x v="16"/>
    <x v="15"/>
    <n v="0"/>
    <x v="0"/>
    <n v="40"/>
    <n v="40"/>
    <n v="8000"/>
    <m/>
    <m/>
    <m/>
    <m/>
    <m/>
  </r>
  <r>
    <n v="19"/>
    <n v="23"/>
    <x v="0"/>
    <x v="0"/>
    <x v="6"/>
    <x v="18"/>
    <x v="3"/>
    <x v="9"/>
    <x v="17"/>
    <x v="16"/>
    <n v="0"/>
    <x v="0"/>
    <n v="40"/>
    <n v="40"/>
    <n v="11840"/>
    <m/>
    <m/>
    <m/>
    <m/>
    <m/>
  </r>
  <r>
    <n v="20"/>
    <n v="23"/>
    <x v="0"/>
    <x v="0"/>
    <x v="7"/>
    <x v="18"/>
    <x v="3"/>
    <x v="9"/>
    <x v="17"/>
    <x v="16"/>
    <n v="0"/>
    <x v="0"/>
    <n v="40"/>
    <n v="40"/>
    <n v="11840"/>
    <m/>
    <m/>
    <m/>
    <m/>
    <m/>
  </r>
  <r>
    <n v="21"/>
    <n v="23"/>
    <x v="0"/>
    <x v="0"/>
    <x v="8"/>
    <x v="18"/>
    <x v="3"/>
    <x v="9"/>
    <x v="17"/>
    <x v="16"/>
    <n v="0"/>
    <x v="0"/>
    <n v="40"/>
    <n v="40"/>
    <n v="11840"/>
    <m/>
    <m/>
    <m/>
    <m/>
    <m/>
  </r>
  <r>
    <n v="22"/>
    <n v="23"/>
    <x v="0"/>
    <x v="0"/>
    <x v="9"/>
    <x v="18"/>
    <x v="3"/>
    <x v="9"/>
    <x v="17"/>
    <x v="16"/>
    <n v="0"/>
    <x v="0"/>
    <n v="40"/>
    <n v="40"/>
    <n v="11840"/>
    <m/>
    <m/>
    <m/>
    <m/>
    <m/>
  </r>
  <r>
    <n v="31"/>
    <n v="18"/>
    <x v="0"/>
    <x v="0"/>
    <x v="10"/>
    <x v="16"/>
    <x v="3"/>
    <x v="8"/>
    <x v="15"/>
    <x v="15"/>
    <n v="0"/>
    <x v="0"/>
    <n v="40"/>
    <n v="40"/>
    <n v="8000"/>
    <m/>
    <m/>
    <m/>
    <m/>
    <m/>
  </r>
  <r>
    <n v="32"/>
    <n v="18"/>
    <x v="0"/>
    <x v="0"/>
    <x v="11"/>
    <x v="16"/>
    <x v="3"/>
    <x v="8"/>
    <x v="15"/>
    <x v="15"/>
    <n v="0"/>
    <x v="0"/>
    <n v="40"/>
    <n v="40"/>
    <n v="8000"/>
    <m/>
    <m/>
    <m/>
    <m/>
    <m/>
  </r>
  <r>
    <n v="33"/>
    <n v="18"/>
    <x v="0"/>
    <x v="0"/>
    <x v="12"/>
    <x v="16"/>
    <x v="3"/>
    <x v="8"/>
    <x v="15"/>
    <x v="15"/>
    <n v="0"/>
    <x v="0"/>
    <n v="40"/>
    <n v="40"/>
    <n v="8000"/>
    <m/>
    <m/>
    <m/>
    <m/>
    <m/>
  </r>
  <r>
    <n v="34"/>
    <n v="18"/>
    <x v="0"/>
    <x v="0"/>
    <x v="13"/>
    <x v="16"/>
    <x v="3"/>
    <x v="8"/>
    <x v="15"/>
    <x v="15"/>
    <n v="0"/>
    <x v="0"/>
    <n v="40"/>
    <n v="40"/>
    <n v="8000"/>
    <m/>
    <m/>
    <m/>
    <m/>
    <m/>
  </r>
  <r>
    <n v="31"/>
    <n v="19"/>
    <x v="0"/>
    <x v="0"/>
    <x v="10"/>
    <x v="17"/>
    <x v="3"/>
    <x v="8"/>
    <x v="16"/>
    <x v="15"/>
    <n v="0"/>
    <x v="0"/>
    <n v="40"/>
    <n v="40"/>
    <n v="8000"/>
    <m/>
    <m/>
    <m/>
    <m/>
    <m/>
  </r>
  <r>
    <n v="32"/>
    <n v="19"/>
    <x v="0"/>
    <x v="0"/>
    <x v="11"/>
    <x v="17"/>
    <x v="3"/>
    <x v="8"/>
    <x v="16"/>
    <x v="15"/>
    <n v="0"/>
    <x v="0"/>
    <n v="40"/>
    <n v="40"/>
    <n v="8000"/>
    <m/>
    <m/>
    <m/>
    <m/>
    <m/>
  </r>
  <r>
    <n v="33"/>
    <n v="19"/>
    <x v="0"/>
    <x v="0"/>
    <x v="12"/>
    <x v="17"/>
    <x v="3"/>
    <x v="8"/>
    <x v="16"/>
    <x v="15"/>
    <n v="0"/>
    <x v="0"/>
    <n v="40"/>
    <n v="40"/>
    <n v="8000"/>
    <m/>
    <m/>
    <m/>
    <m/>
    <m/>
  </r>
  <r>
    <n v="34"/>
    <n v="19"/>
    <x v="0"/>
    <x v="0"/>
    <x v="13"/>
    <x v="17"/>
    <x v="3"/>
    <x v="8"/>
    <x v="16"/>
    <x v="15"/>
    <n v="0"/>
    <x v="0"/>
    <n v="40"/>
    <n v="40"/>
    <n v="8000"/>
    <m/>
    <m/>
    <m/>
    <m/>
    <m/>
  </r>
  <r>
    <n v="31"/>
    <n v="23"/>
    <x v="0"/>
    <x v="0"/>
    <x v="10"/>
    <x v="18"/>
    <x v="3"/>
    <x v="9"/>
    <x v="17"/>
    <x v="16"/>
    <n v="0"/>
    <x v="0"/>
    <n v="40"/>
    <n v="40"/>
    <n v="11840"/>
    <m/>
    <m/>
    <m/>
    <m/>
    <m/>
  </r>
  <r>
    <n v="32"/>
    <n v="23"/>
    <x v="0"/>
    <x v="0"/>
    <x v="11"/>
    <x v="18"/>
    <x v="3"/>
    <x v="9"/>
    <x v="17"/>
    <x v="16"/>
    <n v="0"/>
    <x v="0"/>
    <n v="40"/>
    <n v="40"/>
    <n v="11840"/>
    <m/>
    <m/>
    <m/>
    <m/>
    <m/>
  </r>
  <r>
    <n v="33"/>
    <n v="23"/>
    <x v="0"/>
    <x v="0"/>
    <x v="12"/>
    <x v="18"/>
    <x v="3"/>
    <x v="9"/>
    <x v="17"/>
    <x v="16"/>
    <n v="0"/>
    <x v="0"/>
    <n v="40"/>
    <n v="40"/>
    <n v="11840"/>
    <m/>
    <m/>
    <m/>
    <m/>
    <m/>
  </r>
  <r>
    <n v="34"/>
    <n v="23"/>
    <x v="0"/>
    <x v="0"/>
    <x v="13"/>
    <x v="18"/>
    <x v="3"/>
    <x v="9"/>
    <x v="17"/>
    <x v="16"/>
    <n v="0"/>
    <x v="0"/>
    <n v="40"/>
    <n v="40"/>
    <n v="11840"/>
    <m/>
    <m/>
    <m/>
    <m/>
    <m/>
  </r>
  <r>
    <n v="43"/>
    <n v="18"/>
    <x v="0"/>
    <x v="0"/>
    <x v="14"/>
    <x v="16"/>
    <x v="3"/>
    <x v="8"/>
    <x v="15"/>
    <x v="15"/>
    <n v="0"/>
    <x v="0"/>
    <n v="40"/>
    <n v="40"/>
    <n v="8000"/>
    <m/>
    <m/>
    <m/>
    <m/>
    <m/>
  </r>
  <r>
    <n v="44"/>
    <n v="18"/>
    <x v="0"/>
    <x v="0"/>
    <x v="15"/>
    <x v="16"/>
    <x v="3"/>
    <x v="8"/>
    <x v="15"/>
    <x v="15"/>
    <n v="0"/>
    <x v="0"/>
    <n v="40"/>
    <n v="40"/>
    <n v="8000"/>
    <m/>
    <m/>
    <m/>
    <m/>
    <m/>
  </r>
  <r>
    <n v="43"/>
    <n v="19"/>
    <x v="0"/>
    <x v="0"/>
    <x v="14"/>
    <x v="17"/>
    <x v="3"/>
    <x v="8"/>
    <x v="16"/>
    <x v="15"/>
    <n v="0"/>
    <x v="0"/>
    <n v="40"/>
    <n v="40"/>
    <n v="8000"/>
    <m/>
    <m/>
    <m/>
    <m/>
    <m/>
  </r>
  <r>
    <n v="44"/>
    <n v="19"/>
    <x v="0"/>
    <x v="0"/>
    <x v="15"/>
    <x v="17"/>
    <x v="3"/>
    <x v="8"/>
    <x v="16"/>
    <x v="15"/>
    <n v="0"/>
    <x v="0"/>
    <n v="40"/>
    <n v="40"/>
    <n v="8000"/>
    <m/>
    <m/>
    <m/>
    <m/>
    <m/>
  </r>
  <r>
    <n v="43"/>
    <n v="23"/>
    <x v="0"/>
    <x v="0"/>
    <x v="14"/>
    <x v="18"/>
    <x v="3"/>
    <x v="9"/>
    <x v="17"/>
    <x v="16"/>
    <n v="0"/>
    <x v="0"/>
    <n v="40"/>
    <n v="40"/>
    <n v="11840"/>
    <m/>
    <m/>
    <m/>
    <m/>
    <m/>
  </r>
  <r>
    <n v="44"/>
    <n v="23"/>
    <x v="0"/>
    <x v="0"/>
    <x v="15"/>
    <x v="18"/>
    <x v="3"/>
    <x v="9"/>
    <x v="17"/>
    <x v="16"/>
    <n v="0"/>
    <x v="0"/>
    <n v="40"/>
    <n v="40"/>
    <n v="11840"/>
    <m/>
    <m/>
    <m/>
    <m/>
    <m/>
  </r>
  <r>
    <n v="1"/>
    <n v="19"/>
    <x v="0"/>
    <x v="0"/>
    <x v="4"/>
    <x v="17"/>
    <x v="3"/>
    <x v="8"/>
    <x v="16"/>
    <x v="15"/>
    <n v="0"/>
    <x v="0"/>
    <n v="40"/>
    <n v="40"/>
    <n v="8000"/>
    <m/>
    <m/>
    <m/>
    <m/>
    <m/>
  </r>
  <r>
    <n v="2"/>
    <n v="19"/>
    <x v="0"/>
    <x v="0"/>
    <x v="5"/>
    <x v="17"/>
    <x v="3"/>
    <x v="8"/>
    <x v="16"/>
    <x v="15"/>
    <n v="0"/>
    <x v="0"/>
    <n v="40"/>
    <n v="40"/>
    <n v="8000"/>
    <m/>
    <m/>
    <m/>
    <m/>
    <m/>
  </r>
  <r>
    <n v="1"/>
    <n v="23"/>
    <x v="0"/>
    <x v="0"/>
    <x v="4"/>
    <x v="18"/>
    <x v="3"/>
    <x v="9"/>
    <x v="17"/>
    <x v="16"/>
    <n v="0"/>
    <x v="0"/>
    <n v="40"/>
    <n v="40"/>
    <n v="11840"/>
    <m/>
    <m/>
    <m/>
    <m/>
    <m/>
  </r>
  <r>
    <n v="2"/>
    <n v="23"/>
    <x v="0"/>
    <x v="0"/>
    <x v="5"/>
    <x v="18"/>
    <x v="3"/>
    <x v="9"/>
    <x v="17"/>
    <x v="16"/>
    <n v="0"/>
    <x v="0"/>
    <n v="40"/>
    <n v="40"/>
    <n v="11840"/>
    <m/>
    <m/>
    <m/>
    <m/>
    <m/>
  </r>
  <r>
    <n v="19"/>
    <n v="20"/>
    <x v="0"/>
    <x v="0"/>
    <x v="6"/>
    <x v="19"/>
    <x v="3"/>
    <x v="10"/>
    <x v="18"/>
    <x v="15"/>
    <n v="0"/>
    <x v="1"/>
    <n v="40"/>
    <n v="40"/>
    <n v="8000"/>
    <m/>
    <m/>
    <m/>
    <m/>
    <m/>
  </r>
  <r>
    <n v="20"/>
    <n v="20"/>
    <x v="0"/>
    <x v="0"/>
    <x v="7"/>
    <x v="19"/>
    <x v="3"/>
    <x v="10"/>
    <x v="18"/>
    <x v="15"/>
    <n v="0"/>
    <x v="1"/>
    <n v="40"/>
    <n v="40"/>
    <n v="8000"/>
    <m/>
    <m/>
    <m/>
    <m/>
    <m/>
  </r>
  <r>
    <n v="21"/>
    <n v="20"/>
    <x v="0"/>
    <x v="0"/>
    <x v="8"/>
    <x v="19"/>
    <x v="3"/>
    <x v="10"/>
    <x v="18"/>
    <x v="15"/>
    <n v="0"/>
    <x v="1"/>
    <n v="40"/>
    <n v="40"/>
    <n v="8000"/>
    <m/>
    <m/>
    <m/>
    <m/>
    <m/>
  </r>
  <r>
    <n v="22"/>
    <n v="20"/>
    <x v="0"/>
    <x v="0"/>
    <x v="9"/>
    <x v="19"/>
    <x v="3"/>
    <x v="10"/>
    <x v="18"/>
    <x v="15"/>
    <n v="0"/>
    <x v="1"/>
    <n v="40"/>
    <n v="40"/>
    <n v="8000"/>
    <m/>
    <m/>
    <m/>
    <m/>
    <m/>
  </r>
  <r>
    <n v="31"/>
    <n v="21"/>
    <x v="0"/>
    <x v="0"/>
    <x v="10"/>
    <x v="20"/>
    <x v="3"/>
    <x v="3"/>
    <x v="19"/>
    <x v="17"/>
    <n v="0"/>
    <x v="0"/>
    <n v="40"/>
    <n v="40"/>
    <n v="11000"/>
    <m/>
    <m/>
    <m/>
    <m/>
    <m/>
  </r>
  <r>
    <n v="32"/>
    <n v="21"/>
    <x v="0"/>
    <x v="0"/>
    <x v="11"/>
    <x v="20"/>
    <x v="3"/>
    <x v="3"/>
    <x v="19"/>
    <x v="17"/>
    <n v="0"/>
    <x v="0"/>
    <n v="40"/>
    <n v="40"/>
    <n v="11000"/>
    <m/>
    <m/>
    <m/>
    <m/>
    <m/>
  </r>
  <r>
    <n v="33"/>
    <n v="21"/>
    <x v="0"/>
    <x v="0"/>
    <x v="12"/>
    <x v="20"/>
    <x v="3"/>
    <x v="3"/>
    <x v="19"/>
    <x v="17"/>
    <n v="0"/>
    <x v="0"/>
    <n v="40"/>
    <n v="40"/>
    <n v="11000"/>
    <m/>
    <m/>
    <m/>
    <m/>
    <m/>
  </r>
  <r>
    <n v="34"/>
    <n v="21"/>
    <x v="0"/>
    <x v="0"/>
    <x v="13"/>
    <x v="20"/>
    <x v="3"/>
    <x v="3"/>
    <x v="19"/>
    <x v="17"/>
    <n v="0"/>
    <x v="0"/>
    <n v="40"/>
    <n v="40"/>
    <n v="11000"/>
    <m/>
    <m/>
    <m/>
    <m/>
    <m/>
  </r>
  <r>
    <n v="31"/>
    <n v="22"/>
    <x v="0"/>
    <x v="0"/>
    <x v="10"/>
    <x v="21"/>
    <x v="4"/>
    <x v="3"/>
    <x v="19"/>
    <x v="18"/>
    <n v="0"/>
    <x v="0"/>
    <n v="40"/>
    <n v="40"/>
    <n v="11400"/>
    <m/>
    <m/>
    <m/>
    <m/>
    <m/>
  </r>
  <r>
    <n v="32"/>
    <n v="22"/>
    <x v="0"/>
    <x v="0"/>
    <x v="11"/>
    <x v="21"/>
    <x v="4"/>
    <x v="3"/>
    <x v="19"/>
    <x v="18"/>
    <n v="0"/>
    <x v="0"/>
    <n v="40"/>
    <n v="40"/>
    <n v="11400"/>
    <m/>
    <m/>
    <m/>
    <m/>
    <m/>
  </r>
  <r>
    <n v="33"/>
    <n v="22"/>
    <x v="0"/>
    <x v="0"/>
    <x v="12"/>
    <x v="21"/>
    <x v="4"/>
    <x v="3"/>
    <x v="19"/>
    <x v="18"/>
    <n v="0"/>
    <x v="0"/>
    <n v="40"/>
    <n v="40"/>
    <n v="11400"/>
    <m/>
    <m/>
    <m/>
    <m/>
    <m/>
  </r>
  <r>
    <n v="34"/>
    <n v="22"/>
    <x v="0"/>
    <x v="0"/>
    <x v="13"/>
    <x v="21"/>
    <x v="4"/>
    <x v="3"/>
    <x v="19"/>
    <x v="18"/>
    <n v="0"/>
    <x v="0"/>
    <n v="40"/>
    <n v="40"/>
    <n v="11400"/>
    <m/>
    <m/>
    <m/>
    <m/>
    <m/>
  </r>
  <r>
    <n v="52"/>
    <n v="24"/>
    <x v="0"/>
    <x v="0"/>
    <x v="16"/>
    <x v="22"/>
    <x v="1"/>
    <x v="3"/>
    <x v="20"/>
    <x v="19"/>
    <n v="0"/>
    <x v="0"/>
    <n v="40"/>
    <n v="40"/>
    <n v="14280"/>
    <m/>
    <m/>
    <m/>
    <m/>
    <m/>
  </r>
  <r>
    <n v="53"/>
    <n v="24"/>
    <x v="0"/>
    <x v="0"/>
    <x v="17"/>
    <x v="22"/>
    <x v="1"/>
    <x v="3"/>
    <x v="20"/>
    <x v="19"/>
    <n v="0"/>
    <x v="0"/>
    <n v="40"/>
    <n v="40"/>
    <n v="14280"/>
    <m/>
    <m/>
    <m/>
    <m/>
    <m/>
  </r>
  <r>
    <n v="52"/>
    <n v="25"/>
    <x v="0"/>
    <x v="0"/>
    <x v="16"/>
    <x v="23"/>
    <x v="0"/>
    <x v="3"/>
    <x v="21"/>
    <x v="20"/>
    <n v="0"/>
    <x v="0"/>
    <n v="40"/>
    <n v="40"/>
    <n v="12640"/>
    <m/>
    <m/>
    <m/>
    <m/>
    <m/>
  </r>
  <r>
    <n v="53"/>
    <n v="25"/>
    <x v="0"/>
    <x v="0"/>
    <x v="17"/>
    <x v="23"/>
    <x v="0"/>
    <x v="3"/>
    <x v="21"/>
    <x v="20"/>
    <n v="0"/>
    <x v="0"/>
    <n v="40"/>
    <n v="40"/>
    <n v="12640"/>
    <m/>
    <m/>
    <m/>
    <m/>
    <m/>
  </r>
  <r>
    <n v="52"/>
    <n v="26"/>
    <x v="0"/>
    <x v="0"/>
    <x v="16"/>
    <x v="24"/>
    <x v="3"/>
    <x v="10"/>
    <x v="22"/>
    <x v="21"/>
    <n v="0"/>
    <x v="1"/>
    <n v="40"/>
    <n v="40"/>
    <n v="13600"/>
    <m/>
    <m/>
    <m/>
    <m/>
    <m/>
  </r>
  <r>
    <n v="53"/>
    <n v="26"/>
    <x v="0"/>
    <x v="0"/>
    <x v="17"/>
    <x v="24"/>
    <x v="3"/>
    <x v="10"/>
    <x v="22"/>
    <x v="21"/>
    <n v="0"/>
    <x v="1"/>
    <n v="40"/>
    <n v="40"/>
    <n v="13600"/>
    <m/>
    <m/>
    <m/>
    <m/>
    <m/>
  </r>
  <r>
    <n v="7"/>
    <n v="27"/>
    <x v="0"/>
    <x v="0"/>
    <x v="0"/>
    <x v="25"/>
    <x v="1"/>
    <x v="11"/>
    <x v="23"/>
    <x v="22"/>
    <n v="0"/>
    <x v="0"/>
    <n v="40"/>
    <n v="40"/>
    <n v="7600"/>
    <m/>
    <m/>
    <m/>
    <m/>
    <m/>
  </r>
  <r>
    <n v="8"/>
    <n v="27"/>
    <x v="0"/>
    <x v="0"/>
    <x v="1"/>
    <x v="25"/>
    <x v="1"/>
    <x v="11"/>
    <x v="23"/>
    <x v="22"/>
    <n v="0"/>
    <x v="0"/>
    <n v="40"/>
    <n v="40"/>
    <n v="7600"/>
    <m/>
    <m/>
    <m/>
    <m/>
    <m/>
  </r>
  <r>
    <n v="9"/>
    <n v="27"/>
    <x v="0"/>
    <x v="0"/>
    <x v="2"/>
    <x v="25"/>
    <x v="1"/>
    <x v="11"/>
    <x v="23"/>
    <x v="22"/>
    <n v="0"/>
    <x v="0"/>
    <n v="40"/>
    <n v="40"/>
    <n v="7600"/>
    <m/>
    <m/>
    <m/>
    <m/>
    <m/>
  </r>
  <r>
    <n v="10"/>
    <n v="27"/>
    <x v="0"/>
    <x v="0"/>
    <x v="3"/>
    <x v="25"/>
    <x v="1"/>
    <x v="11"/>
    <x v="23"/>
    <x v="22"/>
    <n v="0"/>
    <x v="0"/>
    <n v="40"/>
    <n v="40"/>
    <n v="7600"/>
    <m/>
    <m/>
    <m/>
    <m/>
    <m/>
  </r>
  <r>
    <n v="19"/>
    <n v="27"/>
    <x v="0"/>
    <x v="0"/>
    <x v="6"/>
    <x v="25"/>
    <x v="1"/>
    <x v="11"/>
    <x v="23"/>
    <x v="22"/>
    <n v="0"/>
    <x v="0"/>
    <n v="40"/>
    <n v="40"/>
    <n v="7600"/>
    <m/>
    <m/>
    <m/>
    <m/>
    <m/>
  </r>
  <r>
    <n v="20"/>
    <n v="27"/>
    <x v="0"/>
    <x v="0"/>
    <x v="7"/>
    <x v="25"/>
    <x v="1"/>
    <x v="11"/>
    <x v="23"/>
    <x v="22"/>
    <n v="0"/>
    <x v="0"/>
    <n v="40"/>
    <n v="40"/>
    <n v="7600"/>
    <m/>
    <m/>
    <m/>
    <m/>
    <m/>
  </r>
  <r>
    <n v="21"/>
    <n v="27"/>
    <x v="0"/>
    <x v="0"/>
    <x v="8"/>
    <x v="25"/>
    <x v="1"/>
    <x v="11"/>
    <x v="23"/>
    <x v="22"/>
    <n v="0"/>
    <x v="0"/>
    <n v="40"/>
    <n v="40"/>
    <n v="7600"/>
    <m/>
    <m/>
    <m/>
    <m/>
    <m/>
  </r>
  <r>
    <n v="22"/>
    <n v="27"/>
    <x v="0"/>
    <x v="0"/>
    <x v="9"/>
    <x v="25"/>
    <x v="1"/>
    <x v="11"/>
    <x v="23"/>
    <x v="22"/>
    <n v="0"/>
    <x v="0"/>
    <n v="40"/>
    <n v="40"/>
    <n v="7600"/>
    <m/>
    <m/>
    <m/>
    <m/>
    <m/>
  </r>
  <r>
    <n v="31"/>
    <n v="27"/>
    <x v="0"/>
    <x v="0"/>
    <x v="10"/>
    <x v="25"/>
    <x v="1"/>
    <x v="11"/>
    <x v="23"/>
    <x v="22"/>
    <n v="0"/>
    <x v="0"/>
    <n v="40"/>
    <n v="40"/>
    <n v="7600"/>
    <m/>
    <m/>
    <m/>
    <m/>
    <m/>
  </r>
  <r>
    <n v="32"/>
    <n v="27"/>
    <x v="0"/>
    <x v="0"/>
    <x v="11"/>
    <x v="25"/>
    <x v="1"/>
    <x v="11"/>
    <x v="23"/>
    <x v="22"/>
    <n v="0"/>
    <x v="0"/>
    <n v="40"/>
    <n v="40"/>
    <n v="7600"/>
    <m/>
    <m/>
    <m/>
    <m/>
    <m/>
  </r>
  <r>
    <n v="33"/>
    <n v="27"/>
    <x v="0"/>
    <x v="0"/>
    <x v="12"/>
    <x v="25"/>
    <x v="1"/>
    <x v="11"/>
    <x v="23"/>
    <x v="22"/>
    <n v="0"/>
    <x v="0"/>
    <n v="40"/>
    <n v="40"/>
    <n v="7600"/>
    <m/>
    <m/>
    <m/>
    <m/>
    <m/>
  </r>
  <r>
    <n v="34"/>
    <n v="27"/>
    <x v="0"/>
    <x v="0"/>
    <x v="13"/>
    <x v="25"/>
    <x v="1"/>
    <x v="11"/>
    <x v="23"/>
    <x v="22"/>
    <n v="0"/>
    <x v="0"/>
    <n v="40"/>
    <n v="40"/>
    <n v="7600"/>
    <m/>
    <m/>
    <m/>
    <m/>
    <m/>
  </r>
  <r>
    <n v="43"/>
    <n v="27"/>
    <x v="0"/>
    <x v="0"/>
    <x v="14"/>
    <x v="25"/>
    <x v="1"/>
    <x v="11"/>
    <x v="23"/>
    <x v="22"/>
    <n v="0"/>
    <x v="0"/>
    <n v="40"/>
    <n v="40"/>
    <n v="7600"/>
    <m/>
    <m/>
    <m/>
    <m/>
    <m/>
  </r>
  <r>
    <n v="44"/>
    <n v="27"/>
    <x v="0"/>
    <x v="0"/>
    <x v="15"/>
    <x v="25"/>
    <x v="1"/>
    <x v="11"/>
    <x v="23"/>
    <x v="22"/>
    <n v="0"/>
    <x v="0"/>
    <n v="40"/>
    <n v="40"/>
    <n v="7600"/>
    <m/>
    <m/>
    <m/>
    <m/>
    <m/>
  </r>
  <r>
    <n v="1"/>
    <n v="28"/>
    <x v="0"/>
    <x v="0"/>
    <x v="4"/>
    <x v="26"/>
    <x v="0"/>
    <x v="11"/>
    <x v="24"/>
    <x v="23"/>
    <n v="0"/>
    <x v="0"/>
    <n v="40"/>
    <n v="40"/>
    <n v="5840"/>
    <m/>
    <m/>
    <m/>
    <m/>
    <m/>
  </r>
  <r>
    <n v="2"/>
    <n v="28"/>
    <x v="0"/>
    <x v="0"/>
    <x v="5"/>
    <x v="26"/>
    <x v="0"/>
    <x v="11"/>
    <x v="24"/>
    <x v="23"/>
    <n v="0"/>
    <x v="0"/>
    <n v="40"/>
    <n v="40"/>
    <n v="5840"/>
    <m/>
    <m/>
    <m/>
    <m/>
    <m/>
  </r>
  <r>
    <n v="7"/>
    <n v="28"/>
    <x v="0"/>
    <x v="0"/>
    <x v="0"/>
    <x v="26"/>
    <x v="0"/>
    <x v="11"/>
    <x v="24"/>
    <x v="23"/>
    <n v="0"/>
    <x v="0"/>
    <n v="40"/>
    <n v="40"/>
    <n v="5840"/>
    <m/>
    <m/>
    <m/>
    <m/>
    <m/>
  </r>
  <r>
    <n v="8"/>
    <n v="28"/>
    <x v="0"/>
    <x v="0"/>
    <x v="1"/>
    <x v="26"/>
    <x v="0"/>
    <x v="11"/>
    <x v="24"/>
    <x v="23"/>
    <n v="0"/>
    <x v="0"/>
    <n v="40"/>
    <n v="40"/>
    <n v="5840"/>
    <m/>
    <m/>
    <m/>
    <m/>
    <m/>
  </r>
  <r>
    <n v="9"/>
    <n v="28"/>
    <x v="0"/>
    <x v="0"/>
    <x v="2"/>
    <x v="26"/>
    <x v="0"/>
    <x v="11"/>
    <x v="24"/>
    <x v="23"/>
    <n v="0"/>
    <x v="0"/>
    <n v="40"/>
    <n v="40"/>
    <n v="5840"/>
    <m/>
    <m/>
    <m/>
    <m/>
    <m/>
  </r>
  <r>
    <n v="10"/>
    <n v="28"/>
    <x v="0"/>
    <x v="0"/>
    <x v="3"/>
    <x v="26"/>
    <x v="0"/>
    <x v="11"/>
    <x v="24"/>
    <x v="23"/>
    <n v="0"/>
    <x v="0"/>
    <n v="40"/>
    <n v="40"/>
    <n v="5840"/>
    <m/>
    <m/>
    <m/>
    <m/>
    <m/>
  </r>
  <r>
    <n v="19"/>
    <n v="28"/>
    <x v="0"/>
    <x v="0"/>
    <x v="6"/>
    <x v="26"/>
    <x v="0"/>
    <x v="11"/>
    <x v="24"/>
    <x v="23"/>
    <n v="0"/>
    <x v="0"/>
    <n v="40"/>
    <n v="40"/>
    <n v="5840"/>
    <m/>
    <m/>
    <m/>
    <m/>
    <m/>
  </r>
  <r>
    <n v="20"/>
    <n v="28"/>
    <x v="0"/>
    <x v="0"/>
    <x v="7"/>
    <x v="26"/>
    <x v="0"/>
    <x v="11"/>
    <x v="24"/>
    <x v="23"/>
    <n v="0"/>
    <x v="0"/>
    <n v="40"/>
    <n v="40"/>
    <n v="5840"/>
    <m/>
    <m/>
    <m/>
    <m/>
    <m/>
  </r>
  <r>
    <n v="21"/>
    <n v="28"/>
    <x v="0"/>
    <x v="0"/>
    <x v="8"/>
    <x v="26"/>
    <x v="0"/>
    <x v="11"/>
    <x v="24"/>
    <x v="23"/>
    <n v="0"/>
    <x v="0"/>
    <n v="40"/>
    <n v="40"/>
    <n v="5840"/>
    <m/>
    <m/>
    <m/>
    <m/>
    <m/>
  </r>
  <r>
    <n v="22"/>
    <n v="28"/>
    <x v="0"/>
    <x v="0"/>
    <x v="9"/>
    <x v="26"/>
    <x v="0"/>
    <x v="11"/>
    <x v="24"/>
    <x v="23"/>
    <n v="0"/>
    <x v="0"/>
    <n v="40"/>
    <n v="40"/>
    <n v="5840"/>
    <m/>
    <m/>
    <m/>
    <m/>
    <m/>
  </r>
  <r>
    <n v="31"/>
    <n v="28"/>
    <x v="0"/>
    <x v="0"/>
    <x v="10"/>
    <x v="26"/>
    <x v="0"/>
    <x v="11"/>
    <x v="24"/>
    <x v="23"/>
    <n v="0"/>
    <x v="0"/>
    <n v="40"/>
    <n v="40"/>
    <n v="5840"/>
    <m/>
    <m/>
    <m/>
    <m/>
    <m/>
  </r>
  <r>
    <n v="32"/>
    <n v="28"/>
    <x v="0"/>
    <x v="0"/>
    <x v="11"/>
    <x v="26"/>
    <x v="0"/>
    <x v="11"/>
    <x v="24"/>
    <x v="23"/>
    <n v="0"/>
    <x v="0"/>
    <n v="40"/>
    <n v="40"/>
    <n v="5840"/>
    <m/>
    <m/>
    <m/>
    <m/>
    <m/>
  </r>
  <r>
    <n v="33"/>
    <n v="28"/>
    <x v="0"/>
    <x v="0"/>
    <x v="12"/>
    <x v="26"/>
    <x v="0"/>
    <x v="11"/>
    <x v="24"/>
    <x v="23"/>
    <n v="0"/>
    <x v="0"/>
    <n v="40"/>
    <n v="40"/>
    <n v="5840"/>
    <m/>
    <m/>
    <m/>
    <m/>
    <m/>
  </r>
  <r>
    <n v="34"/>
    <n v="28"/>
    <x v="0"/>
    <x v="0"/>
    <x v="13"/>
    <x v="26"/>
    <x v="0"/>
    <x v="11"/>
    <x v="24"/>
    <x v="23"/>
    <n v="0"/>
    <x v="0"/>
    <n v="40"/>
    <n v="40"/>
    <n v="5840"/>
    <m/>
    <m/>
    <m/>
    <m/>
    <m/>
  </r>
  <r>
    <n v="43"/>
    <n v="28"/>
    <x v="0"/>
    <x v="0"/>
    <x v="14"/>
    <x v="26"/>
    <x v="0"/>
    <x v="11"/>
    <x v="24"/>
    <x v="23"/>
    <n v="0"/>
    <x v="0"/>
    <n v="40"/>
    <n v="40"/>
    <n v="5840"/>
    <m/>
    <m/>
    <m/>
    <m/>
    <m/>
  </r>
  <r>
    <n v="44"/>
    <n v="28"/>
    <x v="0"/>
    <x v="0"/>
    <x v="15"/>
    <x v="26"/>
    <x v="0"/>
    <x v="11"/>
    <x v="24"/>
    <x v="23"/>
    <n v="0"/>
    <x v="0"/>
    <n v="40"/>
    <n v="40"/>
    <n v="5840"/>
    <m/>
    <m/>
    <m/>
    <m/>
    <m/>
  </r>
  <r>
    <n v="52"/>
    <n v="28"/>
    <x v="0"/>
    <x v="0"/>
    <x v="16"/>
    <x v="26"/>
    <x v="0"/>
    <x v="11"/>
    <x v="24"/>
    <x v="23"/>
    <n v="0"/>
    <x v="0"/>
    <n v="40"/>
    <n v="40"/>
    <n v="5840"/>
    <m/>
    <m/>
    <m/>
    <m/>
    <m/>
  </r>
  <r>
    <n v="53"/>
    <n v="28"/>
    <x v="0"/>
    <x v="0"/>
    <x v="17"/>
    <x v="26"/>
    <x v="0"/>
    <x v="11"/>
    <x v="24"/>
    <x v="23"/>
    <n v="0"/>
    <x v="0"/>
    <n v="40"/>
    <n v="40"/>
    <n v="5840"/>
    <m/>
    <m/>
    <m/>
    <m/>
    <m/>
  </r>
  <r>
    <n v="1"/>
    <n v="29"/>
    <x v="0"/>
    <x v="0"/>
    <x v="4"/>
    <x v="27"/>
    <x v="5"/>
    <x v="12"/>
    <x v="25"/>
    <x v="24"/>
    <n v="0"/>
    <x v="0"/>
    <n v="40"/>
    <n v="40"/>
    <n v="6720"/>
    <m/>
    <m/>
    <m/>
    <m/>
    <m/>
  </r>
  <r>
    <n v="2"/>
    <n v="29"/>
    <x v="0"/>
    <x v="0"/>
    <x v="5"/>
    <x v="27"/>
    <x v="5"/>
    <x v="12"/>
    <x v="25"/>
    <x v="24"/>
    <n v="0"/>
    <x v="0"/>
    <n v="40"/>
    <n v="40"/>
    <n v="6720"/>
    <m/>
    <m/>
    <m/>
    <m/>
    <m/>
  </r>
  <r>
    <n v="7"/>
    <n v="29"/>
    <x v="0"/>
    <x v="0"/>
    <x v="0"/>
    <x v="27"/>
    <x v="5"/>
    <x v="12"/>
    <x v="25"/>
    <x v="24"/>
    <n v="0"/>
    <x v="0"/>
    <n v="40"/>
    <n v="40"/>
    <n v="6720"/>
    <m/>
    <m/>
    <m/>
    <m/>
    <m/>
  </r>
  <r>
    <n v="8"/>
    <n v="29"/>
    <x v="0"/>
    <x v="0"/>
    <x v="1"/>
    <x v="27"/>
    <x v="5"/>
    <x v="12"/>
    <x v="25"/>
    <x v="24"/>
    <n v="0"/>
    <x v="0"/>
    <n v="40"/>
    <n v="40"/>
    <n v="6720"/>
    <m/>
    <m/>
    <m/>
    <m/>
    <m/>
  </r>
  <r>
    <n v="9"/>
    <n v="29"/>
    <x v="0"/>
    <x v="0"/>
    <x v="2"/>
    <x v="27"/>
    <x v="5"/>
    <x v="12"/>
    <x v="25"/>
    <x v="24"/>
    <n v="0"/>
    <x v="0"/>
    <n v="40"/>
    <n v="40"/>
    <n v="6720"/>
    <m/>
    <m/>
    <m/>
    <m/>
    <m/>
  </r>
  <r>
    <n v="10"/>
    <n v="29"/>
    <x v="0"/>
    <x v="0"/>
    <x v="3"/>
    <x v="27"/>
    <x v="5"/>
    <x v="12"/>
    <x v="25"/>
    <x v="24"/>
    <n v="0"/>
    <x v="0"/>
    <n v="40"/>
    <n v="40"/>
    <n v="6720"/>
    <m/>
    <m/>
    <m/>
    <m/>
    <m/>
  </r>
  <r>
    <n v="19"/>
    <n v="29"/>
    <x v="0"/>
    <x v="0"/>
    <x v="6"/>
    <x v="27"/>
    <x v="5"/>
    <x v="12"/>
    <x v="25"/>
    <x v="24"/>
    <n v="0"/>
    <x v="0"/>
    <n v="40"/>
    <n v="40"/>
    <n v="6720"/>
    <m/>
    <m/>
    <m/>
    <m/>
    <m/>
  </r>
  <r>
    <n v="20"/>
    <n v="29"/>
    <x v="0"/>
    <x v="0"/>
    <x v="7"/>
    <x v="27"/>
    <x v="5"/>
    <x v="12"/>
    <x v="25"/>
    <x v="24"/>
    <n v="0"/>
    <x v="0"/>
    <n v="40"/>
    <n v="40"/>
    <n v="6720"/>
    <m/>
    <m/>
    <m/>
    <m/>
    <m/>
  </r>
  <r>
    <n v="21"/>
    <n v="29"/>
    <x v="0"/>
    <x v="0"/>
    <x v="8"/>
    <x v="27"/>
    <x v="5"/>
    <x v="12"/>
    <x v="25"/>
    <x v="24"/>
    <n v="0"/>
    <x v="0"/>
    <n v="40"/>
    <n v="40"/>
    <n v="6720"/>
    <m/>
    <m/>
    <m/>
    <m/>
    <m/>
  </r>
  <r>
    <n v="22"/>
    <n v="29"/>
    <x v="0"/>
    <x v="0"/>
    <x v="9"/>
    <x v="27"/>
    <x v="5"/>
    <x v="12"/>
    <x v="25"/>
    <x v="24"/>
    <n v="0"/>
    <x v="0"/>
    <n v="40"/>
    <n v="40"/>
    <n v="6720"/>
    <m/>
    <m/>
    <m/>
    <m/>
    <m/>
  </r>
  <r>
    <n v="31"/>
    <n v="29"/>
    <x v="0"/>
    <x v="0"/>
    <x v="10"/>
    <x v="27"/>
    <x v="5"/>
    <x v="12"/>
    <x v="25"/>
    <x v="24"/>
    <n v="0"/>
    <x v="0"/>
    <n v="40"/>
    <n v="40"/>
    <n v="6720"/>
    <m/>
    <m/>
    <m/>
    <m/>
    <m/>
  </r>
  <r>
    <n v="32"/>
    <n v="29"/>
    <x v="0"/>
    <x v="0"/>
    <x v="11"/>
    <x v="27"/>
    <x v="5"/>
    <x v="12"/>
    <x v="25"/>
    <x v="24"/>
    <n v="0"/>
    <x v="0"/>
    <n v="40"/>
    <n v="40"/>
    <n v="6720"/>
    <m/>
    <m/>
    <m/>
    <m/>
    <m/>
  </r>
  <r>
    <n v="33"/>
    <n v="29"/>
    <x v="0"/>
    <x v="0"/>
    <x v="12"/>
    <x v="27"/>
    <x v="5"/>
    <x v="12"/>
    <x v="25"/>
    <x v="24"/>
    <n v="0"/>
    <x v="0"/>
    <n v="40"/>
    <n v="40"/>
    <n v="6720"/>
    <m/>
    <m/>
    <m/>
    <m/>
    <m/>
  </r>
  <r>
    <n v="34"/>
    <n v="29"/>
    <x v="0"/>
    <x v="0"/>
    <x v="13"/>
    <x v="27"/>
    <x v="5"/>
    <x v="12"/>
    <x v="25"/>
    <x v="24"/>
    <n v="0"/>
    <x v="0"/>
    <n v="40"/>
    <n v="40"/>
    <n v="6720"/>
    <m/>
    <m/>
    <m/>
    <m/>
    <m/>
  </r>
  <r>
    <n v="43"/>
    <n v="29"/>
    <x v="0"/>
    <x v="0"/>
    <x v="14"/>
    <x v="27"/>
    <x v="5"/>
    <x v="12"/>
    <x v="25"/>
    <x v="24"/>
    <n v="0"/>
    <x v="0"/>
    <n v="40"/>
    <n v="40"/>
    <n v="6720"/>
    <m/>
    <m/>
    <m/>
    <m/>
    <m/>
  </r>
  <r>
    <n v="44"/>
    <n v="29"/>
    <x v="0"/>
    <x v="0"/>
    <x v="15"/>
    <x v="27"/>
    <x v="5"/>
    <x v="12"/>
    <x v="25"/>
    <x v="24"/>
    <n v="0"/>
    <x v="0"/>
    <n v="40"/>
    <n v="40"/>
    <n v="6720"/>
    <m/>
    <m/>
    <m/>
    <m/>
    <m/>
  </r>
  <r>
    <n v="52"/>
    <n v="29"/>
    <x v="0"/>
    <x v="0"/>
    <x v="16"/>
    <x v="27"/>
    <x v="5"/>
    <x v="12"/>
    <x v="25"/>
    <x v="24"/>
    <n v="0"/>
    <x v="0"/>
    <n v="40"/>
    <n v="40"/>
    <n v="6720"/>
    <m/>
    <m/>
    <m/>
    <m/>
    <m/>
  </r>
  <r>
    <n v="53"/>
    <n v="29"/>
    <x v="0"/>
    <x v="0"/>
    <x v="17"/>
    <x v="27"/>
    <x v="5"/>
    <x v="12"/>
    <x v="25"/>
    <x v="24"/>
    <n v="0"/>
    <x v="0"/>
    <n v="40"/>
    <n v="40"/>
    <n v="6720"/>
    <m/>
    <m/>
    <m/>
    <m/>
    <m/>
  </r>
  <r>
    <n v="1"/>
    <n v="30"/>
    <x v="0"/>
    <x v="0"/>
    <x v="4"/>
    <x v="28"/>
    <x v="3"/>
    <x v="12"/>
    <x v="26"/>
    <x v="25"/>
    <n v="0"/>
    <x v="0"/>
    <n v="40"/>
    <n v="40"/>
    <n v="6200"/>
    <m/>
    <m/>
    <m/>
    <m/>
    <m/>
  </r>
  <r>
    <n v="2"/>
    <n v="30"/>
    <x v="0"/>
    <x v="0"/>
    <x v="5"/>
    <x v="28"/>
    <x v="3"/>
    <x v="12"/>
    <x v="26"/>
    <x v="25"/>
    <n v="0"/>
    <x v="0"/>
    <n v="40"/>
    <n v="40"/>
    <n v="6200"/>
    <m/>
    <m/>
    <m/>
    <m/>
    <m/>
  </r>
  <r>
    <n v="7"/>
    <n v="30"/>
    <x v="0"/>
    <x v="0"/>
    <x v="0"/>
    <x v="28"/>
    <x v="3"/>
    <x v="12"/>
    <x v="26"/>
    <x v="25"/>
    <n v="0"/>
    <x v="0"/>
    <n v="40"/>
    <n v="40"/>
    <n v="6200"/>
    <m/>
    <m/>
    <m/>
    <m/>
    <m/>
  </r>
  <r>
    <n v="8"/>
    <n v="30"/>
    <x v="0"/>
    <x v="0"/>
    <x v="1"/>
    <x v="28"/>
    <x v="3"/>
    <x v="12"/>
    <x v="26"/>
    <x v="25"/>
    <n v="0"/>
    <x v="0"/>
    <n v="40"/>
    <n v="40"/>
    <n v="6200"/>
    <m/>
    <m/>
    <m/>
    <m/>
    <m/>
  </r>
  <r>
    <n v="9"/>
    <n v="30"/>
    <x v="0"/>
    <x v="0"/>
    <x v="2"/>
    <x v="28"/>
    <x v="3"/>
    <x v="12"/>
    <x v="26"/>
    <x v="25"/>
    <n v="0"/>
    <x v="0"/>
    <n v="40"/>
    <n v="40"/>
    <n v="6200"/>
    <m/>
    <m/>
    <m/>
    <m/>
    <m/>
  </r>
  <r>
    <n v="10"/>
    <n v="30"/>
    <x v="0"/>
    <x v="0"/>
    <x v="3"/>
    <x v="28"/>
    <x v="3"/>
    <x v="12"/>
    <x v="26"/>
    <x v="25"/>
    <n v="0"/>
    <x v="0"/>
    <n v="40"/>
    <n v="40"/>
    <n v="6200"/>
    <m/>
    <m/>
    <m/>
    <m/>
    <m/>
  </r>
  <r>
    <n v="19"/>
    <n v="30"/>
    <x v="0"/>
    <x v="0"/>
    <x v="6"/>
    <x v="28"/>
    <x v="3"/>
    <x v="12"/>
    <x v="26"/>
    <x v="25"/>
    <n v="0"/>
    <x v="0"/>
    <n v="40"/>
    <n v="40"/>
    <n v="6200"/>
    <m/>
    <m/>
    <m/>
    <m/>
    <m/>
  </r>
  <r>
    <n v="20"/>
    <n v="30"/>
    <x v="0"/>
    <x v="0"/>
    <x v="7"/>
    <x v="28"/>
    <x v="3"/>
    <x v="12"/>
    <x v="26"/>
    <x v="25"/>
    <n v="0"/>
    <x v="0"/>
    <n v="40"/>
    <n v="40"/>
    <n v="6200"/>
    <m/>
    <m/>
    <m/>
    <m/>
    <m/>
  </r>
  <r>
    <n v="21"/>
    <n v="30"/>
    <x v="0"/>
    <x v="0"/>
    <x v="8"/>
    <x v="28"/>
    <x v="3"/>
    <x v="12"/>
    <x v="26"/>
    <x v="25"/>
    <n v="0"/>
    <x v="0"/>
    <n v="40"/>
    <n v="40"/>
    <n v="6200"/>
    <m/>
    <m/>
    <m/>
    <m/>
    <m/>
  </r>
  <r>
    <n v="22"/>
    <n v="30"/>
    <x v="0"/>
    <x v="0"/>
    <x v="9"/>
    <x v="28"/>
    <x v="3"/>
    <x v="12"/>
    <x v="26"/>
    <x v="25"/>
    <n v="0"/>
    <x v="0"/>
    <n v="40"/>
    <n v="40"/>
    <n v="6200"/>
    <m/>
    <m/>
    <m/>
    <m/>
    <m/>
  </r>
  <r>
    <n v="31"/>
    <n v="30"/>
    <x v="0"/>
    <x v="0"/>
    <x v="10"/>
    <x v="28"/>
    <x v="3"/>
    <x v="12"/>
    <x v="26"/>
    <x v="25"/>
    <n v="0"/>
    <x v="0"/>
    <n v="40"/>
    <n v="40"/>
    <n v="6200"/>
    <m/>
    <m/>
    <m/>
    <m/>
    <m/>
  </r>
  <r>
    <n v="32"/>
    <n v="30"/>
    <x v="0"/>
    <x v="0"/>
    <x v="11"/>
    <x v="28"/>
    <x v="3"/>
    <x v="12"/>
    <x v="26"/>
    <x v="25"/>
    <n v="0"/>
    <x v="0"/>
    <n v="40"/>
    <n v="40"/>
    <n v="6200"/>
    <m/>
    <m/>
    <m/>
    <m/>
    <m/>
  </r>
  <r>
    <n v="33"/>
    <n v="30"/>
    <x v="0"/>
    <x v="0"/>
    <x v="12"/>
    <x v="28"/>
    <x v="3"/>
    <x v="12"/>
    <x v="26"/>
    <x v="25"/>
    <n v="0"/>
    <x v="0"/>
    <n v="40"/>
    <n v="40"/>
    <n v="6200"/>
    <m/>
    <m/>
    <m/>
    <m/>
    <m/>
  </r>
  <r>
    <n v="34"/>
    <n v="30"/>
    <x v="0"/>
    <x v="0"/>
    <x v="13"/>
    <x v="28"/>
    <x v="3"/>
    <x v="12"/>
    <x v="26"/>
    <x v="25"/>
    <n v="0"/>
    <x v="0"/>
    <n v="40"/>
    <n v="40"/>
    <n v="6200"/>
    <m/>
    <m/>
    <m/>
    <m/>
    <m/>
  </r>
  <r>
    <n v="43"/>
    <n v="30"/>
    <x v="0"/>
    <x v="0"/>
    <x v="14"/>
    <x v="28"/>
    <x v="3"/>
    <x v="12"/>
    <x v="26"/>
    <x v="25"/>
    <n v="0"/>
    <x v="0"/>
    <n v="40"/>
    <n v="40"/>
    <n v="6200"/>
    <m/>
    <m/>
    <m/>
    <m/>
    <m/>
  </r>
  <r>
    <n v="44"/>
    <n v="30"/>
    <x v="0"/>
    <x v="0"/>
    <x v="15"/>
    <x v="28"/>
    <x v="3"/>
    <x v="12"/>
    <x v="26"/>
    <x v="25"/>
    <n v="0"/>
    <x v="0"/>
    <n v="40"/>
    <n v="40"/>
    <n v="6200"/>
    <m/>
    <m/>
    <m/>
    <m/>
    <m/>
  </r>
  <r>
    <n v="52"/>
    <n v="30"/>
    <x v="0"/>
    <x v="0"/>
    <x v="16"/>
    <x v="28"/>
    <x v="3"/>
    <x v="12"/>
    <x v="26"/>
    <x v="25"/>
    <n v="0"/>
    <x v="0"/>
    <n v="40"/>
    <n v="40"/>
    <n v="6200"/>
    <m/>
    <m/>
    <m/>
    <m/>
    <m/>
  </r>
  <r>
    <n v="53"/>
    <n v="30"/>
    <x v="0"/>
    <x v="0"/>
    <x v="17"/>
    <x v="28"/>
    <x v="3"/>
    <x v="12"/>
    <x v="26"/>
    <x v="25"/>
    <n v="0"/>
    <x v="0"/>
    <n v="40"/>
    <n v="40"/>
    <n v="6200"/>
    <m/>
    <m/>
    <m/>
    <m/>
    <m/>
  </r>
  <r>
    <n v="11"/>
    <n v="31"/>
    <x v="1"/>
    <x v="0"/>
    <x v="18"/>
    <x v="0"/>
    <x v="6"/>
    <x v="0"/>
    <x v="0"/>
    <x v="26"/>
    <n v="0"/>
    <x v="0"/>
    <n v="41"/>
    <n v="41"/>
    <n v="8446"/>
    <m/>
    <m/>
    <m/>
    <m/>
    <m/>
  </r>
  <r>
    <n v="12"/>
    <n v="31"/>
    <x v="1"/>
    <x v="0"/>
    <x v="19"/>
    <x v="0"/>
    <x v="6"/>
    <x v="0"/>
    <x v="0"/>
    <x v="26"/>
    <n v="0"/>
    <x v="0"/>
    <n v="41"/>
    <n v="41"/>
    <n v="8446"/>
    <m/>
    <m/>
    <m/>
    <m/>
    <m/>
  </r>
  <r>
    <n v="13"/>
    <n v="31"/>
    <x v="1"/>
    <x v="0"/>
    <x v="20"/>
    <x v="0"/>
    <x v="6"/>
    <x v="0"/>
    <x v="0"/>
    <x v="26"/>
    <n v="0"/>
    <x v="0"/>
    <n v="41"/>
    <n v="41"/>
    <n v="8446"/>
    <m/>
    <m/>
    <m/>
    <m/>
    <m/>
  </r>
  <r>
    <n v="14"/>
    <n v="31"/>
    <x v="1"/>
    <x v="0"/>
    <x v="21"/>
    <x v="0"/>
    <x v="6"/>
    <x v="0"/>
    <x v="0"/>
    <x v="26"/>
    <n v="0"/>
    <x v="0"/>
    <n v="41"/>
    <n v="41"/>
    <n v="8446"/>
    <m/>
    <m/>
    <m/>
    <m/>
    <m/>
  </r>
  <r>
    <n v="11"/>
    <n v="32"/>
    <x v="1"/>
    <x v="0"/>
    <x v="18"/>
    <x v="29"/>
    <x v="1"/>
    <x v="13"/>
    <x v="27"/>
    <x v="27"/>
    <n v="0"/>
    <x v="1"/>
    <n v="41"/>
    <n v="41"/>
    <n v="12054"/>
    <m/>
    <m/>
    <m/>
    <m/>
    <m/>
  </r>
  <r>
    <n v="12"/>
    <n v="32"/>
    <x v="1"/>
    <x v="0"/>
    <x v="19"/>
    <x v="29"/>
    <x v="1"/>
    <x v="13"/>
    <x v="27"/>
    <x v="27"/>
    <n v="0"/>
    <x v="1"/>
    <n v="41"/>
    <n v="41"/>
    <n v="12054"/>
    <m/>
    <m/>
    <m/>
    <m/>
    <m/>
  </r>
  <r>
    <n v="13"/>
    <n v="32"/>
    <x v="1"/>
    <x v="0"/>
    <x v="20"/>
    <x v="29"/>
    <x v="1"/>
    <x v="13"/>
    <x v="27"/>
    <x v="27"/>
    <n v="0"/>
    <x v="1"/>
    <n v="41"/>
    <n v="41"/>
    <n v="12054"/>
    <m/>
    <m/>
    <m/>
    <m/>
    <m/>
  </r>
  <r>
    <n v="14"/>
    <n v="32"/>
    <x v="1"/>
    <x v="0"/>
    <x v="21"/>
    <x v="29"/>
    <x v="1"/>
    <x v="13"/>
    <x v="27"/>
    <x v="27"/>
    <n v="0"/>
    <x v="1"/>
    <n v="41"/>
    <n v="41"/>
    <n v="12054"/>
    <m/>
    <m/>
    <m/>
    <m/>
    <m/>
  </r>
  <r>
    <n v="11"/>
    <n v="33"/>
    <x v="1"/>
    <x v="0"/>
    <x v="18"/>
    <x v="1"/>
    <x v="6"/>
    <x v="5"/>
    <x v="28"/>
    <x v="28"/>
    <n v="0"/>
    <x v="0"/>
    <n v="41"/>
    <n v="41"/>
    <n v="9348"/>
    <m/>
    <m/>
    <m/>
    <m/>
    <m/>
  </r>
  <r>
    <n v="12"/>
    <n v="33"/>
    <x v="1"/>
    <x v="0"/>
    <x v="19"/>
    <x v="1"/>
    <x v="6"/>
    <x v="5"/>
    <x v="28"/>
    <x v="28"/>
    <n v="0"/>
    <x v="0"/>
    <n v="41"/>
    <n v="41"/>
    <n v="9348"/>
    <m/>
    <m/>
    <m/>
    <m/>
    <m/>
  </r>
  <r>
    <n v="13"/>
    <n v="33"/>
    <x v="1"/>
    <x v="0"/>
    <x v="20"/>
    <x v="1"/>
    <x v="6"/>
    <x v="5"/>
    <x v="28"/>
    <x v="28"/>
    <n v="0"/>
    <x v="0"/>
    <n v="41"/>
    <n v="41"/>
    <n v="9348"/>
    <m/>
    <m/>
    <m/>
    <m/>
    <m/>
  </r>
  <r>
    <n v="14"/>
    <n v="33"/>
    <x v="1"/>
    <x v="0"/>
    <x v="21"/>
    <x v="1"/>
    <x v="6"/>
    <x v="5"/>
    <x v="28"/>
    <x v="28"/>
    <n v="0"/>
    <x v="0"/>
    <n v="41"/>
    <n v="41"/>
    <n v="9348"/>
    <m/>
    <m/>
    <m/>
    <m/>
    <m/>
  </r>
  <r>
    <n v="11"/>
    <n v="34"/>
    <x v="1"/>
    <x v="0"/>
    <x v="18"/>
    <x v="2"/>
    <x v="6"/>
    <x v="3"/>
    <x v="29"/>
    <x v="29"/>
    <n v="0"/>
    <x v="0"/>
    <n v="41"/>
    <n v="41"/>
    <n v="10209"/>
    <m/>
    <m/>
    <m/>
    <m/>
    <m/>
  </r>
  <r>
    <n v="12"/>
    <n v="34"/>
    <x v="1"/>
    <x v="0"/>
    <x v="19"/>
    <x v="2"/>
    <x v="6"/>
    <x v="3"/>
    <x v="29"/>
    <x v="29"/>
    <n v="0"/>
    <x v="0"/>
    <n v="41"/>
    <n v="41"/>
    <n v="10209"/>
    <m/>
    <m/>
    <m/>
    <m/>
    <m/>
  </r>
  <r>
    <n v="13"/>
    <n v="34"/>
    <x v="1"/>
    <x v="0"/>
    <x v="20"/>
    <x v="2"/>
    <x v="6"/>
    <x v="3"/>
    <x v="29"/>
    <x v="29"/>
    <n v="0"/>
    <x v="0"/>
    <n v="41"/>
    <n v="41"/>
    <n v="10209"/>
    <m/>
    <m/>
    <m/>
    <m/>
    <m/>
  </r>
  <r>
    <n v="14"/>
    <n v="34"/>
    <x v="1"/>
    <x v="0"/>
    <x v="21"/>
    <x v="2"/>
    <x v="6"/>
    <x v="3"/>
    <x v="29"/>
    <x v="29"/>
    <n v="0"/>
    <x v="0"/>
    <n v="41"/>
    <n v="41"/>
    <n v="10209"/>
    <m/>
    <m/>
    <m/>
    <m/>
    <m/>
  </r>
  <r>
    <n v="11"/>
    <n v="35"/>
    <x v="1"/>
    <x v="0"/>
    <x v="18"/>
    <x v="30"/>
    <x v="6"/>
    <x v="3"/>
    <x v="30"/>
    <x v="28"/>
    <n v="0"/>
    <x v="0"/>
    <n v="41"/>
    <n v="41"/>
    <n v="9348"/>
    <m/>
    <m/>
    <m/>
    <m/>
    <m/>
  </r>
  <r>
    <n v="12"/>
    <n v="35"/>
    <x v="1"/>
    <x v="0"/>
    <x v="19"/>
    <x v="30"/>
    <x v="6"/>
    <x v="3"/>
    <x v="30"/>
    <x v="28"/>
    <n v="0"/>
    <x v="0"/>
    <n v="41"/>
    <n v="41"/>
    <n v="9348"/>
    <m/>
    <m/>
    <m/>
    <m/>
    <m/>
  </r>
  <r>
    <n v="13"/>
    <n v="35"/>
    <x v="1"/>
    <x v="0"/>
    <x v="20"/>
    <x v="30"/>
    <x v="6"/>
    <x v="3"/>
    <x v="30"/>
    <x v="28"/>
    <n v="0"/>
    <x v="0"/>
    <n v="41"/>
    <n v="41"/>
    <n v="9348"/>
    <m/>
    <m/>
    <m/>
    <m/>
    <m/>
  </r>
  <r>
    <n v="14"/>
    <n v="35"/>
    <x v="1"/>
    <x v="0"/>
    <x v="21"/>
    <x v="30"/>
    <x v="6"/>
    <x v="3"/>
    <x v="30"/>
    <x v="28"/>
    <n v="0"/>
    <x v="0"/>
    <n v="41"/>
    <n v="41"/>
    <n v="9348"/>
    <m/>
    <m/>
    <m/>
    <m/>
    <m/>
  </r>
  <r>
    <n v="11"/>
    <n v="39"/>
    <x v="1"/>
    <x v="0"/>
    <x v="18"/>
    <x v="0"/>
    <x v="7"/>
    <x v="0"/>
    <x v="0"/>
    <x v="30"/>
    <n v="0"/>
    <x v="0"/>
    <n v="41"/>
    <n v="41"/>
    <n v="8159"/>
    <m/>
    <m/>
    <m/>
    <m/>
    <m/>
  </r>
  <r>
    <n v="12"/>
    <n v="39"/>
    <x v="1"/>
    <x v="0"/>
    <x v="19"/>
    <x v="0"/>
    <x v="7"/>
    <x v="0"/>
    <x v="0"/>
    <x v="30"/>
    <n v="0"/>
    <x v="0"/>
    <n v="41"/>
    <n v="41"/>
    <n v="8159"/>
    <m/>
    <m/>
    <m/>
    <m/>
    <m/>
  </r>
  <r>
    <n v="13"/>
    <n v="39"/>
    <x v="1"/>
    <x v="0"/>
    <x v="20"/>
    <x v="0"/>
    <x v="7"/>
    <x v="0"/>
    <x v="0"/>
    <x v="30"/>
    <n v="0"/>
    <x v="0"/>
    <n v="41"/>
    <n v="41"/>
    <n v="8159"/>
    <m/>
    <m/>
    <m/>
    <m/>
    <m/>
  </r>
  <r>
    <n v="14"/>
    <n v="39"/>
    <x v="1"/>
    <x v="0"/>
    <x v="21"/>
    <x v="0"/>
    <x v="7"/>
    <x v="0"/>
    <x v="0"/>
    <x v="30"/>
    <n v="0"/>
    <x v="0"/>
    <n v="41"/>
    <n v="41"/>
    <n v="8159"/>
    <m/>
    <m/>
    <m/>
    <m/>
    <m/>
  </r>
  <r>
    <n v="11"/>
    <n v="40"/>
    <x v="1"/>
    <x v="0"/>
    <x v="18"/>
    <x v="6"/>
    <x v="7"/>
    <x v="5"/>
    <x v="6"/>
    <x v="31"/>
    <n v="0"/>
    <x v="0"/>
    <n v="41"/>
    <n v="41"/>
    <n v="10168"/>
    <m/>
    <m/>
    <m/>
    <m/>
    <m/>
  </r>
  <r>
    <n v="12"/>
    <n v="40"/>
    <x v="1"/>
    <x v="0"/>
    <x v="19"/>
    <x v="6"/>
    <x v="7"/>
    <x v="5"/>
    <x v="6"/>
    <x v="31"/>
    <n v="0"/>
    <x v="0"/>
    <n v="41"/>
    <n v="41"/>
    <n v="10168"/>
    <m/>
    <m/>
    <m/>
    <m/>
    <m/>
  </r>
  <r>
    <n v="13"/>
    <n v="40"/>
    <x v="1"/>
    <x v="0"/>
    <x v="20"/>
    <x v="6"/>
    <x v="7"/>
    <x v="5"/>
    <x v="6"/>
    <x v="31"/>
    <n v="0"/>
    <x v="0"/>
    <n v="41"/>
    <n v="41"/>
    <n v="10168"/>
    <m/>
    <m/>
    <m/>
    <m/>
    <m/>
  </r>
  <r>
    <n v="14"/>
    <n v="40"/>
    <x v="1"/>
    <x v="0"/>
    <x v="21"/>
    <x v="6"/>
    <x v="7"/>
    <x v="5"/>
    <x v="6"/>
    <x v="31"/>
    <n v="0"/>
    <x v="0"/>
    <n v="41"/>
    <n v="41"/>
    <n v="10168"/>
    <m/>
    <m/>
    <m/>
    <m/>
    <m/>
  </r>
  <r>
    <n v="11"/>
    <n v="42"/>
    <x v="1"/>
    <x v="0"/>
    <x v="18"/>
    <x v="8"/>
    <x v="6"/>
    <x v="1"/>
    <x v="7"/>
    <x v="32"/>
    <n v="0"/>
    <x v="0"/>
    <n v="41"/>
    <n v="41"/>
    <n v="9758"/>
    <m/>
    <m/>
    <m/>
    <m/>
    <m/>
  </r>
  <r>
    <n v="12"/>
    <n v="42"/>
    <x v="1"/>
    <x v="0"/>
    <x v="19"/>
    <x v="8"/>
    <x v="6"/>
    <x v="1"/>
    <x v="7"/>
    <x v="32"/>
    <n v="0"/>
    <x v="0"/>
    <n v="41"/>
    <n v="41"/>
    <n v="9758"/>
    <m/>
    <m/>
    <m/>
    <m/>
    <m/>
  </r>
  <r>
    <n v="13"/>
    <n v="42"/>
    <x v="1"/>
    <x v="0"/>
    <x v="20"/>
    <x v="8"/>
    <x v="6"/>
    <x v="1"/>
    <x v="7"/>
    <x v="32"/>
    <n v="0"/>
    <x v="0"/>
    <n v="41"/>
    <n v="41"/>
    <n v="9758"/>
    <m/>
    <m/>
    <m/>
    <m/>
    <m/>
  </r>
  <r>
    <n v="14"/>
    <n v="42"/>
    <x v="1"/>
    <x v="0"/>
    <x v="21"/>
    <x v="8"/>
    <x v="6"/>
    <x v="1"/>
    <x v="7"/>
    <x v="32"/>
    <n v="0"/>
    <x v="0"/>
    <n v="41"/>
    <n v="41"/>
    <n v="9758"/>
    <m/>
    <m/>
    <m/>
    <m/>
    <m/>
  </r>
  <r>
    <n v="11"/>
    <n v="43"/>
    <x v="1"/>
    <x v="0"/>
    <x v="18"/>
    <x v="31"/>
    <x v="1"/>
    <x v="4"/>
    <x v="31"/>
    <x v="33"/>
    <n v="0"/>
    <x v="0"/>
    <n v="41"/>
    <n v="41"/>
    <n v="5125"/>
    <m/>
    <m/>
    <m/>
    <m/>
    <m/>
  </r>
  <r>
    <n v="12"/>
    <n v="43"/>
    <x v="1"/>
    <x v="0"/>
    <x v="19"/>
    <x v="31"/>
    <x v="1"/>
    <x v="4"/>
    <x v="31"/>
    <x v="33"/>
    <n v="0"/>
    <x v="0"/>
    <n v="41"/>
    <n v="41"/>
    <n v="5125"/>
    <m/>
    <m/>
    <m/>
    <m/>
    <m/>
  </r>
  <r>
    <n v="13"/>
    <n v="43"/>
    <x v="1"/>
    <x v="0"/>
    <x v="20"/>
    <x v="31"/>
    <x v="1"/>
    <x v="4"/>
    <x v="31"/>
    <x v="33"/>
    <n v="0"/>
    <x v="0"/>
    <n v="41"/>
    <n v="41"/>
    <n v="5125"/>
    <m/>
    <m/>
    <m/>
    <m/>
    <m/>
  </r>
  <r>
    <n v="14"/>
    <n v="43"/>
    <x v="1"/>
    <x v="0"/>
    <x v="21"/>
    <x v="31"/>
    <x v="1"/>
    <x v="4"/>
    <x v="31"/>
    <x v="33"/>
    <n v="0"/>
    <x v="0"/>
    <n v="41"/>
    <n v="41"/>
    <n v="5125"/>
    <m/>
    <m/>
    <m/>
    <m/>
    <m/>
  </r>
  <r>
    <n v="11"/>
    <n v="44"/>
    <x v="1"/>
    <x v="0"/>
    <x v="18"/>
    <x v="32"/>
    <x v="1"/>
    <x v="0"/>
    <x v="32"/>
    <x v="34"/>
    <n v="0"/>
    <x v="0"/>
    <n v="41"/>
    <n v="41"/>
    <n v="8323"/>
    <m/>
    <m/>
    <m/>
    <m/>
    <m/>
  </r>
  <r>
    <n v="12"/>
    <n v="44"/>
    <x v="1"/>
    <x v="0"/>
    <x v="19"/>
    <x v="32"/>
    <x v="1"/>
    <x v="0"/>
    <x v="32"/>
    <x v="34"/>
    <n v="0"/>
    <x v="0"/>
    <n v="41"/>
    <n v="41"/>
    <n v="8323"/>
    <m/>
    <m/>
    <m/>
    <m/>
    <m/>
  </r>
  <r>
    <n v="13"/>
    <n v="45"/>
    <x v="1"/>
    <x v="0"/>
    <x v="20"/>
    <x v="33"/>
    <x v="2"/>
    <x v="1"/>
    <x v="11"/>
    <x v="35"/>
    <n v="0"/>
    <x v="0"/>
    <n v="41"/>
    <n v="41"/>
    <n v="9061"/>
    <m/>
    <m/>
    <m/>
    <m/>
    <m/>
  </r>
  <r>
    <n v="14"/>
    <n v="45"/>
    <x v="1"/>
    <x v="0"/>
    <x v="21"/>
    <x v="33"/>
    <x v="2"/>
    <x v="1"/>
    <x v="11"/>
    <x v="35"/>
    <n v="0"/>
    <x v="0"/>
    <n v="41"/>
    <n v="41"/>
    <n v="9061"/>
    <m/>
    <m/>
    <m/>
    <m/>
    <m/>
  </r>
  <r>
    <n v="13"/>
    <n v="46"/>
    <x v="1"/>
    <x v="0"/>
    <x v="20"/>
    <x v="34"/>
    <x v="1"/>
    <x v="3"/>
    <x v="33"/>
    <x v="28"/>
    <n v="0"/>
    <x v="0"/>
    <n v="41"/>
    <n v="41"/>
    <n v="9348"/>
    <m/>
    <m/>
    <m/>
    <m/>
    <m/>
  </r>
  <r>
    <n v="14"/>
    <n v="46"/>
    <x v="1"/>
    <x v="0"/>
    <x v="21"/>
    <x v="34"/>
    <x v="1"/>
    <x v="3"/>
    <x v="33"/>
    <x v="28"/>
    <n v="0"/>
    <x v="0"/>
    <n v="41"/>
    <n v="41"/>
    <n v="9348"/>
    <m/>
    <m/>
    <m/>
    <m/>
    <m/>
  </r>
  <r>
    <n v="11"/>
    <n v="47"/>
    <x v="1"/>
    <x v="0"/>
    <x v="18"/>
    <x v="35"/>
    <x v="8"/>
    <x v="3"/>
    <x v="33"/>
    <x v="1"/>
    <n v="0"/>
    <x v="0"/>
    <n v="41"/>
    <n v="41"/>
    <n v="9020"/>
    <m/>
    <m/>
    <m/>
    <m/>
    <m/>
  </r>
  <r>
    <n v="12"/>
    <n v="47"/>
    <x v="1"/>
    <x v="0"/>
    <x v="19"/>
    <x v="35"/>
    <x v="8"/>
    <x v="3"/>
    <x v="33"/>
    <x v="1"/>
    <n v="0"/>
    <x v="0"/>
    <n v="41"/>
    <n v="41"/>
    <n v="9020"/>
    <m/>
    <m/>
    <m/>
    <m/>
    <m/>
  </r>
  <r>
    <n v="13"/>
    <n v="47"/>
    <x v="1"/>
    <x v="0"/>
    <x v="20"/>
    <x v="35"/>
    <x v="8"/>
    <x v="3"/>
    <x v="33"/>
    <x v="1"/>
    <n v="0"/>
    <x v="0"/>
    <n v="41"/>
    <n v="41"/>
    <n v="9020"/>
    <m/>
    <m/>
    <m/>
    <m/>
    <m/>
  </r>
  <r>
    <n v="14"/>
    <n v="47"/>
    <x v="1"/>
    <x v="0"/>
    <x v="21"/>
    <x v="35"/>
    <x v="8"/>
    <x v="3"/>
    <x v="33"/>
    <x v="1"/>
    <n v="0"/>
    <x v="0"/>
    <n v="41"/>
    <n v="41"/>
    <n v="9020"/>
    <m/>
    <m/>
    <m/>
    <m/>
    <m/>
  </r>
  <r>
    <n v="3"/>
    <n v="40"/>
    <x v="1"/>
    <x v="0"/>
    <x v="22"/>
    <x v="6"/>
    <x v="7"/>
    <x v="5"/>
    <x v="6"/>
    <x v="31"/>
    <n v="0"/>
    <x v="0"/>
    <n v="40"/>
    <n v="40"/>
    <n v="9920"/>
    <m/>
    <m/>
    <m/>
    <m/>
    <m/>
  </r>
  <r>
    <n v="4"/>
    <n v="40"/>
    <x v="1"/>
    <x v="0"/>
    <x v="23"/>
    <x v="6"/>
    <x v="7"/>
    <x v="5"/>
    <x v="6"/>
    <x v="31"/>
    <n v="0"/>
    <x v="0"/>
    <n v="42"/>
    <n v="42"/>
    <n v="10416"/>
    <m/>
    <m/>
    <m/>
    <m/>
    <m/>
  </r>
  <r>
    <n v="3"/>
    <n v="59"/>
    <x v="1"/>
    <x v="0"/>
    <x v="22"/>
    <x v="26"/>
    <x v="6"/>
    <x v="4"/>
    <x v="34"/>
    <x v="36"/>
    <n v="0"/>
    <x v="0"/>
    <n v="40"/>
    <n v="40"/>
    <n v="5200"/>
    <m/>
    <m/>
    <m/>
    <m/>
    <m/>
  </r>
  <r>
    <n v="4"/>
    <n v="59"/>
    <x v="1"/>
    <x v="0"/>
    <x v="23"/>
    <x v="26"/>
    <x v="6"/>
    <x v="4"/>
    <x v="34"/>
    <x v="36"/>
    <n v="0"/>
    <x v="0"/>
    <n v="42"/>
    <n v="42"/>
    <n v="5460"/>
    <m/>
    <m/>
    <m/>
    <m/>
    <m/>
  </r>
  <r>
    <n v="11"/>
    <n v="59"/>
    <x v="1"/>
    <x v="0"/>
    <x v="18"/>
    <x v="26"/>
    <x v="6"/>
    <x v="4"/>
    <x v="34"/>
    <x v="36"/>
    <n v="0"/>
    <x v="0"/>
    <n v="41"/>
    <n v="41"/>
    <n v="5330"/>
    <m/>
    <m/>
    <m/>
    <m/>
    <m/>
  </r>
  <r>
    <n v="12"/>
    <n v="59"/>
    <x v="1"/>
    <x v="0"/>
    <x v="19"/>
    <x v="26"/>
    <x v="6"/>
    <x v="4"/>
    <x v="34"/>
    <x v="36"/>
    <n v="0"/>
    <x v="0"/>
    <n v="41"/>
    <n v="41"/>
    <n v="5330"/>
    <m/>
    <m/>
    <m/>
    <m/>
    <m/>
  </r>
  <r>
    <n v="13"/>
    <n v="59"/>
    <x v="1"/>
    <x v="0"/>
    <x v="20"/>
    <x v="26"/>
    <x v="6"/>
    <x v="4"/>
    <x v="34"/>
    <x v="36"/>
    <n v="0"/>
    <x v="0"/>
    <n v="41"/>
    <n v="41"/>
    <n v="5330"/>
    <m/>
    <m/>
    <m/>
    <m/>
    <m/>
  </r>
  <r>
    <n v="14"/>
    <n v="59"/>
    <x v="1"/>
    <x v="0"/>
    <x v="21"/>
    <x v="26"/>
    <x v="6"/>
    <x v="4"/>
    <x v="34"/>
    <x v="36"/>
    <n v="0"/>
    <x v="0"/>
    <n v="41"/>
    <n v="41"/>
    <n v="5330"/>
    <m/>
    <m/>
    <m/>
    <m/>
    <m/>
  </r>
  <r>
    <n v="23"/>
    <n v="59"/>
    <x v="1"/>
    <x v="0"/>
    <x v="24"/>
    <x v="26"/>
    <x v="6"/>
    <x v="4"/>
    <x v="34"/>
    <x v="36"/>
    <n v="0"/>
    <x v="0"/>
    <n v="40"/>
    <n v="40"/>
    <n v="5200"/>
    <m/>
    <m/>
    <m/>
    <m/>
    <m/>
  </r>
  <r>
    <n v="24"/>
    <n v="59"/>
    <x v="1"/>
    <x v="0"/>
    <x v="25"/>
    <x v="26"/>
    <x v="6"/>
    <x v="4"/>
    <x v="34"/>
    <x v="36"/>
    <n v="0"/>
    <x v="0"/>
    <n v="39"/>
    <n v="39"/>
    <n v="5070"/>
    <m/>
    <m/>
    <m/>
    <m/>
    <m/>
  </r>
  <r>
    <n v="25"/>
    <n v="59"/>
    <x v="1"/>
    <x v="0"/>
    <x v="26"/>
    <x v="26"/>
    <x v="6"/>
    <x v="4"/>
    <x v="34"/>
    <x v="36"/>
    <n v="0"/>
    <x v="0"/>
    <n v="40"/>
    <n v="40"/>
    <n v="5200"/>
    <m/>
    <m/>
    <m/>
    <m/>
    <m/>
  </r>
  <r>
    <n v="26"/>
    <n v="59"/>
    <x v="1"/>
    <x v="0"/>
    <x v="27"/>
    <x v="26"/>
    <x v="6"/>
    <x v="4"/>
    <x v="34"/>
    <x v="36"/>
    <n v="0"/>
    <x v="0"/>
    <n v="38"/>
    <n v="38"/>
    <n v="4940"/>
    <m/>
    <m/>
    <m/>
    <m/>
    <m/>
  </r>
  <r>
    <n v="35"/>
    <n v="59"/>
    <x v="1"/>
    <x v="0"/>
    <x v="28"/>
    <x v="26"/>
    <x v="6"/>
    <x v="4"/>
    <x v="34"/>
    <x v="36"/>
    <n v="0"/>
    <x v="0"/>
    <n v="39"/>
    <n v="39"/>
    <n v="5070"/>
    <m/>
    <m/>
    <m/>
    <m/>
    <m/>
  </r>
  <r>
    <n v="36"/>
    <n v="59"/>
    <x v="1"/>
    <x v="0"/>
    <x v="29"/>
    <x v="26"/>
    <x v="6"/>
    <x v="4"/>
    <x v="34"/>
    <x v="36"/>
    <n v="0"/>
    <x v="0"/>
    <n v="39"/>
    <n v="39"/>
    <n v="5070"/>
    <m/>
    <m/>
    <m/>
    <m/>
    <m/>
  </r>
  <r>
    <n v="37"/>
    <n v="59"/>
    <x v="1"/>
    <x v="0"/>
    <x v="30"/>
    <x v="26"/>
    <x v="6"/>
    <x v="4"/>
    <x v="34"/>
    <x v="36"/>
    <n v="0"/>
    <x v="0"/>
    <n v="39"/>
    <n v="39"/>
    <n v="5070"/>
    <m/>
    <m/>
    <m/>
    <m/>
    <m/>
  </r>
  <r>
    <n v="38"/>
    <n v="59"/>
    <x v="1"/>
    <x v="0"/>
    <x v="31"/>
    <x v="26"/>
    <x v="6"/>
    <x v="4"/>
    <x v="34"/>
    <x v="36"/>
    <n v="0"/>
    <x v="0"/>
    <n v="39"/>
    <n v="39"/>
    <n v="5070"/>
    <m/>
    <m/>
    <m/>
    <m/>
    <m/>
  </r>
  <r>
    <n v="45"/>
    <n v="59"/>
    <x v="1"/>
    <x v="0"/>
    <x v="32"/>
    <x v="26"/>
    <x v="6"/>
    <x v="4"/>
    <x v="34"/>
    <x v="36"/>
    <n v="0"/>
    <x v="0"/>
    <n v="39"/>
    <n v="39"/>
    <n v="5070"/>
    <m/>
    <m/>
    <m/>
    <m/>
    <m/>
  </r>
  <r>
    <n v="46"/>
    <n v="59"/>
    <x v="1"/>
    <x v="0"/>
    <x v="33"/>
    <x v="26"/>
    <x v="6"/>
    <x v="4"/>
    <x v="34"/>
    <x v="36"/>
    <n v="0"/>
    <x v="0"/>
    <n v="40"/>
    <n v="40"/>
    <n v="5200"/>
    <m/>
    <m/>
    <m/>
    <m/>
    <m/>
  </r>
  <r>
    <n v="54"/>
    <n v="59"/>
    <x v="1"/>
    <x v="0"/>
    <x v="34"/>
    <x v="26"/>
    <x v="6"/>
    <x v="4"/>
    <x v="34"/>
    <x v="36"/>
    <n v="0"/>
    <x v="0"/>
    <n v="39"/>
    <n v="39"/>
    <n v="5070"/>
    <m/>
    <m/>
    <m/>
    <m/>
    <m/>
  </r>
  <r>
    <n v="55"/>
    <n v="59"/>
    <x v="1"/>
    <x v="0"/>
    <x v="35"/>
    <x v="26"/>
    <x v="6"/>
    <x v="4"/>
    <x v="34"/>
    <x v="36"/>
    <n v="0"/>
    <x v="0"/>
    <n v="39"/>
    <n v="39"/>
    <n v="5070"/>
    <m/>
    <m/>
    <m/>
    <m/>
    <m/>
  </r>
  <r>
    <n v="23"/>
    <n v="36"/>
    <x v="1"/>
    <x v="0"/>
    <x v="24"/>
    <x v="3"/>
    <x v="6"/>
    <x v="0"/>
    <x v="0"/>
    <x v="11"/>
    <n v="0"/>
    <x v="0"/>
    <n v="40"/>
    <n v="40"/>
    <n v="8600"/>
    <m/>
    <m/>
    <m/>
    <m/>
    <m/>
  </r>
  <r>
    <n v="24"/>
    <n v="36"/>
    <x v="1"/>
    <x v="0"/>
    <x v="25"/>
    <x v="3"/>
    <x v="6"/>
    <x v="0"/>
    <x v="0"/>
    <x v="11"/>
    <n v="0"/>
    <x v="0"/>
    <n v="39"/>
    <n v="39"/>
    <n v="8385"/>
    <m/>
    <m/>
    <m/>
    <m/>
    <m/>
  </r>
  <r>
    <n v="25"/>
    <n v="36"/>
    <x v="1"/>
    <x v="0"/>
    <x v="26"/>
    <x v="3"/>
    <x v="6"/>
    <x v="0"/>
    <x v="0"/>
    <x v="11"/>
    <n v="0"/>
    <x v="0"/>
    <n v="40"/>
    <n v="40"/>
    <n v="8600"/>
    <m/>
    <m/>
    <m/>
    <m/>
    <m/>
  </r>
  <r>
    <n v="26"/>
    <n v="36"/>
    <x v="1"/>
    <x v="0"/>
    <x v="27"/>
    <x v="3"/>
    <x v="6"/>
    <x v="0"/>
    <x v="0"/>
    <x v="11"/>
    <n v="0"/>
    <x v="0"/>
    <n v="38"/>
    <n v="38"/>
    <n v="8170"/>
    <m/>
    <m/>
    <m/>
    <m/>
    <m/>
  </r>
  <r>
    <n v="23"/>
    <n v="60"/>
    <x v="1"/>
    <x v="0"/>
    <x v="24"/>
    <x v="36"/>
    <x v="1"/>
    <x v="14"/>
    <x v="35"/>
    <x v="37"/>
    <n v="0"/>
    <x v="0"/>
    <n v="40"/>
    <n v="40"/>
    <n v="6000"/>
    <m/>
    <m/>
    <m/>
    <m/>
    <m/>
  </r>
  <r>
    <n v="24"/>
    <n v="60"/>
    <x v="1"/>
    <x v="0"/>
    <x v="25"/>
    <x v="36"/>
    <x v="1"/>
    <x v="14"/>
    <x v="35"/>
    <x v="37"/>
    <n v="0"/>
    <x v="0"/>
    <n v="39"/>
    <n v="39"/>
    <n v="5850"/>
    <m/>
    <m/>
    <m/>
    <m/>
    <m/>
  </r>
  <r>
    <n v="25"/>
    <n v="60"/>
    <x v="1"/>
    <x v="0"/>
    <x v="26"/>
    <x v="36"/>
    <x v="1"/>
    <x v="14"/>
    <x v="35"/>
    <x v="37"/>
    <n v="0"/>
    <x v="0"/>
    <n v="40"/>
    <n v="40"/>
    <n v="6000"/>
    <m/>
    <m/>
    <m/>
    <m/>
    <m/>
  </r>
  <r>
    <n v="26"/>
    <n v="60"/>
    <x v="1"/>
    <x v="0"/>
    <x v="27"/>
    <x v="36"/>
    <x v="1"/>
    <x v="14"/>
    <x v="35"/>
    <x v="37"/>
    <n v="0"/>
    <x v="0"/>
    <n v="38"/>
    <n v="38"/>
    <n v="5700"/>
    <m/>
    <m/>
    <m/>
    <m/>
    <m/>
  </r>
  <r>
    <n v="23"/>
    <n v="48"/>
    <x v="1"/>
    <x v="0"/>
    <x v="24"/>
    <x v="37"/>
    <x v="6"/>
    <x v="8"/>
    <x v="36"/>
    <x v="5"/>
    <n v="0"/>
    <x v="0"/>
    <n v="40"/>
    <n v="40"/>
    <n v="7000"/>
    <m/>
    <m/>
    <m/>
    <m/>
    <m/>
  </r>
  <r>
    <n v="24"/>
    <n v="48"/>
    <x v="1"/>
    <x v="0"/>
    <x v="25"/>
    <x v="37"/>
    <x v="6"/>
    <x v="8"/>
    <x v="36"/>
    <x v="5"/>
    <n v="0"/>
    <x v="0"/>
    <n v="39"/>
    <n v="39"/>
    <n v="6825"/>
    <m/>
    <m/>
    <m/>
    <m/>
    <m/>
  </r>
  <r>
    <n v="25"/>
    <n v="48"/>
    <x v="1"/>
    <x v="0"/>
    <x v="26"/>
    <x v="37"/>
    <x v="6"/>
    <x v="8"/>
    <x v="36"/>
    <x v="5"/>
    <n v="0"/>
    <x v="0"/>
    <n v="40"/>
    <n v="40"/>
    <n v="7000"/>
    <m/>
    <m/>
    <m/>
    <m/>
    <m/>
  </r>
  <r>
    <n v="26"/>
    <n v="48"/>
    <x v="1"/>
    <x v="0"/>
    <x v="27"/>
    <x v="37"/>
    <x v="6"/>
    <x v="8"/>
    <x v="36"/>
    <x v="5"/>
    <n v="0"/>
    <x v="0"/>
    <n v="38"/>
    <n v="38"/>
    <n v="6650"/>
    <m/>
    <m/>
    <m/>
    <m/>
    <m/>
  </r>
  <r>
    <n v="23"/>
    <n v="41"/>
    <x v="1"/>
    <x v="0"/>
    <x v="24"/>
    <x v="7"/>
    <x v="6"/>
    <x v="2"/>
    <x v="6"/>
    <x v="12"/>
    <n v="0"/>
    <x v="0"/>
    <n v="40"/>
    <n v="40"/>
    <n v="9200"/>
    <m/>
    <m/>
    <m/>
    <m/>
    <m/>
  </r>
  <r>
    <n v="24"/>
    <n v="41"/>
    <x v="1"/>
    <x v="0"/>
    <x v="25"/>
    <x v="7"/>
    <x v="6"/>
    <x v="2"/>
    <x v="6"/>
    <x v="12"/>
    <n v="0"/>
    <x v="0"/>
    <n v="39"/>
    <n v="39"/>
    <n v="8970"/>
    <m/>
    <m/>
    <m/>
    <m/>
    <m/>
  </r>
  <r>
    <n v="25"/>
    <n v="41"/>
    <x v="1"/>
    <x v="0"/>
    <x v="26"/>
    <x v="7"/>
    <x v="6"/>
    <x v="2"/>
    <x v="6"/>
    <x v="12"/>
    <n v="0"/>
    <x v="0"/>
    <n v="40"/>
    <n v="40"/>
    <n v="9200"/>
    <m/>
    <m/>
    <m/>
    <m/>
    <m/>
  </r>
  <r>
    <n v="26"/>
    <n v="41"/>
    <x v="1"/>
    <x v="0"/>
    <x v="27"/>
    <x v="7"/>
    <x v="6"/>
    <x v="2"/>
    <x v="6"/>
    <x v="12"/>
    <n v="0"/>
    <x v="0"/>
    <n v="38"/>
    <n v="38"/>
    <n v="8740"/>
    <m/>
    <m/>
    <m/>
    <m/>
    <m/>
  </r>
  <r>
    <n v="23"/>
    <n v="50"/>
    <x v="1"/>
    <x v="0"/>
    <x v="24"/>
    <x v="16"/>
    <x v="9"/>
    <x v="15"/>
    <x v="37"/>
    <x v="12"/>
    <n v="0"/>
    <x v="0"/>
    <n v="40"/>
    <n v="40"/>
    <n v="9200"/>
    <m/>
    <m/>
    <m/>
    <m/>
    <m/>
  </r>
  <r>
    <n v="24"/>
    <n v="50"/>
    <x v="1"/>
    <x v="0"/>
    <x v="25"/>
    <x v="16"/>
    <x v="9"/>
    <x v="15"/>
    <x v="37"/>
    <x v="12"/>
    <n v="0"/>
    <x v="0"/>
    <n v="39"/>
    <n v="39"/>
    <n v="8970"/>
    <m/>
    <m/>
    <m/>
    <m/>
    <m/>
  </r>
  <r>
    <n v="25"/>
    <n v="50"/>
    <x v="1"/>
    <x v="0"/>
    <x v="26"/>
    <x v="16"/>
    <x v="9"/>
    <x v="15"/>
    <x v="37"/>
    <x v="12"/>
    <n v="0"/>
    <x v="0"/>
    <n v="40"/>
    <n v="40"/>
    <n v="9200"/>
    <m/>
    <m/>
    <m/>
    <m/>
    <m/>
  </r>
  <r>
    <n v="26"/>
    <n v="50"/>
    <x v="1"/>
    <x v="0"/>
    <x v="27"/>
    <x v="16"/>
    <x v="9"/>
    <x v="15"/>
    <x v="37"/>
    <x v="12"/>
    <n v="0"/>
    <x v="0"/>
    <n v="38"/>
    <n v="38"/>
    <n v="8740"/>
    <m/>
    <m/>
    <m/>
    <m/>
    <m/>
  </r>
  <r>
    <n v="23"/>
    <n v="55"/>
    <x v="1"/>
    <x v="0"/>
    <x v="24"/>
    <x v="38"/>
    <x v="3"/>
    <x v="8"/>
    <x v="38"/>
    <x v="38"/>
    <n v="0"/>
    <x v="0"/>
    <n v="40"/>
    <n v="40"/>
    <n v="10000"/>
    <m/>
    <m/>
    <m/>
    <m/>
    <m/>
  </r>
  <r>
    <n v="24"/>
    <n v="55"/>
    <x v="1"/>
    <x v="0"/>
    <x v="25"/>
    <x v="38"/>
    <x v="3"/>
    <x v="8"/>
    <x v="38"/>
    <x v="38"/>
    <n v="0"/>
    <x v="0"/>
    <n v="39"/>
    <n v="39"/>
    <n v="9750"/>
    <m/>
    <m/>
    <m/>
    <m/>
    <m/>
  </r>
  <r>
    <n v="25"/>
    <n v="55"/>
    <x v="1"/>
    <x v="0"/>
    <x v="26"/>
    <x v="38"/>
    <x v="3"/>
    <x v="8"/>
    <x v="38"/>
    <x v="38"/>
    <n v="0"/>
    <x v="0"/>
    <n v="40"/>
    <n v="40"/>
    <n v="10000"/>
    <m/>
    <m/>
    <m/>
    <m/>
    <m/>
  </r>
  <r>
    <n v="26"/>
    <n v="55"/>
    <x v="1"/>
    <x v="0"/>
    <x v="27"/>
    <x v="38"/>
    <x v="3"/>
    <x v="8"/>
    <x v="38"/>
    <x v="38"/>
    <n v="0"/>
    <x v="0"/>
    <n v="38"/>
    <n v="38"/>
    <n v="9500"/>
    <m/>
    <m/>
    <m/>
    <m/>
    <m/>
  </r>
  <r>
    <n v="23"/>
    <n v="56"/>
    <x v="1"/>
    <x v="0"/>
    <x v="24"/>
    <x v="39"/>
    <x v="10"/>
    <x v="9"/>
    <x v="17"/>
    <x v="16"/>
    <n v="0"/>
    <x v="0"/>
    <n v="40"/>
    <n v="40"/>
    <n v="11840"/>
    <m/>
    <m/>
    <m/>
    <m/>
    <m/>
  </r>
  <r>
    <n v="24"/>
    <n v="56"/>
    <x v="1"/>
    <x v="0"/>
    <x v="25"/>
    <x v="39"/>
    <x v="10"/>
    <x v="9"/>
    <x v="17"/>
    <x v="16"/>
    <n v="0"/>
    <x v="0"/>
    <n v="39"/>
    <n v="39"/>
    <n v="11544"/>
    <m/>
    <m/>
    <m/>
    <m/>
    <m/>
  </r>
  <r>
    <n v="25"/>
    <n v="56"/>
    <x v="1"/>
    <x v="0"/>
    <x v="26"/>
    <x v="39"/>
    <x v="10"/>
    <x v="9"/>
    <x v="17"/>
    <x v="16"/>
    <n v="0"/>
    <x v="0"/>
    <n v="40"/>
    <n v="40"/>
    <n v="11840"/>
    <m/>
    <m/>
    <m/>
    <m/>
    <m/>
  </r>
  <r>
    <n v="26"/>
    <n v="56"/>
    <x v="1"/>
    <x v="0"/>
    <x v="27"/>
    <x v="39"/>
    <x v="10"/>
    <x v="9"/>
    <x v="17"/>
    <x v="16"/>
    <n v="0"/>
    <x v="0"/>
    <n v="38"/>
    <n v="38"/>
    <n v="11248"/>
    <m/>
    <m/>
    <m/>
    <m/>
    <m/>
  </r>
  <r>
    <n v="23"/>
    <n v="54"/>
    <x v="1"/>
    <x v="0"/>
    <x v="24"/>
    <x v="40"/>
    <x v="1"/>
    <x v="15"/>
    <x v="39"/>
    <x v="39"/>
    <n v="0"/>
    <x v="0"/>
    <n v="40"/>
    <n v="40"/>
    <n v="11200"/>
    <m/>
    <m/>
    <m/>
    <m/>
    <m/>
  </r>
  <r>
    <n v="24"/>
    <n v="54"/>
    <x v="1"/>
    <x v="0"/>
    <x v="25"/>
    <x v="40"/>
    <x v="1"/>
    <x v="15"/>
    <x v="39"/>
    <x v="39"/>
    <n v="0"/>
    <x v="0"/>
    <n v="39"/>
    <n v="39"/>
    <n v="10920"/>
    <m/>
    <m/>
    <m/>
    <m/>
    <m/>
  </r>
  <r>
    <n v="25"/>
    <n v="54"/>
    <x v="1"/>
    <x v="0"/>
    <x v="26"/>
    <x v="40"/>
    <x v="1"/>
    <x v="15"/>
    <x v="39"/>
    <x v="39"/>
    <n v="0"/>
    <x v="0"/>
    <n v="40"/>
    <n v="40"/>
    <n v="11200"/>
    <m/>
    <m/>
    <m/>
    <m/>
    <m/>
  </r>
  <r>
    <n v="26"/>
    <n v="54"/>
    <x v="1"/>
    <x v="0"/>
    <x v="27"/>
    <x v="40"/>
    <x v="1"/>
    <x v="15"/>
    <x v="39"/>
    <x v="39"/>
    <n v="0"/>
    <x v="0"/>
    <n v="38"/>
    <n v="38"/>
    <n v="10640"/>
    <m/>
    <m/>
    <m/>
    <m/>
    <m/>
  </r>
  <r>
    <n v="23"/>
    <n v="49"/>
    <x v="1"/>
    <x v="0"/>
    <x v="24"/>
    <x v="41"/>
    <x v="3"/>
    <x v="15"/>
    <x v="40"/>
    <x v="12"/>
    <n v="0"/>
    <x v="0"/>
    <n v="40"/>
    <n v="40"/>
    <n v="9200"/>
    <m/>
    <m/>
    <m/>
    <m/>
    <m/>
  </r>
  <r>
    <n v="24"/>
    <n v="49"/>
    <x v="1"/>
    <x v="0"/>
    <x v="25"/>
    <x v="41"/>
    <x v="3"/>
    <x v="15"/>
    <x v="40"/>
    <x v="12"/>
    <n v="0"/>
    <x v="0"/>
    <n v="39"/>
    <n v="39"/>
    <n v="8970"/>
    <m/>
    <m/>
    <m/>
    <m/>
    <m/>
  </r>
  <r>
    <n v="25"/>
    <n v="49"/>
    <x v="1"/>
    <x v="0"/>
    <x v="26"/>
    <x v="41"/>
    <x v="3"/>
    <x v="15"/>
    <x v="40"/>
    <x v="12"/>
    <n v="0"/>
    <x v="0"/>
    <n v="40"/>
    <n v="40"/>
    <n v="9200"/>
    <m/>
    <m/>
    <m/>
    <m/>
    <m/>
  </r>
  <r>
    <n v="26"/>
    <n v="49"/>
    <x v="1"/>
    <x v="0"/>
    <x v="27"/>
    <x v="41"/>
    <x v="3"/>
    <x v="15"/>
    <x v="40"/>
    <x v="12"/>
    <n v="0"/>
    <x v="0"/>
    <n v="38"/>
    <n v="38"/>
    <n v="8740"/>
    <m/>
    <m/>
    <m/>
    <m/>
    <m/>
  </r>
  <r>
    <n v="23"/>
    <n v="53"/>
    <x v="1"/>
    <x v="0"/>
    <x v="24"/>
    <x v="42"/>
    <x v="1"/>
    <x v="9"/>
    <x v="41"/>
    <x v="40"/>
    <n v="0"/>
    <x v="0"/>
    <n v="40"/>
    <n v="40"/>
    <n v="10520"/>
    <m/>
    <m/>
    <m/>
    <m/>
    <m/>
  </r>
  <r>
    <n v="24"/>
    <n v="53"/>
    <x v="1"/>
    <x v="0"/>
    <x v="25"/>
    <x v="42"/>
    <x v="1"/>
    <x v="9"/>
    <x v="41"/>
    <x v="40"/>
    <n v="0"/>
    <x v="0"/>
    <n v="39"/>
    <n v="39"/>
    <n v="10257"/>
    <m/>
    <m/>
    <m/>
    <m/>
    <m/>
  </r>
  <r>
    <n v="25"/>
    <n v="53"/>
    <x v="1"/>
    <x v="0"/>
    <x v="26"/>
    <x v="42"/>
    <x v="1"/>
    <x v="9"/>
    <x v="41"/>
    <x v="40"/>
    <n v="0"/>
    <x v="0"/>
    <n v="40"/>
    <n v="40"/>
    <n v="10520"/>
    <m/>
    <m/>
    <m/>
    <m/>
    <m/>
  </r>
  <r>
    <n v="26"/>
    <n v="53"/>
    <x v="1"/>
    <x v="0"/>
    <x v="27"/>
    <x v="42"/>
    <x v="1"/>
    <x v="9"/>
    <x v="41"/>
    <x v="40"/>
    <n v="0"/>
    <x v="0"/>
    <n v="38"/>
    <n v="38"/>
    <n v="9994"/>
    <m/>
    <m/>
    <m/>
    <m/>
    <m/>
  </r>
  <r>
    <n v="35"/>
    <n v="36"/>
    <x v="1"/>
    <x v="0"/>
    <x v="28"/>
    <x v="3"/>
    <x v="6"/>
    <x v="0"/>
    <x v="0"/>
    <x v="11"/>
    <n v="0"/>
    <x v="0"/>
    <n v="39"/>
    <n v="39"/>
    <n v="8385"/>
    <m/>
    <m/>
    <m/>
    <m/>
    <m/>
  </r>
  <r>
    <n v="36"/>
    <n v="36"/>
    <x v="1"/>
    <x v="0"/>
    <x v="29"/>
    <x v="3"/>
    <x v="6"/>
    <x v="0"/>
    <x v="0"/>
    <x v="11"/>
    <n v="0"/>
    <x v="0"/>
    <n v="39"/>
    <n v="39"/>
    <n v="8385"/>
    <m/>
    <m/>
    <m/>
    <m/>
    <m/>
  </r>
  <r>
    <n v="37"/>
    <n v="36"/>
    <x v="1"/>
    <x v="0"/>
    <x v="30"/>
    <x v="3"/>
    <x v="6"/>
    <x v="0"/>
    <x v="0"/>
    <x v="11"/>
    <n v="0"/>
    <x v="0"/>
    <n v="39"/>
    <n v="39"/>
    <n v="8385"/>
    <m/>
    <m/>
    <m/>
    <m/>
    <m/>
  </r>
  <r>
    <n v="38"/>
    <n v="36"/>
    <x v="1"/>
    <x v="0"/>
    <x v="31"/>
    <x v="3"/>
    <x v="6"/>
    <x v="0"/>
    <x v="0"/>
    <x v="11"/>
    <n v="0"/>
    <x v="0"/>
    <n v="39"/>
    <n v="39"/>
    <n v="8385"/>
    <m/>
    <m/>
    <m/>
    <m/>
    <m/>
  </r>
  <r>
    <n v="35"/>
    <n v="60"/>
    <x v="1"/>
    <x v="0"/>
    <x v="28"/>
    <x v="36"/>
    <x v="1"/>
    <x v="14"/>
    <x v="35"/>
    <x v="37"/>
    <n v="0"/>
    <x v="0"/>
    <n v="39"/>
    <n v="39"/>
    <n v="5850"/>
    <m/>
    <m/>
    <m/>
    <m/>
    <m/>
  </r>
  <r>
    <n v="36"/>
    <n v="60"/>
    <x v="1"/>
    <x v="0"/>
    <x v="29"/>
    <x v="36"/>
    <x v="1"/>
    <x v="14"/>
    <x v="35"/>
    <x v="37"/>
    <n v="0"/>
    <x v="0"/>
    <n v="39"/>
    <n v="39"/>
    <n v="5850"/>
    <m/>
    <m/>
    <m/>
    <m/>
    <m/>
  </r>
  <r>
    <n v="37"/>
    <n v="60"/>
    <x v="1"/>
    <x v="0"/>
    <x v="30"/>
    <x v="36"/>
    <x v="1"/>
    <x v="14"/>
    <x v="35"/>
    <x v="37"/>
    <n v="0"/>
    <x v="0"/>
    <n v="39"/>
    <n v="39"/>
    <n v="5850"/>
    <m/>
    <m/>
    <m/>
    <m/>
    <m/>
  </r>
  <r>
    <n v="38"/>
    <n v="60"/>
    <x v="1"/>
    <x v="0"/>
    <x v="31"/>
    <x v="36"/>
    <x v="1"/>
    <x v="14"/>
    <x v="35"/>
    <x v="37"/>
    <n v="0"/>
    <x v="0"/>
    <n v="39"/>
    <n v="39"/>
    <n v="5850"/>
    <m/>
    <m/>
    <m/>
    <m/>
    <m/>
  </r>
  <r>
    <n v="35"/>
    <n v="48"/>
    <x v="1"/>
    <x v="0"/>
    <x v="28"/>
    <x v="37"/>
    <x v="6"/>
    <x v="8"/>
    <x v="36"/>
    <x v="5"/>
    <n v="0"/>
    <x v="0"/>
    <n v="39"/>
    <n v="39"/>
    <n v="6825"/>
    <m/>
    <m/>
    <m/>
    <m/>
    <m/>
  </r>
  <r>
    <n v="36"/>
    <n v="48"/>
    <x v="1"/>
    <x v="0"/>
    <x v="29"/>
    <x v="37"/>
    <x v="6"/>
    <x v="8"/>
    <x v="36"/>
    <x v="5"/>
    <n v="0"/>
    <x v="0"/>
    <n v="39"/>
    <n v="39"/>
    <n v="6825"/>
    <m/>
    <m/>
    <m/>
    <m/>
    <m/>
  </r>
  <r>
    <n v="37"/>
    <n v="48"/>
    <x v="1"/>
    <x v="0"/>
    <x v="30"/>
    <x v="37"/>
    <x v="6"/>
    <x v="8"/>
    <x v="36"/>
    <x v="5"/>
    <n v="0"/>
    <x v="0"/>
    <n v="39"/>
    <n v="39"/>
    <n v="6825"/>
    <m/>
    <m/>
    <m/>
    <m/>
    <m/>
  </r>
  <r>
    <n v="38"/>
    <n v="48"/>
    <x v="1"/>
    <x v="0"/>
    <x v="31"/>
    <x v="37"/>
    <x v="6"/>
    <x v="8"/>
    <x v="36"/>
    <x v="5"/>
    <n v="0"/>
    <x v="0"/>
    <n v="39"/>
    <n v="39"/>
    <n v="6825"/>
    <m/>
    <m/>
    <m/>
    <m/>
    <m/>
  </r>
  <r>
    <n v="35"/>
    <n v="41"/>
    <x v="1"/>
    <x v="0"/>
    <x v="28"/>
    <x v="7"/>
    <x v="6"/>
    <x v="2"/>
    <x v="6"/>
    <x v="12"/>
    <n v="0"/>
    <x v="0"/>
    <n v="39"/>
    <n v="39"/>
    <n v="8970"/>
    <m/>
    <m/>
    <m/>
    <m/>
    <m/>
  </r>
  <r>
    <n v="36"/>
    <n v="41"/>
    <x v="1"/>
    <x v="0"/>
    <x v="29"/>
    <x v="7"/>
    <x v="6"/>
    <x v="2"/>
    <x v="6"/>
    <x v="12"/>
    <n v="0"/>
    <x v="0"/>
    <n v="39"/>
    <n v="39"/>
    <n v="8970"/>
    <m/>
    <m/>
    <m/>
    <m/>
    <m/>
  </r>
  <r>
    <n v="37"/>
    <n v="41"/>
    <x v="1"/>
    <x v="0"/>
    <x v="30"/>
    <x v="7"/>
    <x v="6"/>
    <x v="2"/>
    <x v="6"/>
    <x v="12"/>
    <n v="0"/>
    <x v="0"/>
    <n v="39"/>
    <n v="39"/>
    <n v="8970"/>
    <m/>
    <m/>
    <m/>
    <m/>
    <m/>
  </r>
  <r>
    <n v="38"/>
    <n v="41"/>
    <x v="1"/>
    <x v="0"/>
    <x v="31"/>
    <x v="7"/>
    <x v="6"/>
    <x v="2"/>
    <x v="6"/>
    <x v="12"/>
    <n v="0"/>
    <x v="0"/>
    <n v="39"/>
    <n v="39"/>
    <n v="8970"/>
    <m/>
    <m/>
    <m/>
    <m/>
    <m/>
  </r>
  <r>
    <n v="35"/>
    <n v="50"/>
    <x v="1"/>
    <x v="0"/>
    <x v="28"/>
    <x v="16"/>
    <x v="9"/>
    <x v="15"/>
    <x v="37"/>
    <x v="12"/>
    <n v="0"/>
    <x v="0"/>
    <n v="39"/>
    <n v="39"/>
    <n v="8970"/>
    <m/>
    <m/>
    <m/>
    <m/>
    <m/>
  </r>
  <r>
    <n v="36"/>
    <n v="50"/>
    <x v="1"/>
    <x v="0"/>
    <x v="29"/>
    <x v="16"/>
    <x v="9"/>
    <x v="15"/>
    <x v="37"/>
    <x v="12"/>
    <n v="0"/>
    <x v="0"/>
    <n v="39"/>
    <n v="39"/>
    <n v="8970"/>
    <m/>
    <m/>
    <m/>
    <m/>
    <m/>
  </r>
  <r>
    <n v="37"/>
    <n v="50"/>
    <x v="1"/>
    <x v="0"/>
    <x v="30"/>
    <x v="16"/>
    <x v="9"/>
    <x v="15"/>
    <x v="37"/>
    <x v="12"/>
    <n v="0"/>
    <x v="0"/>
    <n v="39"/>
    <n v="39"/>
    <n v="8970"/>
    <m/>
    <m/>
    <m/>
    <m/>
    <m/>
  </r>
  <r>
    <n v="38"/>
    <n v="50"/>
    <x v="1"/>
    <x v="0"/>
    <x v="31"/>
    <x v="16"/>
    <x v="9"/>
    <x v="15"/>
    <x v="37"/>
    <x v="12"/>
    <n v="0"/>
    <x v="0"/>
    <n v="39"/>
    <n v="39"/>
    <n v="8970"/>
    <m/>
    <m/>
    <m/>
    <m/>
    <m/>
  </r>
  <r>
    <n v="35"/>
    <n v="55"/>
    <x v="1"/>
    <x v="0"/>
    <x v="28"/>
    <x v="38"/>
    <x v="3"/>
    <x v="8"/>
    <x v="38"/>
    <x v="38"/>
    <n v="0"/>
    <x v="0"/>
    <n v="39"/>
    <n v="39"/>
    <n v="9750"/>
    <m/>
    <m/>
    <m/>
    <m/>
    <m/>
  </r>
  <r>
    <n v="36"/>
    <n v="55"/>
    <x v="1"/>
    <x v="0"/>
    <x v="29"/>
    <x v="38"/>
    <x v="3"/>
    <x v="8"/>
    <x v="38"/>
    <x v="38"/>
    <n v="0"/>
    <x v="0"/>
    <n v="39"/>
    <n v="39"/>
    <n v="9750"/>
    <m/>
    <m/>
    <m/>
    <m/>
    <m/>
  </r>
  <r>
    <n v="37"/>
    <n v="55"/>
    <x v="1"/>
    <x v="0"/>
    <x v="30"/>
    <x v="38"/>
    <x v="3"/>
    <x v="8"/>
    <x v="38"/>
    <x v="38"/>
    <n v="0"/>
    <x v="0"/>
    <n v="39"/>
    <n v="39"/>
    <n v="9750"/>
    <m/>
    <m/>
    <m/>
    <m/>
    <m/>
  </r>
  <r>
    <n v="38"/>
    <n v="55"/>
    <x v="1"/>
    <x v="0"/>
    <x v="31"/>
    <x v="38"/>
    <x v="3"/>
    <x v="8"/>
    <x v="38"/>
    <x v="38"/>
    <n v="0"/>
    <x v="0"/>
    <n v="39"/>
    <n v="39"/>
    <n v="9750"/>
    <m/>
    <m/>
    <m/>
    <m/>
    <m/>
  </r>
  <r>
    <n v="35"/>
    <n v="56"/>
    <x v="1"/>
    <x v="0"/>
    <x v="28"/>
    <x v="39"/>
    <x v="10"/>
    <x v="9"/>
    <x v="17"/>
    <x v="16"/>
    <n v="0"/>
    <x v="0"/>
    <n v="39"/>
    <n v="39"/>
    <n v="11544"/>
    <m/>
    <m/>
    <m/>
    <m/>
    <m/>
  </r>
  <r>
    <n v="36"/>
    <n v="56"/>
    <x v="1"/>
    <x v="0"/>
    <x v="29"/>
    <x v="39"/>
    <x v="10"/>
    <x v="9"/>
    <x v="17"/>
    <x v="16"/>
    <n v="0"/>
    <x v="0"/>
    <n v="39"/>
    <n v="39"/>
    <n v="11544"/>
    <m/>
    <m/>
    <m/>
    <m/>
    <m/>
  </r>
  <r>
    <n v="37"/>
    <n v="56"/>
    <x v="1"/>
    <x v="0"/>
    <x v="30"/>
    <x v="39"/>
    <x v="10"/>
    <x v="9"/>
    <x v="17"/>
    <x v="16"/>
    <n v="0"/>
    <x v="0"/>
    <n v="39"/>
    <n v="39"/>
    <n v="11544"/>
    <m/>
    <m/>
    <m/>
    <m/>
    <m/>
  </r>
  <r>
    <n v="38"/>
    <n v="56"/>
    <x v="1"/>
    <x v="0"/>
    <x v="31"/>
    <x v="39"/>
    <x v="10"/>
    <x v="9"/>
    <x v="17"/>
    <x v="16"/>
    <n v="0"/>
    <x v="0"/>
    <n v="39"/>
    <n v="39"/>
    <n v="11544"/>
    <m/>
    <m/>
    <m/>
    <m/>
    <m/>
  </r>
  <r>
    <n v="35"/>
    <n v="54"/>
    <x v="1"/>
    <x v="0"/>
    <x v="28"/>
    <x v="40"/>
    <x v="1"/>
    <x v="15"/>
    <x v="39"/>
    <x v="39"/>
    <n v="0"/>
    <x v="0"/>
    <n v="39"/>
    <n v="39"/>
    <n v="10920"/>
    <m/>
    <m/>
    <m/>
    <m/>
    <m/>
  </r>
  <r>
    <n v="36"/>
    <n v="54"/>
    <x v="1"/>
    <x v="0"/>
    <x v="29"/>
    <x v="40"/>
    <x v="1"/>
    <x v="15"/>
    <x v="39"/>
    <x v="39"/>
    <n v="0"/>
    <x v="0"/>
    <n v="39"/>
    <n v="39"/>
    <n v="10920"/>
    <m/>
    <m/>
    <m/>
    <m/>
    <m/>
  </r>
  <r>
    <n v="37"/>
    <n v="54"/>
    <x v="1"/>
    <x v="0"/>
    <x v="30"/>
    <x v="40"/>
    <x v="1"/>
    <x v="15"/>
    <x v="39"/>
    <x v="39"/>
    <n v="0"/>
    <x v="0"/>
    <n v="39"/>
    <n v="39"/>
    <n v="10920"/>
    <m/>
    <m/>
    <m/>
    <m/>
    <m/>
  </r>
  <r>
    <n v="38"/>
    <n v="54"/>
    <x v="1"/>
    <x v="0"/>
    <x v="31"/>
    <x v="40"/>
    <x v="1"/>
    <x v="15"/>
    <x v="39"/>
    <x v="39"/>
    <n v="0"/>
    <x v="0"/>
    <n v="39"/>
    <n v="39"/>
    <n v="10920"/>
    <m/>
    <m/>
    <m/>
    <m/>
    <m/>
  </r>
  <r>
    <n v="45"/>
    <n v="36"/>
    <x v="1"/>
    <x v="0"/>
    <x v="32"/>
    <x v="3"/>
    <x v="6"/>
    <x v="0"/>
    <x v="0"/>
    <x v="11"/>
    <n v="0"/>
    <x v="0"/>
    <n v="39"/>
    <n v="39"/>
    <n v="8385"/>
    <m/>
    <m/>
    <m/>
    <m/>
    <m/>
  </r>
  <r>
    <n v="46"/>
    <n v="36"/>
    <x v="1"/>
    <x v="0"/>
    <x v="33"/>
    <x v="3"/>
    <x v="6"/>
    <x v="0"/>
    <x v="0"/>
    <x v="11"/>
    <n v="0"/>
    <x v="0"/>
    <n v="40"/>
    <n v="40"/>
    <n v="8600"/>
    <m/>
    <m/>
    <m/>
    <m/>
    <m/>
  </r>
  <r>
    <n v="45"/>
    <n v="60"/>
    <x v="1"/>
    <x v="0"/>
    <x v="32"/>
    <x v="36"/>
    <x v="1"/>
    <x v="14"/>
    <x v="35"/>
    <x v="37"/>
    <n v="0"/>
    <x v="0"/>
    <n v="39"/>
    <n v="39"/>
    <n v="5850"/>
    <m/>
    <m/>
    <m/>
    <m/>
    <m/>
  </r>
  <r>
    <n v="46"/>
    <n v="60"/>
    <x v="1"/>
    <x v="0"/>
    <x v="33"/>
    <x v="36"/>
    <x v="1"/>
    <x v="14"/>
    <x v="35"/>
    <x v="37"/>
    <n v="0"/>
    <x v="0"/>
    <n v="40"/>
    <n v="40"/>
    <n v="6000"/>
    <m/>
    <m/>
    <m/>
    <m/>
    <m/>
  </r>
  <r>
    <n v="45"/>
    <n v="48"/>
    <x v="1"/>
    <x v="0"/>
    <x v="32"/>
    <x v="37"/>
    <x v="6"/>
    <x v="8"/>
    <x v="36"/>
    <x v="5"/>
    <n v="0"/>
    <x v="0"/>
    <n v="39"/>
    <n v="39"/>
    <n v="6825"/>
    <m/>
    <m/>
    <m/>
    <m/>
    <m/>
  </r>
  <r>
    <n v="46"/>
    <n v="48"/>
    <x v="1"/>
    <x v="0"/>
    <x v="33"/>
    <x v="37"/>
    <x v="6"/>
    <x v="8"/>
    <x v="36"/>
    <x v="5"/>
    <n v="0"/>
    <x v="0"/>
    <n v="40"/>
    <n v="40"/>
    <n v="7000"/>
    <m/>
    <m/>
    <m/>
    <m/>
    <m/>
  </r>
  <r>
    <n v="45"/>
    <n v="41"/>
    <x v="1"/>
    <x v="0"/>
    <x v="32"/>
    <x v="7"/>
    <x v="6"/>
    <x v="2"/>
    <x v="6"/>
    <x v="12"/>
    <n v="0"/>
    <x v="0"/>
    <n v="39"/>
    <n v="39"/>
    <n v="8970"/>
    <m/>
    <m/>
    <m/>
    <m/>
    <m/>
  </r>
  <r>
    <n v="46"/>
    <n v="41"/>
    <x v="1"/>
    <x v="0"/>
    <x v="33"/>
    <x v="7"/>
    <x v="6"/>
    <x v="2"/>
    <x v="6"/>
    <x v="12"/>
    <n v="0"/>
    <x v="0"/>
    <n v="40"/>
    <n v="40"/>
    <n v="9200"/>
    <m/>
    <m/>
    <m/>
    <m/>
    <m/>
  </r>
  <r>
    <n v="45"/>
    <n v="50"/>
    <x v="1"/>
    <x v="0"/>
    <x v="32"/>
    <x v="16"/>
    <x v="9"/>
    <x v="15"/>
    <x v="37"/>
    <x v="12"/>
    <n v="0"/>
    <x v="0"/>
    <n v="39"/>
    <n v="39"/>
    <n v="8970"/>
    <m/>
    <m/>
    <m/>
    <m/>
    <m/>
  </r>
  <r>
    <n v="46"/>
    <n v="50"/>
    <x v="1"/>
    <x v="0"/>
    <x v="33"/>
    <x v="16"/>
    <x v="9"/>
    <x v="15"/>
    <x v="37"/>
    <x v="12"/>
    <n v="0"/>
    <x v="0"/>
    <n v="40"/>
    <n v="40"/>
    <n v="9200"/>
    <m/>
    <m/>
    <m/>
    <m/>
    <m/>
  </r>
  <r>
    <n v="45"/>
    <n v="55"/>
    <x v="1"/>
    <x v="0"/>
    <x v="32"/>
    <x v="38"/>
    <x v="3"/>
    <x v="8"/>
    <x v="38"/>
    <x v="38"/>
    <n v="0"/>
    <x v="0"/>
    <n v="39"/>
    <n v="39"/>
    <n v="9750"/>
    <m/>
    <m/>
    <m/>
    <m/>
    <m/>
  </r>
  <r>
    <n v="46"/>
    <n v="55"/>
    <x v="1"/>
    <x v="0"/>
    <x v="33"/>
    <x v="38"/>
    <x v="3"/>
    <x v="8"/>
    <x v="38"/>
    <x v="38"/>
    <n v="0"/>
    <x v="0"/>
    <n v="40"/>
    <n v="40"/>
    <n v="10000"/>
    <m/>
    <m/>
    <m/>
    <m/>
    <m/>
  </r>
  <r>
    <n v="45"/>
    <n v="56"/>
    <x v="1"/>
    <x v="0"/>
    <x v="32"/>
    <x v="39"/>
    <x v="10"/>
    <x v="9"/>
    <x v="17"/>
    <x v="16"/>
    <n v="0"/>
    <x v="0"/>
    <n v="39"/>
    <n v="39"/>
    <n v="11544"/>
    <m/>
    <m/>
    <m/>
    <m/>
    <m/>
  </r>
  <r>
    <n v="46"/>
    <n v="56"/>
    <x v="1"/>
    <x v="0"/>
    <x v="33"/>
    <x v="39"/>
    <x v="10"/>
    <x v="9"/>
    <x v="17"/>
    <x v="16"/>
    <n v="0"/>
    <x v="0"/>
    <n v="40"/>
    <n v="40"/>
    <n v="11840"/>
    <m/>
    <m/>
    <m/>
    <m/>
    <m/>
  </r>
  <r>
    <n v="54"/>
    <n v="36"/>
    <x v="1"/>
    <x v="0"/>
    <x v="34"/>
    <x v="3"/>
    <x v="6"/>
    <x v="0"/>
    <x v="0"/>
    <x v="11"/>
    <n v="0"/>
    <x v="0"/>
    <n v="39"/>
    <n v="39"/>
    <n v="8385"/>
    <m/>
    <m/>
    <m/>
    <m/>
    <m/>
  </r>
  <r>
    <n v="55"/>
    <n v="36"/>
    <x v="1"/>
    <x v="0"/>
    <x v="35"/>
    <x v="3"/>
    <x v="6"/>
    <x v="0"/>
    <x v="0"/>
    <x v="11"/>
    <n v="0"/>
    <x v="0"/>
    <n v="39"/>
    <n v="39"/>
    <n v="8385"/>
    <m/>
    <m/>
    <m/>
    <m/>
    <m/>
  </r>
  <r>
    <n v="54"/>
    <n v="60"/>
    <x v="1"/>
    <x v="0"/>
    <x v="34"/>
    <x v="36"/>
    <x v="1"/>
    <x v="14"/>
    <x v="35"/>
    <x v="37"/>
    <n v="0"/>
    <x v="0"/>
    <n v="39"/>
    <n v="39"/>
    <n v="5850"/>
    <m/>
    <m/>
    <m/>
    <m/>
    <m/>
  </r>
  <r>
    <n v="55"/>
    <n v="60"/>
    <x v="1"/>
    <x v="0"/>
    <x v="35"/>
    <x v="36"/>
    <x v="1"/>
    <x v="14"/>
    <x v="35"/>
    <x v="37"/>
    <n v="0"/>
    <x v="0"/>
    <n v="39"/>
    <n v="39"/>
    <n v="5850"/>
    <m/>
    <m/>
    <m/>
    <m/>
    <m/>
  </r>
  <r>
    <n v="54"/>
    <n v="48"/>
    <x v="1"/>
    <x v="0"/>
    <x v="34"/>
    <x v="37"/>
    <x v="6"/>
    <x v="8"/>
    <x v="36"/>
    <x v="5"/>
    <n v="0"/>
    <x v="0"/>
    <n v="39"/>
    <n v="39"/>
    <n v="6825"/>
    <m/>
    <m/>
    <m/>
    <m/>
    <m/>
  </r>
  <r>
    <n v="55"/>
    <n v="48"/>
    <x v="1"/>
    <x v="0"/>
    <x v="35"/>
    <x v="37"/>
    <x v="6"/>
    <x v="8"/>
    <x v="36"/>
    <x v="5"/>
    <n v="0"/>
    <x v="0"/>
    <n v="39"/>
    <n v="39"/>
    <n v="6825"/>
    <m/>
    <m/>
    <m/>
    <m/>
    <m/>
  </r>
  <r>
    <n v="54"/>
    <n v="41"/>
    <x v="1"/>
    <x v="0"/>
    <x v="34"/>
    <x v="7"/>
    <x v="6"/>
    <x v="2"/>
    <x v="6"/>
    <x v="12"/>
    <n v="0"/>
    <x v="0"/>
    <n v="39"/>
    <n v="39"/>
    <n v="8970"/>
    <m/>
    <m/>
    <m/>
    <m/>
    <m/>
  </r>
  <r>
    <n v="55"/>
    <n v="41"/>
    <x v="1"/>
    <x v="0"/>
    <x v="35"/>
    <x v="7"/>
    <x v="6"/>
    <x v="2"/>
    <x v="6"/>
    <x v="12"/>
    <n v="0"/>
    <x v="0"/>
    <n v="39"/>
    <n v="39"/>
    <n v="8970"/>
    <m/>
    <m/>
    <m/>
    <m/>
    <m/>
  </r>
  <r>
    <n v="3"/>
    <n v="36"/>
    <x v="1"/>
    <x v="0"/>
    <x v="22"/>
    <x v="3"/>
    <x v="6"/>
    <x v="0"/>
    <x v="0"/>
    <x v="11"/>
    <n v="0"/>
    <x v="0"/>
    <n v="40"/>
    <n v="40"/>
    <n v="8600"/>
    <m/>
    <m/>
    <m/>
    <m/>
    <m/>
  </r>
  <r>
    <n v="4"/>
    <n v="36"/>
    <x v="1"/>
    <x v="0"/>
    <x v="23"/>
    <x v="3"/>
    <x v="6"/>
    <x v="0"/>
    <x v="0"/>
    <x v="11"/>
    <n v="0"/>
    <x v="0"/>
    <n v="42"/>
    <n v="42"/>
    <n v="9030"/>
    <m/>
    <m/>
    <m/>
    <m/>
    <m/>
  </r>
  <r>
    <n v="3"/>
    <n v="60"/>
    <x v="1"/>
    <x v="0"/>
    <x v="22"/>
    <x v="36"/>
    <x v="1"/>
    <x v="14"/>
    <x v="35"/>
    <x v="37"/>
    <n v="0"/>
    <x v="0"/>
    <n v="40"/>
    <n v="40"/>
    <n v="6000"/>
    <m/>
    <m/>
    <m/>
    <m/>
    <m/>
  </r>
  <r>
    <n v="4"/>
    <n v="60"/>
    <x v="1"/>
    <x v="0"/>
    <x v="23"/>
    <x v="36"/>
    <x v="1"/>
    <x v="14"/>
    <x v="35"/>
    <x v="37"/>
    <n v="0"/>
    <x v="0"/>
    <n v="42"/>
    <n v="42"/>
    <n v="6300"/>
    <m/>
    <m/>
    <m/>
    <m/>
    <m/>
  </r>
  <r>
    <n v="3"/>
    <n v="48"/>
    <x v="1"/>
    <x v="0"/>
    <x v="22"/>
    <x v="37"/>
    <x v="6"/>
    <x v="8"/>
    <x v="36"/>
    <x v="5"/>
    <n v="0"/>
    <x v="0"/>
    <n v="40"/>
    <n v="40"/>
    <n v="7000"/>
    <m/>
    <m/>
    <m/>
    <m/>
    <m/>
  </r>
  <r>
    <n v="4"/>
    <n v="48"/>
    <x v="1"/>
    <x v="0"/>
    <x v="23"/>
    <x v="37"/>
    <x v="6"/>
    <x v="8"/>
    <x v="36"/>
    <x v="5"/>
    <n v="0"/>
    <x v="0"/>
    <n v="42"/>
    <n v="42"/>
    <n v="7350"/>
    <m/>
    <m/>
    <m/>
    <m/>
    <m/>
  </r>
  <r>
    <n v="3"/>
    <n v="56"/>
    <x v="1"/>
    <x v="0"/>
    <x v="22"/>
    <x v="39"/>
    <x v="10"/>
    <x v="9"/>
    <x v="17"/>
    <x v="16"/>
    <n v="0"/>
    <x v="0"/>
    <n v="40"/>
    <n v="40"/>
    <n v="11840"/>
    <m/>
    <m/>
    <m/>
    <m/>
    <m/>
  </r>
  <r>
    <n v="4"/>
    <n v="56"/>
    <x v="1"/>
    <x v="0"/>
    <x v="23"/>
    <x v="39"/>
    <x v="10"/>
    <x v="9"/>
    <x v="17"/>
    <x v="16"/>
    <n v="0"/>
    <x v="0"/>
    <n v="42"/>
    <n v="42"/>
    <n v="12432"/>
    <m/>
    <m/>
    <m/>
    <m/>
    <m/>
  </r>
  <r>
    <n v="35"/>
    <n v="51"/>
    <x v="1"/>
    <x v="0"/>
    <x v="28"/>
    <x v="43"/>
    <x v="7"/>
    <x v="3"/>
    <x v="19"/>
    <x v="41"/>
    <n v="0"/>
    <x v="0"/>
    <n v="39"/>
    <n v="39"/>
    <n v="9906"/>
    <m/>
    <m/>
    <m/>
    <m/>
    <m/>
  </r>
  <r>
    <n v="36"/>
    <n v="51"/>
    <x v="1"/>
    <x v="0"/>
    <x v="29"/>
    <x v="43"/>
    <x v="7"/>
    <x v="3"/>
    <x v="19"/>
    <x v="41"/>
    <n v="0"/>
    <x v="0"/>
    <n v="39"/>
    <n v="39"/>
    <n v="9906"/>
    <m/>
    <m/>
    <m/>
    <m/>
    <m/>
  </r>
  <r>
    <n v="37"/>
    <n v="51"/>
    <x v="1"/>
    <x v="0"/>
    <x v="30"/>
    <x v="43"/>
    <x v="7"/>
    <x v="3"/>
    <x v="19"/>
    <x v="41"/>
    <n v="0"/>
    <x v="0"/>
    <n v="39"/>
    <n v="39"/>
    <n v="9906"/>
    <m/>
    <m/>
    <m/>
    <m/>
    <m/>
  </r>
  <r>
    <n v="38"/>
    <n v="51"/>
    <x v="1"/>
    <x v="0"/>
    <x v="31"/>
    <x v="43"/>
    <x v="7"/>
    <x v="3"/>
    <x v="19"/>
    <x v="41"/>
    <n v="0"/>
    <x v="0"/>
    <n v="39"/>
    <n v="39"/>
    <n v="9906"/>
    <m/>
    <m/>
    <m/>
    <m/>
    <m/>
  </r>
  <r>
    <n v="45"/>
    <n v="37"/>
    <x v="1"/>
    <x v="0"/>
    <x v="32"/>
    <x v="4"/>
    <x v="11"/>
    <x v="3"/>
    <x v="4"/>
    <x v="4"/>
    <n v="0"/>
    <x v="0"/>
    <n v="39"/>
    <n v="39"/>
    <n v="5343"/>
    <m/>
    <m/>
    <m/>
    <m/>
    <m/>
  </r>
  <r>
    <n v="46"/>
    <n v="37"/>
    <x v="1"/>
    <x v="0"/>
    <x v="33"/>
    <x v="4"/>
    <x v="11"/>
    <x v="3"/>
    <x v="4"/>
    <x v="4"/>
    <n v="0"/>
    <x v="0"/>
    <n v="40"/>
    <n v="40"/>
    <n v="5480"/>
    <m/>
    <m/>
    <m/>
    <m/>
    <m/>
  </r>
  <r>
    <n v="54"/>
    <n v="37"/>
    <x v="1"/>
    <x v="0"/>
    <x v="34"/>
    <x v="4"/>
    <x v="11"/>
    <x v="3"/>
    <x v="4"/>
    <x v="4"/>
    <n v="0"/>
    <x v="0"/>
    <n v="39"/>
    <n v="39"/>
    <n v="5343"/>
    <m/>
    <m/>
    <m/>
    <m/>
    <m/>
  </r>
  <r>
    <n v="55"/>
    <n v="37"/>
    <x v="1"/>
    <x v="0"/>
    <x v="35"/>
    <x v="4"/>
    <x v="11"/>
    <x v="3"/>
    <x v="4"/>
    <x v="4"/>
    <n v="0"/>
    <x v="0"/>
    <n v="39"/>
    <n v="39"/>
    <n v="5343"/>
    <m/>
    <m/>
    <m/>
    <m/>
    <m/>
  </r>
  <r>
    <n v="54"/>
    <n v="38"/>
    <x v="1"/>
    <x v="0"/>
    <x v="34"/>
    <x v="5"/>
    <x v="1"/>
    <x v="4"/>
    <x v="5"/>
    <x v="5"/>
    <n v="0"/>
    <x v="0"/>
    <n v="39"/>
    <n v="39"/>
    <n v="6825"/>
    <m/>
    <m/>
    <m/>
    <m/>
    <m/>
  </r>
  <r>
    <n v="55"/>
    <n v="38"/>
    <x v="1"/>
    <x v="0"/>
    <x v="35"/>
    <x v="5"/>
    <x v="1"/>
    <x v="4"/>
    <x v="5"/>
    <x v="5"/>
    <n v="0"/>
    <x v="0"/>
    <n v="39"/>
    <n v="39"/>
    <n v="6825"/>
    <m/>
    <m/>
    <m/>
    <m/>
    <m/>
  </r>
  <r>
    <n v="54"/>
    <n v="57"/>
    <x v="1"/>
    <x v="0"/>
    <x v="34"/>
    <x v="44"/>
    <x v="1"/>
    <x v="6"/>
    <x v="42"/>
    <x v="42"/>
    <n v="0"/>
    <x v="1"/>
    <n v="39"/>
    <n v="39"/>
    <n v="14196"/>
    <m/>
    <m/>
    <m/>
    <m/>
    <m/>
  </r>
  <r>
    <n v="55"/>
    <n v="57"/>
    <x v="1"/>
    <x v="0"/>
    <x v="35"/>
    <x v="44"/>
    <x v="1"/>
    <x v="6"/>
    <x v="42"/>
    <x v="42"/>
    <n v="0"/>
    <x v="1"/>
    <n v="39"/>
    <n v="39"/>
    <n v="14196"/>
    <m/>
    <m/>
    <m/>
    <m/>
    <m/>
  </r>
  <r>
    <n v="54"/>
    <n v="58"/>
    <x v="1"/>
    <x v="0"/>
    <x v="34"/>
    <x v="45"/>
    <x v="1"/>
    <x v="3"/>
    <x v="43"/>
    <x v="43"/>
    <n v="0"/>
    <x v="0"/>
    <n v="39"/>
    <n v="39"/>
    <n v="13533"/>
    <m/>
    <m/>
    <m/>
    <m/>
    <m/>
  </r>
  <r>
    <n v="55"/>
    <n v="58"/>
    <x v="1"/>
    <x v="0"/>
    <x v="35"/>
    <x v="45"/>
    <x v="1"/>
    <x v="3"/>
    <x v="43"/>
    <x v="43"/>
    <n v="0"/>
    <x v="0"/>
    <n v="39"/>
    <n v="39"/>
    <n v="13533"/>
    <m/>
    <m/>
    <m/>
    <m/>
    <m/>
  </r>
  <r>
    <n v="3"/>
    <n v="52"/>
    <x v="1"/>
    <x v="0"/>
    <x v="22"/>
    <x v="46"/>
    <x v="0"/>
    <x v="3"/>
    <x v="19"/>
    <x v="17"/>
    <n v="0"/>
    <x v="0"/>
    <n v="40"/>
    <n v="40"/>
    <n v="11000"/>
    <m/>
    <m/>
    <m/>
    <m/>
    <m/>
  </r>
  <r>
    <n v="4"/>
    <n v="52"/>
    <x v="1"/>
    <x v="0"/>
    <x v="23"/>
    <x v="46"/>
    <x v="0"/>
    <x v="3"/>
    <x v="19"/>
    <x v="17"/>
    <n v="0"/>
    <x v="0"/>
    <n v="42"/>
    <n v="42"/>
    <n v="11550"/>
    <m/>
    <m/>
    <m/>
    <m/>
    <m/>
  </r>
  <r>
    <n v="17"/>
    <n v="70"/>
    <x v="2"/>
    <x v="0"/>
    <x v="36"/>
    <x v="47"/>
    <x v="12"/>
    <x v="5"/>
    <x v="44"/>
    <x v="44"/>
    <n v="0"/>
    <x v="0"/>
    <n v="41"/>
    <n v="41"/>
    <n v="8118"/>
    <m/>
    <m/>
    <m/>
    <m/>
    <m/>
  </r>
  <r>
    <n v="18"/>
    <n v="70"/>
    <x v="2"/>
    <x v="0"/>
    <x v="37"/>
    <x v="47"/>
    <x v="12"/>
    <x v="5"/>
    <x v="44"/>
    <x v="44"/>
    <n v="0"/>
    <x v="0"/>
    <n v="40"/>
    <n v="40"/>
    <n v="7920"/>
    <m/>
    <m/>
    <m/>
    <m/>
    <m/>
  </r>
  <r>
    <n v="17"/>
    <n v="72"/>
    <x v="2"/>
    <x v="0"/>
    <x v="36"/>
    <x v="48"/>
    <x v="2"/>
    <x v="3"/>
    <x v="45"/>
    <x v="29"/>
    <n v="0"/>
    <x v="0"/>
    <n v="41"/>
    <n v="41"/>
    <n v="10209"/>
    <m/>
    <m/>
    <m/>
    <m/>
    <m/>
  </r>
  <r>
    <n v="18"/>
    <n v="72"/>
    <x v="2"/>
    <x v="0"/>
    <x v="37"/>
    <x v="48"/>
    <x v="2"/>
    <x v="3"/>
    <x v="45"/>
    <x v="29"/>
    <n v="0"/>
    <x v="0"/>
    <n v="40"/>
    <n v="40"/>
    <n v="9960"/>
    <m/>
    <m/>
    <m/>
    <m/>
    <m/>
  </r>
  <r>
    <n v="17"/>
    <n v="73"/>
    <x v="2"/>
    <x v="0"/>
    <x v="36"/>
    <x v="49"/>
    <x v="2"/>
    <x v="4"/>
    <x v="31"/>
    <x v="33"/>
    <n v="0"/>
    <x v="0"/>
    <n v="41"/>
    <n v="41"/>
    <n v="5125"/>
    <m/>
    <m/>
    <m/>
    <m/>
    <m/>
  </r>
  <r>
    <n v="18"/>
    <n v="73"/>
    <x v="2"/>
    <x v="0"/>
    <x v="37"/>
    <x v="49"/>
    <x v="2"/>
    <x v="4"/>
    <x v="31"/>
    <x v="33"/>
    <n v="0"/>
    <x v="0"/>
    <n v="40"/>
    <n v="40"/>
    <n v="5000"/>
    <m/>
    <m/>
    <m/>
    <m/>
    <m/>
  </r>
  <r>
    <n v="15"/>
    <n v="61"/>
    <x v="2"/>
    <x v="0"/>
    <x v="38"/>
    <x v="0"/>
    <x v="13"/>
    <x v="0"/>
    <x v="0"/>
    <x v="45"/>
    <n v="0"/>
    <x v="0"/>
    <n v="31"/>
    <n v="31"/>
    <n v="6076"/>
    <m/>
    <m/>
    <m/>
    <m/>
    <m/>
  </r>
  <r>
    <n v="16"/>
    <n v="61"/>
    <x v="2"/>
    <x v="0"/>
    <x v="39"/>
    <x v="0"/>
    <x v="13"/>
    <x v="0"/>
    <x v="0"/>
    <x v="45"/>
    <n v="0"/>
    <x v="0"/>
    <n v="31"/>
    <n v="31"/>
    <n v="6076"/>
    <m/>
    <m/>
    <m/>
    <m/>
    <m/>
  </r>
  <r>
    <n v="17"/>
    <n v="61"/>
    <x v="2"/>
    <x v="0"/>
    <x v="36"/>
    <x v="0"/>
    <x v="13"/>
    <x v="0"/>
    <x v="0"/>
    <x v="45"/>
    <n v="0"/>
    <x v="0"/>
    <n v="41"/>
    <n v="41"/>
    <n v="8036"/>
    <m/>
    <m/>
    <m/>
    <m/>
    <m/>
  </r>
  <r>
    <n v="18"/>
    <n v="61"/>
    <x v="2"/>
    <x v="0"/>
    <x v="37"/>
    <x v="0"/>
    <x v="13"/>
    <x v="0"/>
    <x v="0"/>
    <x v="45"/>
    <n v="0"/>
    <x v="0"/>
    <n v="40"/>
    <n v="40"/>
    <n v="7840"/>
    <m/>
    <m/>
    <m/>
    <m/>
    <m/>
  </r>
  <r>
    <n v="15"/>
    <n v="62"/>
    <x v="2"/>
    <x v="0"/>
    <x v="38"/>
    <x v="50"/>
    <x v="2"/>
    <x v="5"/>
    <x v="46"/>
    <x v="1"/>
    <n v="0"/>
    <x v="0"/>
    <n v="31"/>
    <n v="31"/>
    <n v="6820"/>
    <m/>
    <m/>
    <m/>
    <m/>
    <m/>
  </r>
  <r>
    <n v="16"/>
    <n v="62"/>
    <x v="2"/>
    <x v="0"/>
    <x v="39"/>
    <x v="50"/>
    <x v="2"/>
    <x v="5"/>
    <x v="46"/>
    <x v="1"/>
    <n v="0"/>
    <x v="0"/>
    <n v="31"/>
    <n v="31"/>
    <n v="6820"/>
    <m/>
    <m/>
    <m/>
    <m/>
    <m/>
  </r>
  <r>
    <n v="15"/>
    <n v="63"/>
    <x v="2"/>
    <x v="0"/>
    <x v="38"/>
    <x v="51"/>
    <x v="2"/>
    <x v="3"/>
    <x v="29"/>
    <x v="46"/>
    <n v="0"/>
    <x v="0"/>
    <n v="31"/>
    <n v="31"/>
    <n v="7440"/>
    <m/>
    <m/>
    <m/>
    <m/>
    <m/>
  </r>
  <r>
    <n v="16"/>
    <n v="63"/>
    <x v="2"/>
    <x v="0"/>
    <x v="39"/>
    <x v="51"/>
    <x v="2"/>
    <x v="3"/>
    <x v="29"/>
    <x v="46"/>
    <n v="0"/>
    <x v="0"/>
    <n v="31"/>
    <n v="31"/>
    <n v="7440"/>
    <m/>
    <m/>
    <m/>
    <m/>
    <m/>
  </r>
  <r>
    <n v="15"/>
    <n v="64"/>
    <x v="2"/>
    <x v="0"/>
    <x v="38"/>
    <x v="52"/>
    <x v="2"/>
    <x v="5"/>
    <x v="47"/>
    <x v="28"/>
    <n v="0"/>
    <x v="0"/>
    <n v="31"/>
    <n v="31"/>
    <n v="7068"/>
    <m/>
    <m/>
    <m/>
    <m/>
    <m/>
  </r>
  <r>
    <n v="16"/>
    <n v="64"/>
    <x v="2"/>
    <x v="0"/>
    <x v="39"/>
    <x v="52"/>
    <x v="2"/>
    <x v="5"/>
    <x v="47"/>
    <x v="28"/>
    <n v="0"/>
    <x v="0"/>
    <n v="31"/>
    <n v="31"/>
    <n v="7068"/>
    <m/>
    <m/>
    <m/>
    <m/>
    <m/>
  </r>
  <r>
    <n v="15"/>
    <n v="71"/>
    <x v="2"/>
    <x v="0"/>
    <x v="38"/>
    <x v="53"/>
    <x v="12"/>
    <x v="5"/>
    <x v="44"/>
    <x v="44"/>
    <n v="0"/>
    <x v="0"/>
    <n v="31"/>
    <n v="31"/>
    <n v="6138"/>
    <m/>
    <m/>
    <m/>
    <m/>
    <m/>
  </r>
  <r>
    <n v="16"/>
    <n v="71"/>
    <x v="2"/>
    <x v="0"/>
    <x v="39"/>
    <x v="53"/>
    <x v="12"/>
    <x v="5"/>
    <x v="44"/>
    <x v="44"/>
    <n v="0"/>
    <x v="0"/>
    <n v="31"/>
    <n v="31"/>
    <n v="6138"/>
    <m/>
    <m/>
    <m/>
    <m/>
    <m/>
  </r>
  <r>
    <n v="5"/>
    <n v="74"/>
    <x v="2"/>
    <x v="0"/>
    <x v="40"/>
    <x v="25"/>
    <x v="1"/>
    <x v="11"/>
    <x v="23"/>
    <x v="22"/>
    <n v="0"/>
    <x v="0"/>
    <n v="38"/>
    <n v="38"/>
    <n v="7220"/>
    <m/>
    <m/>
    <m/>
    <m/>
    <m/>
  </r>
  <r>
    <n v="6"/>
    <n v="74"/>
    <x v="2"/>
    <x v="0"/>
    <x v="41"/>
    <x v="25"/>
    <x v="1"/>
    <x v="11"/>
    <x v="23"/>
    <x v="22"/>
    <n v="0"/>
    <x v="0"/>
    <n v="38"/>
    <n v="38"/>
    <n v="7220"/>
    <m/>
    <m/>
    <m/>
    <m/>
    <m/>
  </r>
  <r>
    <n v="5"/>
    <n v="67"/>
    <x v="2"/>
    <x v="0"/>
    <x v="40"/>
    <x v="4"/>
    <x v="11"/>
    <x v="3"/>
    <x v="4"/>
    <x v="4"/>
    <n v="0"/>
    <x v="0"/>
    <n v="38"/>
    <n v="38"/>
    <n v="5206"/>
    <m/>
    <m/>
    <m/>
    <m/>
    <m/>
  </r>
  <r>
    <n v="6"/>
    <n v="67"/>
    <x v="2"/>
    <x v="0"/>
    <x v="41"/>
    <x v="4"/>
    <x v="11"/>
    <x v="3"/>
    <x v="4"/>
    <x v="4"/>
    <n v="0"/>
    <x v="0"/>
    <n v="38"/>
    <n v="38"/>
    <n v="5206"/>
    <m/>
    <m/>
    <m/>
    <m/>
    <m/>
  </r>
  <r>
    <n v="5"/>
    <n v="68"/>
    <x v="2"/>
    <x v="0"/>
    <x v="40"/>
    <x v="5"/>
    <x v="1"/>
    <x v="4"/>
    <x v="5"/>
    <x v="5"/>
    <n v="0"/>
    <x v="0"/>
    <n v="38"/>
    <n v="38"/>
    <n v="6650"/>
    <m/>
    <m/>
    <m/>
    <m/>
    <m/>
  </r>
  <r>
    <n v="6"/>
    <n v="68"/>
    <x v="2"/>
    <x v="0"/>
    <x v="41"/>
    <x v="5"/>
    <x v="1"/>
    <x v="4"/>
    <x v="5"/>
    <x v="5"/>
    <n v="0"/>
    <x v="0"/>
    <n v="38"/>
    <n v="38"/>
    <n v="6650"/>
    <m/>
    <m/>
    <m/>
    <m/>
    <m/>
  </r>
  <r>
    <n v="47"/>
    <n v="68"/>
    <x v="2"/>
    <x v="0"/>
    <x v="42"/>
    <x v="5"/>
    <x v="1"/>
    <x v="4"/>
    <x v="5"/>
    <x v="5"/>
    <n v="0"/>
    <x v="0"/>
    <n v="34"/>
    <n v="34"/>
    <n v="5950"/>
    <m/>
    <m/>
    <m/>
    <m/>
    <m/>
  </r>
  <r>
    <n v="48"/>
    <n v="68"/>
    <x v="2"/>
    <x v="0"/>
    <x v="43"/>
    <x v="5"/>
    <x v="1"/>
    <x v="4"/>
    <x v="5"/>
    <x v="5"/>
    <n v="0"/>
    <x v="0"/>
    <n v="34"/>
    <n v="34"/>
    <n v="5950"/>
    <m/>
    <m/>
    <m/>
    <m/>
    <m/>
  </r>
  <r>
    <n v="5"/>
    <n v="75"/>
    <x v="2"/>
    <x v="0"/>
    <x v="40"/>
    <x v="26"/>
    <x v="12"/>
    <x v="12"/>
    <x v="48"/>
    <x v="33"/>
    <n v="0"/>
    <x v="0"/>
    <n v="38"/>
    <n v="38"/>
    <n v="4750"/>
    <m/>
    <m/>
    <m/>
    <m/>
    <m/>
  </r>
  <r>
    <n v="6"/>
    <n v="75"/>
    <x v="2"/>
    <x v="0"/>
    <x v="41"/>
    <x v="26"/>
    <x v="12"/>
    <x v="12"/>
    <x v="48"/>
    <x v="33"/>
    <n v="0"/>
    <x v="0"/>
    <n v="38"/>
    <n v="38"/>
    <n v="4750"/>
    <m/>
    <m/>
    <m/>
    <m/>
    <m/>
  </r>
  <r>
    <n v="15"/>
    <n v="75"/>
    <x v="2"/>
    <x v="0"/>
    <x v="38"/>
    <x v="26"/>
    <x v="12"/>
    <x v="12"/>
    <x v="48"/>
    <x v="33"/>
    <n v="0"/>
    <x v="0"/>
    <n v="31"/>
    <n v="31"/>
    <n v="3875"/>
    <m/>
    <m/>
    <m/>
    <m/>
    <m/>
  </r>
  <r>
    <n v="16"/>
    <n v="75"/>
    <x v="2"/>
    <x v="0"/>
    <x v="39"/>
    <x v="26"/>
    <x v="12"/>
    <x v="12"/>
    <x v="48"/>
    <x v="33"/>
    <n v="0"/>
    <x v="0"/>
    <n v="31"/>
    <n v="31"/>
    <n v="3875"/>
    <m/>
    <m/>
    <m/>
    <m/>
    <m/>
  </r>
  <r>
    <n v="17"/>
    <n v="75"/>
    <x v="2"/>
    <x v="0"/>
    <x v="36"/>
    <x v="26"/>
    <x v="12"/>
    <x v="12"/>
    <x v="48"/>
    <x v="33"/>
    <n v="0"/>
    <x v="0"/>
    <n v="41"/>
    <n v="41"/>
    <n v="5125"/>
    <m/>
    <m/>
    <m/>
    <m/>
    <m/>
  </r>
  <r>
    <n v="18"/>
    <n v="75"/>
    <x v="2"/>
    <x v="0"/>
    <x v="37"/>
    <x v="26"/>
    <x v="12"/>
    <x v="12"/>
    <x v="48"/>
    <x v="33"/>
    <n v="0"/>
    <x v="0"/>
    <n v="40"/>
    <n v="40"/>
    <n v="5000"/>
    <m/>
    <m/>
    <m/>
    <m/>
    <m/>
  </r>
  <r>
    <n v="27"/>
    <n v="75"/>
    <x v="2"/>
    <x v="0"/>
    <x v="44"/>
    <x v="26"/>
    <x v="12"/>
    <x v="12"/>
    <x v="48"/>
    <x v="33"/>
    <n v="0"/>
    <x v="0"/>
    <n v="36"/>
    <n v="36"/>
    <n v="4500"/>
    <m/>
    <m/>
    <m/>
    <m/>
    <m/>
  </r>
  <r>
    <n v="28"/>
    <n v="75"/>
    <x v="2"/>
    <x v="0"/>
    <x v="45"/>
    <x v="26"/>
    <x v="12"/>
    <x v="12"/>
    <x v="48"/>
    <x v="33"/>
    <n v="0"/>
    <x v="0"/>
    <n v="36"/>
    <n v="36"/>
    <n v="4500"/>
    <m/>
    <m/>
    <m/>
    <m/>
    <m/>
  </r>
  <r>
    <n v="29"/>
    <n v="75"/>
    <x v="2"/>
    <x v="0"/>
    <x v="46"/>
    <x v="26"/>
    <x v="12"/>
    <x v="12"/>
    <x v="48"/>
    <x v="33"/>
    <n v="0"/>
    <x v="0"/>
    <n v="36"/>
    <n v="36"/>
    <n v="4500"/>
    <m/>
    <m/>
    <m/>
    <m/>
    <m/>
  </r>
  <r>
    <n v="30"/>
    <n v="75"/>
    <x v="2"/>
    <x v="0"/>
    <x v="47"/>
    <x v="26"/>
    <x v="12"/>
    <x v="12"/>
    <x v="48"/>
    <x v="33"/>
    <n v="0"/>
    <x v="0"/>
    <n v="37"/>
    <n v="37"/>
    <n v="4625"/>
    <m/>
    <m/>
    <m/>
    <m/>
    <m/>
  </r>
  <r>
    <n v="39"/>
    <n v="75"/>
    <x v="2"/>
    <x v="0"/>
    <x v="48"/>
    <x v="26"/>
    <x v="12"/>
    <x v="12"/>
    <x v="48"/>
    <x v="33"/>
    <n v="0"/>
    <x v="0"/>
    <n v="36"/>
    <n v="36"/>
    <n v="4500"/>
    <m/>
    <m/>
    <m/>
    <m/>
    <m/>
  </r>
  <r>
    <n v="40"/>
    <n v="75"/>
    <x v="2"/>
    <x v="0"/>
    <x v="49"/>
    <x v="26"/>
    <x v="12"/>
    <x v="12"/>
    <x v="48"/>
    <x v="33"/>
    <n v="0"/>
    <x v="0"/>
    <n v="35"/>
    <n v="35"/>
    <n v="4375"/>
    <m/>
    <m/>
    <m/>
    <m/>
    <m/>
  </r>
  <r>
    <n v="41"/>
    <n v="75"/>
    <x v="2"/>
    <x v="0"/>
    <x v="50"/>
    <x v="26"/>
    <x v="12"/>
    <x v="12"/>
    <x v="48"/>
    <x v="33"/>
    <n v="0"/>
    <x v="0"/>
    <n v="35"/>
    <n v="35"/>
    <n v="4375"/>
    <m/>
    <m/>
    <m/>
    <m/>
    <m/>
  </r>
  <r>
    <n v="42"/>
    <n v="75"/>
    <x v="2"/>
    <x v="0"/>
    <x v="51"/>
    <x v="26"/>
    <x v="12"/>
    <x v="12"/>
    <x v="48"/>
    <x v="33"/>
    <n v="0"/>
    <x v="0"/>
    <n v="35"/>
    <n v="35"/>
    <n v="4375"/>
    <m/>
    <m/>
    <m/>
    <m/>
    <m/>
  </r>
  <r>
    <n v="47"/>
    <n v="75"/>
    <x v="2"/>
    <x v="0"/>
    <x v="42"/>
    <x v="26"/>
    <x v="12"/>
    <x v="12"/>
    <x v="48"/>
    <x v="33"/>
    <n v="0"/>
    <x v="0"/>
    <n v="34"/>
    <n v="34"/>
    <n v="4250"/>
    <m/>
    <m/>
    <m/>
    <m/>
    <m/>
  </r>
  <r>
    <n v="48"/>
    <n v="75"/>
    <x v="2"/>
    <x v="0"/>
    <x v="43"/>
    <x v="26"/>
    <x v="12"/>
    <x v="12"/>
    <x v="48"/>
    <x v="33"/>
    <n v="0"/>
    <x v="0"/>
    <n v="34"/>
    <n v="34"/>
    <n v="4250"/>
    <m/>
    <m/>
    <m/>
    <m/>
    <m/>
  </r>
  <r>
    <n v="56"/>
    <n v="75"/>
    <x v="2"/>
    <x v="0"/>
    <x v="52"/>
    <x v="26"/>
    <x v="12"/>
    <x v="12"/>
    <x v="48"/>
    <x v="33"/>
    <n v="0"/>
    <x v="0"/>
    <n v="37"/>
    <n v="37"/>
    <n v="4625"/>
    <m/>
    <m/>
    <m/>
    <m/>
    <m/>
  </r>
  <r>
    <n v="57"/>
    <n v="75"/>
    <x v="2"/>
    <x v="0"/>
    <x v="53"/>
    <x v="26"/>
    <x v="12"/>
    <x v="12"/>
    <x v="48"/>
    <x v="33"/>
    <n v="0"/>
    <x v="0"/>
    <n v="34"/>
    <n v="34"/>
    <n v="4250"/>
    <m/>
    <m/>
    <m/>
    <m/>
    <m/>
  </r>
  <r>
    <n v="5"/>
    <n v="76"/>
    <x v="2"/>
    <x v="0"/>
    <x v="40"/>
    <x v="54"/>
    <x v="1"/>
    <x v="16"/>
    <x v="49"/>
    <x v="47"/>
    <n v="0"/>
    <x v="1"/>
    <n v="38"/>
    <n v="38"/>
    <n v="5510"/>
    <m/>
    <m/>
    <m/>
    <m/>
    <m/>
  </r>
  <r>
    <n v="6"/>
    <n v="76"/>
    <x v="2"/>
    <x v="0"/>
    <x v="41"/>
    <x v="54"/>
    <x v="1"/>
    <x v="16"/>
    <x v="49"/>
    <x v="47"/>
    <n v="0"/>
    <x v="1"/>
    <n v="38"/>
    <n v="38"/>
    <n v="5510"/>
    <m/>
    <m/>
    <m/>
    <m/>
    <m/>
  </r>
  <r>
    <n v="15"/>
    <n v="76"/>
    <x v="2"/>
    <x v="0"/>
    <x v="38"/>
    <x v="54"/>
    <x v="1"/>
    <x v="16"/>
    <x v="49"/>
    <x v="47"/>
    <n v="0"/>
    <x v="1"/>
    <n v="31"/>
    <n v="31"/>
    <n v="4495"/>
    <m/>
    <m/>
    <m/>
    <m/>
    <m/>
  </r>
  <r>
    <n v="16"/>
    <n v="76"/>
    <x v="2"/>
    <x v="0"/>
    <x v="39"/>
    <x v="54"/>
    <x v="1"/>
    <x v="16"/>
    <x v="49"/>
    <x v="47"/>
    <n v="0"/>
    <x v="1"/>
    <n v="31"/>
    <n v="31"/>
    <n v="4495"/>
    <m/>
    <m/>
    <m/>
    <m/>
    <m/>
  </r>
  <r>
    <n v="17"/>
    <n v="76"/>
    <x v="2"/>
    <x v="0"/>
    <x v="36"/>
    <x v="54"/>
    <x v="1"/>
    <x v="16"/>
    <x v="49"/>
    <x v="47"/>
    <n v="0"/>
    <x v="1"/>
    <n v="41"/>
    <n v="41"/>
    <n v="5945"/>
    <m/>
    <m/>
    <m/>
    <m/>
    <m/>
  </r>
  <r>
    <n v="18"/>
    <n v="76"/>
    <x v="2"/>
    <x v="0"/>
    <x v="37"/>
    <x v="54"/>
    <x v="1"/>
    <x v="16"/>
    <x v="49"/>
    <x v="47"/>
    <n v="0"/>
    <x v="1"/>
    <n v="40"/>
    <n v="40"/>
    <n v="5800"/>
    <m/>
    <m/>
    <m/>
    <m/>
    <m/>
  </r>
  <r>
    <n v="27"/>
    <n v="76"/>
    <x v="2"/>
    <x v="0"/>
    <x v="44"/>
    <x v="54"/>
    <x v="1"/>
    <x v="16"/>
    <x v="49"/>
    <x v="47"/>
    <n v="0"/>
    <x v="1"/>
    <n v="36"/>
    <n v="36"/>
    <n v="5220"/>
    <m/>
    <m/>
    <m/>
    <m/>
    <m/>
  </r>
  <r>
    <n v="28"/>
    <n v="76"/>
    <x v="2"/>
    <x v="0"/>
    <x v="45"/>
    <x v="54"/>
    <x v="1"/>
    <x v="16"/>
    <x v="49"/>
    <x v="47"/>
    <n v="0"/>
    <x v="1"/>
    <n v="36"/>
    <n v="36"/>
    <n v="5220"/>
    <m/>
    <m/>
    <m/>
    <m/>
    <m/>
  </r>
  <r>
    <n v="29"/>
    <n v="76"/>
    <x v="2"/>
    <x v="0"/>
    <x v="46"/>
    <x v="54"/>
    <x v="1"/>
    <x v="16"/>
    <x v="49"/>
    <x v="47"/>
    <n v="0"/>
    <x v="1"/>
    <n v="36"/>
    <n v="36"/>
    <n v="5220"/>
    <m/>
    <m/>
    <m/>
    <m/>
    <m/>
  </r>
  <r>
    <n v="30"/>
    <n v="76"/>
    <x v="2"/>
    <x v="0"/>
    <x v="47"/>
    <x v="54"/>
    <x v="1"/>
    <x v="16"/>
    <x v="49"/>
    <x v="47"/>
    <n v="0"/>
    <x v="1"/>
    <n v="37"/>
    <n v="37"/>
    <n v="5365"/>
    <m/>
    <m/>
    <m/>
    <m/>
    <m/>
  </r>
  <r>
    <n v="39"/>
    <n v="76"/>
    <x v="2"/>
    <x v="0"/>
    <x v="48"/>
    <x v="54"/>
    <x v="1"/>
    <x v="16"/>
    <x v="49"/>
    <x v="47"/>
    <n v="0"/>
    <x v="1"/>
    <n v="36"/>
    <n v="36"/>
    <n v="5220"/>
    <m/>
    <m/>
    <m/>
    <m/>
    <m/>
  </r>
  <r>
    <n v="40"/>
    <n v="76"/>
    <x v="2"/>
    <x v="0"/>
    <x v="49"/>
    <x v="54"/>
    <x v="1"/>
    <x v="16"/>
    <x v="49"/>
    <x v="47"/>
    <n v="0"/>
    <x v="1"/>
    <n v="35"/>
    <n v="35"/>
    <n v="5075"/>
    <m/>
    <m/>
    <m/>
    <m/>
    <m/>
  </r>
  <r>
    <n v="41"/>
    <n v="76"/>
    <x v="2"/>
    <x v="0"/>
    <x v="50"/>
    <x v="54"/>
    <x v="1"/>
    <x v="16"/>
    <x v="49"/>
    <x v="47"/>
    <n v="0"/>
    <x v="1"/>
    <n v="35"/>
    <n v="35"/>
    <n v="5075"/>
    <m/>
    <m/>
    <m/>
    <m/>
    <m/>
  </r>
  <r>
    <n v="42"/>
    <n v="76"/>
    <x v="2"/>
    <x v="0"/>
    <x v="51"/>
    <x v="54"/>
    <x v="1"/>
    <x v="16"/>
    <x v="49"/>
    <x v="47"/>
    <n v="0"/>
    <x v="1"/>
    <n v="35"/>
    <n v="35"/>
    <n v="5075"/>
    <m/>
    <m/>
    <m/>
    <m/>
    <m/>
  </r>
  <r>
    <n v="47"/>
    <n v="76"/>
    <x v="2"/>
    <x v="0"/>
    <x v="42"/>
    <x v="54"/>
    <x v="1"/>
    <x v="16"/>
    <x v="49"/>
    <x v="47"/>
    <n v="0"/>
    <x v="1"/>
    <n v="34"/>
    <n v="34"/>
    <n v="4930"/>
    <m/>
    <m/>
    <m/>
    <m/>
    <m/>
  </r>
  <r>
    <n v="48"/>
    <n v="76"/>
    <x v="2"/>
    <x v="0"/>
    <x v="43"/>
    <x v="54"/>
    <x v="1"/>
    <x v="16"/>
    <x v="49"/>
    <x v="47"/>
    <n v="0"/>
    <x v="1"/>
    <n v="34"/>
    <n v="34"/>
    <n v="4930"/>
    <m/>
    <m/>
    <m/>
    <m/>
    <m/>
  </r>
  <r>
    <n v="56"/>
    <n v="76"/>
    <x v="2"/>
    <x v="0"/>
    <x v="52"/>
    <x v="54"/>
    <x v="1"/>
    <x v="16"/>
    <x v="49"/>
    <x v="47"/>
    <n v="0"/>
    <x v="1"/>
    <n v="37"/>
    <n v="37"/>
    <n v="5365"/>
    <m/>
    <m/>
    <m/>
    <m/>
    <m/>
  </r>
  <r>
    <n v="57"/>
    <n v="76"/>
    <x v="2"/>
    <x v="0"/>
    <x v="53"/>
    <x v="54"/>
    <x v="1"/>
    <x v="16"/>
    <x v="49"/>
    <x v="47"/>
    <n v="0"/>
    <x v="1"/>
    <n v="34"/>
    <n v="34"/>
    <n v="4930"/>
    <m/>
    <m/>
    <m/>
    <m/>
    <m/>
  </r>
  <r>
    <n v="5"/>
    <n v="65"/>
    <x v="2"/>
    <x v="0"/>
    <x v="40"/>
    <x v="3"/>
    <x v="12"/>
    <x v="2"/>
    <x v="3"/>
    <x v="3"/>
    <n v="0"/>
    <x v="0"/>
    <n v="38"/>
    <n v="38"/>
    <n v="8930"/>
    <m/>
    <m/>
    <m/>
    <m/>
    <m/>
  </r>
  <r>
    <n v="6"/>
    <n v="65"/>
    <x v="2"/>
    <x v="0"/>
    <x v="41"/>
    <x v="3"/>
    <x v="12"/>
    <x v="2"/>
    <x v="3"/>
    <x v="3"/>
    <n v="0"/>
    <x v="0"/>
    <n v="38"/>
    <n v="38"/>
    <n v="8930"/>
    <m/>
    <m/>
    <m/>
    <m/>
    <m/>
  </r>
  <r>
    <n v="27"/>
    <n v="65"/>
    <x v="2"/>
    <x v="0"/>
    <x v="44"/>
    <x v="3"/>
    <x v="12"/>
    <x v="2"/>
    <x v="3"/>
    <x v="3"/>
    <n v="0"/>
    <x v="0"/>
    <n v="36"/>
    <n v="36"/>
    <n v="8460"/>
    <m/>
    <m/>
    <m/>
    <m/>
    <m/>
  </r>
  <r>
    <n v="28"/>
    <n v="65"/>
    <x v="2"/>
    <x v="0"/>
    <x v="45"/>
    <x v="3"/>
    <x v="12"/>
    <x v="2"/>
    <x v="3"/>
    <x v="3"/>
    <n v="0"/>
    <x v="0"/>
    <n v="36"/>
    <n v="36"/>
    <n v="8460"/>
    <m/>
    <m/>
    <m/>
    <m/>
    <m/>
  </r>
  <r>
    <n v="29"/>
    <n v="65"/>
    <x v="2"/>
    <x v="0"/>
    <x v="46"/>
    <x v="3"/>
    <x v="12"/>
    <x v="2"/>
    <x v="3"/>
    <x v="3"/>
    <n v="0"/>
    <x v="0"/>
    <n v="36"/>
    <n v="36"/>
    <n v="8460"/>
    <m/>
    <m/>
    <m/>
    <m/>
    <m/>
  </r>
  <r>
    <n v="30"/>
    <n v="65"/>
    <x v="2"/>
    <x v="0"/>
    <x v="47"/>
    <x v="3"/>
    <x v="12"/>
    <x v="2"/>
    <x v="3"/>
    <x v="3"/>
    <n v="0"/>
    <x v="0"/>
    <n v="37"/>
    <n v="37"/>
    <n v="8695"/>
    <m/>
    <m/>
    <m/>
    <m/>
    <m/>
  </r>
  <r>
    <n v="39"/>
    <n v="65"/>
    <x v="2"/>
    <x v="0"/>
    <x v="48"/>
    <x v="3"/>
    <x v="12"/>
    <x v="2"/>
    <x v="3"/>
    <x v="3"/>
    <n v="0"/>
    <x v="0"/>
    <n v="36"/>
    <n v="36"/>
    <n v="8460"/>
    <m/>
    <m/>
    <m/>
    <m/>
    <m/>
  </r>
  <r>
    <n v="40"/>
    <n v="65"/>
    <x v="2"/>
    <x v="0"/>
    <x v="49"/>
    <x v="3"/>
    <x v="12"/>
    <x v="2"/>
    <x v="3"/>
    <x v="3"/>
    <n v="0"/>
    <x v="0"/>
    <n v="35"/>
    <n v="35"/>
    <n v="8225"/>
    <m/>
    <m/>
    <m/>
    <m/>
    <m/>
  </r>
  <r>
    <n v="41"/>
    <n v="65"/>
    <x v="2"/>
    <x v="0"/>
    <x v="50"/>
    <x v="3"/>
    <x v="12"/>
    <x v="2"/>
    <x v="3"/>
    <x v="3"/>
    <n v="0"/>
    <x v="0"/>
    <n v="35"/>
    <n v="35"/>
    <n v="8225"/>
    <m/>
    <m/>
    <m/>
    <m/>
    <m/>
  </r>
  <r>
    <n v="42"/>
    <n v="65"/>
    <x v="2"/>
    <x v="0"/>
    <x v="51"/>
    <x v="3"/>
    <x v="12"/>
    <x v="2"/>
    <x v="3"/>
    <x v="3"/>
    <n v="0"/>
    <x v="0"/>
    <n v="35"/>
    <n v="35"/>
    <n v="8225"/>
    <m/>
    <m/>
    <m/>
    <m/>
    <m/>
  </r>
  <r>
    <n v="47"/>
    <n v="65"/>
    <x v="2"/>
    <x v="0"/>
    <x v="42"/>
    <x v="3"/>
    <x v="12"/>
    <x v="2"/>
    <x v="3"/>
    <x v="3"/>
    <n v="0"/>
    <x v="0"/>
    <n v="34"/>
    <n v="34"/>
    <n v="7990"/>
    <m/>
    <m/>
    <m/>
    <m/>
    <m/>
  </r>
  <r>
    <n v="48"/>
    <n v="65"/>
    <x v="2"/>
    <x v="0"/>
    <x v="43"/>
    <x v="3"/>
    <x v="12"/>
    <x v="2"/>
    <x v="3"/>
    <x v="3"/>
    <n v="0"/>
    <x v="0"/>
    <n v="34"/>
    <n v="34"/>
    <n v="7990"/>
    <m/>
    <m/>
    <m/>
    <m/>
    <m/>
  </r>
  <r>
    <n v="56"/>
    <n v="65"/>
    <x v="2"/>
    <x v="0"/>
    <x v="52"/>
    <x v="3"/>
    <x v="12"/>
    <x v="2"/>
    <x v="3"/>
    <x v="3"/>
    <n v="0"/>
    <x v="0"/>
    <n v="37"/>
    <n v="37"/>
    <n v="8695"/>
    <m/>
    <m/>
    <m/>
    <m/>
    <m/>
  </r>
  <r>
    <n v="57"/>
    <n v="65"/>
    <x v="2"/>
    <x v="0"/>
    <x v="53"/>
    <x v="3"/>
    <x v="12"/>
    <x v="2"/>
    <x v="3"/>
    <x v="3"/>
    <n v="0"/>
    <x v="0"/>
    <n v="34"/>
    <n v="34"/>
    <n v="7990"/>
    <m/>
    <m/>
    <m/>
    <m/>
    <m/>
  </r>
  <r>
    <n v="5"/>
    <n v="66"/>
    <x v="2"/>
    <x v="0"/>
    <x v="40"/>
    <x v="3"/>
    <x v="13"/>
    <x v="2"/>
    <x v="3"/>
    <x v="46"/>
    <n v="0"/>
    <x v="0"/>
    <n v="38"/>
    <n v="38"/>
    <n v="9120"/>
    <m/>
    <m/>
    <m/>
    <m/>
    <m/>
  </r>
  <r>
    <n v="6"/>
    <n v="66"/>
    <x v="2"/>
    <x v="0"/>
    <x v="41"/>
    <x v="3"/>
    <x v="13"/>
    <x v="2"/>
    <x v="3"/>
    <x v="46"/>
    <n v="0"/>
    <x v="0"/>
    <n v="38"/>
    <n v="38"/>
    <n v="9120"/>
    <m/>
    <m/>
    <m/>
    <m/>
    <m/>
  </r>
  <r>
    <n v="27"/>
    <n v="66"/>
    <x v="2"/>
    <x v="0"/>
    <x v="44"/>
    <x v="3"/>
    <x v="13"/>
    <x v="2"/>
    <x v="3"/>
    <x v="46"/>
    <n v="0"/>
    <x v="0"/>
    <n v="36"/>
    <n v="36"/>
    <n v="8640"/>
    <m/>
    <m/>
    <m/>
    <m/>
    <m/>
  </r>
  <r>
    <n v="28"/>
    <n v="66"/>
    <x v="2"/>
    <x v="0"/>
    <x v="45"/>
    <x v="3"/>
    <x v="13"/>
    <x v="2"/>
    <x v="3"/>
    <x v="46"/>
    <n v="0"/>
    <x v="0"/>
    <n v="36"/>
    <n v="36"/>
    <n v="8640"/>
    <m/>
    <m/>
    <m/>
    <m/>
    <m/>
  </r>
  <r>
    <n v="29"/>
    <n v="66"/>
    <x v="2"/>
    <x v="0"/>
    <x v="46"/>
    <x v="3"/>
    <x v="13"/>
    <x v="2"/>
    <x v="3"/>
    <x v="46"/>
    <n v="0"/>
    <x v="0"/>
    <n v="36"/>
    <n v="36"/>
    <n v="8640"/>
    <m/>
    <m/>
    <m/>
    <m/>
    <m/>
  </r>
  <r>
    <n v="30"/>
    <n v="66"/>
    <x v="2"/>
    <x v="0"/>
    <x v="47"/>
    <x v="3"/>
    <x v="13"/>
    <x v="2"/>
    <x v="3"/>
    <x v="46"/>
    <n v="0"/>
    <x v="0"/>
    <n v="37"/>
    <n v="37"/>
    <n v="8880"/>
    <m/>
    <m/>
    <m/>
    <m/>
    <m/>
  </r>
  <r>
    <n v="39"/>
    <n v="66"/>
    <x v="2"/>
    <x v="0"/>
    <x v="48"/>
    <x v="3"/>
    <x v="13"/>
    <x v="2"/>
    <x v="3"/>
    <x v="46"/>
    <n v="0"/>
    <x v="0"/>
    <n v="36"/>
    <n v="36"/>
    <n v="8640"/>
    <m/>
    <m/>
    <m/>
    <m/>
    <m/>
  </r>
  <r>
    <n v="40"/>
    <n v="66"/>
    <x v="2"/>
    <x v="0"/>
    <x v="49"/>
    <x v="3"/>
    <x v="13"/>
    <x v="2"/>
    <x v="3"/>
    <x v="46"/>
    <n v="0"/>
    <x v="0"/>
    <n v="35"/>
    <n v="35"/>
    <n v="8400"/>
    <m/>
    <m/>
    <m/>
    <m/>
    <m/>
  </r>
  <r>
    <n v="41"/>
    <n v="66"/>
    <x v="2"/>
    <x v="0"/>
    <x v="50"/>
    <x v="3"/>
    <x v="13"/>
    <x v="2"/>
    <x v="3"/>
    <x v="46"/>
    <n v="0"/>
    <x v="0"/>
    <n v="35"/>
    <n v="35"/>
    <n v="8400"/>
    <m/>
    <m/>
    <m/>
    <m/>
    <m/>
  </r>
  <r>
    <n v="42"/>
    <n v="66"/>
    <x v="2"/>
    <x v="0"/>
    <x v="51"/>
    <x v="3"/>
    <x v="13"/>
    <x v="2"/>
    <x v="3"/>
    <x v="46"/>
    <n v="0"/>
    <x v="0"/>
    <n v="35"/>
    <n v="35"/>
    <n v="8400"/>
    <m/>
    <m/>
    <m/>
    <m/>
    <m/>
  </r>
  <r>
    <n v="47"/>
    <n v="66"/>
    <x v="2"/>
    <x v="0"/>
    <x v="42"/>
    <x v="3"/>
    <x v="13"/>
    <x v="2"/>
    <x v="3"/>
    <x v="46"/>
    <n v="0"/>
    <x v="0"/>
    <n v="34"/>
    <n v="34"/>
    <n v="8160"/>
    <m/>
    <m/>
    <m/>
    <m/>
    <m/>
  </r>
  <r>
    <n v="48"/>
    <n v="66"/>
    <x v="2"/>
    <x v="0"/>
    <x v="43"/>
    <x v="3"/>
    <x v="13"/>
    <x v="2"/>
    <x v="3"/>
    <x v="46"/>
    <n v="0"/>
    <x v="0"/>
    <n v="34"/>
    <n v="34"/>
    <n v="8160"/>
    <m/>
    <m/>
    <m/>
    <m/>
    <m/>
  </r>
  <r>
    <n v="56"/>
    <n v="66"/>
    <x v="2"/>
    <x v="0"/>
    <x v="52"/>
    <x v="3"/>
    <x v="13"/>
    <x v="2"/>
    <x v="3"/>
    <x v="46"/>
    <n v="0"/>
    <x v="0"/>
    <n v="37"/>
    <n v="37"/>
    <n v="8880"/>
    <m/>
    <m/>
    <m/>
    <m/>
    <m/>
  </r>
  <r>
    <n v="57"/>
    <n v="66"/>
    <x v="2"/>
    <x v="0"/>
    <x v="53"/>
    <x v="3"/>
    <x v="13"/>
    <x v="2"/>
    <x v="3"/>
    <x v="46"/>
    <n v="0"/>
    <x v="0"/>
    <n v="34"/>
    <n v="34"/>
    <n v="8160"/>
    <m/>
    <m/>
    <m/>
    <m/>
    <m/>
  </r>
  <r>
    <n v="5"/>
    <n v="69"/>
    <x v="2"/>
    <x v="0"/>
    <x v="40"/>
    <x v="30"/>
    <x v="14"/>
    <x v="8"/>
    <x v="50"/>
    <x v="48"/>
    <n v="0"/>
    <x v="0"/>
    <n v="38"/>
    <n v="38"/>
    <n v="4560"/>
    <m/>
    <m/>
    <m/>
    <m/>
    <m/>
  </r>
  <r>
    <n v="6"/>
    <n v="69"/>
    <x v="2"/>
    <x v="0"/>
    <x v="41"/>
    <x v="30"/>
    <x v="14"/>
    <x v="8"/>
    <x v="50"/>
    <x v="48"/>
    <n v="0"/>
    <x v="0"/>
    <n v="38"/>
    <n v="38"/>
    <n v="4560"/>
    <m/>
    <m/>
    <m/>
    <m/>
    <m/>
  </r>
  <r>
    <n v="27"/>
    <n v="69"/>
    <x v="2"/>
    <x v="0"/>
    <x v="44"/>
    <x v="30"/>
    <x v="14"/>
    <x v="8"/>
    <x v="50"/>
    <x v="48"/>
    <n v="0"/>
    <x v="0"/>
    <n v="36"/>
    <n v="36"/>
    <n v="4320"/>
    <m/>
    <m/>
    <m/>
    <m/>
    <m/>
  </r>
  <r>
    <n v="28"/>
    <n v="69"/>
    <x v="2"/>
    <x v="0"/>
    <x v="45"/>
    <x v="30"/>
    <x v="14"/>
    <x v="8"/>
    <x v="50"/>
    <x v="48"/>
    <n v="0"/>
    <x v="0"/>
    <n v="36"/>
    <n v="36"/>
    <n v="4320"/>
    <m/>
    <m/>
    <m/>
    <m/>
    <m/>
  </r>
  <r>
    <n v="29"/>
    <n v="69"/>
    <x v="2"/>
    <x v="0"/>
    <x v="46"/>
    <x v="30"/>
    <x v="14"/>
    <x v="8"/>
    <x v="50"/>
    <x v="48"/>
    <n v="0"/>
    <x v="0"/>
    <n v="36"/>
    <n v="36"/>
    <n v="4320"/>
    <m/>
    <m/>
    <m/>
    <m/>
    <m/>
  </r>
  <r>
    <n v="30"/>
    <n v="69"/>
    <x v="2"/>
    <x v="0"/>
    <x v="47"/>
    <x v="30"/>
    <x v="14"/>
    <x v="8"/>
    <x v="50"/>
    <x v="48"/>
    <n v="0"/>
    <x v="0"/>
    <n v="37"/>
    <n v="37"/>
    <n v="4440"/>
    <m/>
    <m/>
    <m/>
    <m/>
    <m/>
  </r>
  <r>
    <n v="39"/>
    <n v="69"/>
    <x v="2"/>
    <x v="0"/>
    <x v="48"/>
    <x v="30"/>
    <x v="14"/>
    <x v="8"/>
    <x v="50"/>
    <x v="48"/>
    <n v="0"/>
    <x v="0"/>
    <n v="36"/>
    <n v="36"/>
    <n v="4320"/>
    <m/>
    <m/>
    <m/>
    <m/>
    <m/>
  </r>
  <r>
    <n v="40"/>
    <n v="69"/>
    <x v="2"/>
    <x v="0"/>
    <x v="49"/>
    <x v="30"/>
    <x v="14"/>
    <x v="8"/>
    <x v="50"/>
    <x v="48"/>
    <n v="0"/>
    <x v="0"/>
    <n v="35"/>
    <n v="35"/>
    <n v="4200"/>
    <m/>
    <m/>
    <m/>
    <m/>
    <m/>
  </r>
  <r>
    <n v="41"/>
    <n v="69"/>
    <x v="2"/>
    <x v="0"/>
    <x v="50"/>
    <x v="30"/>
    <x v="14"/>
    <x v="8"/>
    <x v="50"/>
    <x v="48"/>
    <n v="0"/>
    <x v="0"/>
    <n v="35"/>
    <n v="35"/>
    <n v="4200"/>
    <m/>
    <m/>
    <m/>
    <m/>
    <m/>
  </r>
  <r>
    <n v="42"/>
    <n v="69"/>
    <x v="2"/>
    <x v="0"/>
    <x v="51"/>
    <x v="30"/>
    <x v="14"/>
    <x v="8"/>
    <x v="50"/>
    <x v="48"/>
    <n v="0"/>
    <x v="0"/>
    <n v="35"/>
    <n v="35"/>
    <n v="4200"/>
    <m/>
    <m/>
    <m/>
    <m/>
    <m/>
  </r>
  <r>
    <n v="47"/>
    <n v="69"/>
    <x v="2"/>
    <x v="0"/>
    <x v="42"/>
    <x v="30"/>
    <x v="14"/>
    <x v="8"/>
    <x v="50"/>
    <x v="48"/>
    <n v="0"/>
    <x v="0"/>
    <n v="34"/>
    <n v="34"/>
    <n v="4080"/>
    <m/>
    <m/>
    <m/>
    <m/>
    <m/>
  </r>
  <r>
    <n v="48"/>
    <n v="69"/>
    <x v="2"/>
    <x v="0"/>
    <x v="43"/>
    <x v="30"/>
    <x v="14"/>
    <x v="8"/>
    <x v="50"/>
    <x v="48"/>
    <n v="0"/>
    <x v="0"/>
    <n v="34"/>
    <n v="34"/>
    <n v="4080"/>
    <m/>
    <m/>
    <m/>
    <m/>
    <m/>
  </r>
  <r>
    <n v="56"/>
    <n v="69"/>
    <x v="2"/>
    <x v="0"/>
    <x v="52"/>
    <x v="30"/>
    <x v="14"/>
    <x v="8"/>
    <x v="50"/>
    <x v="48"/>
    <n v="0"/>
    <x v="0"/>
    <n v="37"/>
    <n v="37"/>
    <n v="4440"/>
    <m/>
    <m/>
    <m/>
    <m/>
    <m/>
  </r>
  <r>
    <n v="57"/>
    <n v="69"/>
    <x v="2"/>
    <x v="0"/>
    <x v="53"/>
    <x v="30"/>
    <x v="14"/>
    <x v="8"/>
    <x v="50"/>
    <x v="48"/>
    <n v="0"/>
    <x v="0"/>
    <n v="34"/>
    <n v="34"/>
    <n v="4080"/>
    <m/>
    <m/>
    <m/>
    <m/>
    <m/>
  </r>
  <r>
    <n v="58"/>
    <n v="77"/>
    <x v="0"/>
    <x v="1"/>
    <x v="54"/>
    <x v="55"/>
    <x v="0"/>
    <x v="2"/>
    <x v="51"/>
    <x v="3"/>
    <n v="0"/>
    <x v="0"/>
    <n v="30"/>
    <n v="30"/>
    <n v="7050"/>
    <m/>
    <m/>
    <m/>
    <m/>
    <m/>
  </r>
  <r>
    <n v="59"/>
    <n v="77"/>
    <x v="0"/>
    <x v="1"/>
    <x v="55"/>
    <x v="55"/>
    <x v="0"/>
    <x v="2"/>
    <x v="51"/>
    <x v="3"/>
    <n v="0"/>
    <x v="0"/>
    <n v="30"/>
    <n v="30"/>
    <n v="7050"/>
    <m/>
    <m/>
    <m/>
    <m/>
    <m/>
  </r>
  <r>
    <n v="60"/>
    <n v="77"/>
    <x v="0"/>
    <x v="1"/>
    <x v="56"/>
    <x v="55"/>
    <x v="0"/>
    <x v="2"/>
    <x v="51"/>
    <x v="3"/>
    <n v="0"/>
    <x v="0"/>
    <n v="30"/>
    <n v="30"/>
    <n v="7050"/>
    <m/>
    <m/>
    <m/>
    <m/>
    <m/>
  </r>
  <r>
    <n v="58"/>
    <n v="78"/>
    <x v="0"/>
    <x v="1"/>
    <x v="54"/>
    <x v="56"/>
    <x v="0"/>
    <x v="2"/>
    <x v="52"/>
    <x v="14"/>
    <n v="0"/>
    <x v="0"/>
    <n v="30"/>
    <n v="30"/>
    <n v="4800"/>
    <m/>
    <m/>
    <m/>
    <m/>
    <m/>
  </r>
  <r>
    <n v="59"/>
    <n v="78"/>
    <x v="0"/>
    <x v="1"/>
    <x v="55"/>
    <x v="56"/>
    <x v="0"/>
    <x v="2"/>
    <x v="52"/>
    <x v="14"/>
    <n v="0"/>
    <x v="0"/>
    <n v="30"/>
    <n v="30"/>
    <n v="4800"/>
    <m/>
    <m/>
    <m/>
    <m/>
    <m/>
  </r>
  <r>
    <n v="60"/>
    <n v="78"/>
    <x v="0"/>
    <x v="1"/>
    <x v="56"/>
    <x v="56"/>
    <x v="0"/>
    <x v="2"/>
    <x v="52"/>
    <x v="14"/>
    <n v="0"/>
    <x v="0"/>
    <n v="30"/>
    <n v="30"/>
    <n v="4800"/>
    <m/>
    <m/>
    <m/>
    <m/>
    <m/>
  </r>
  <r>
    <n v="58"/>
    <n v="79"/>
    <x v="0"/>
    <x v="1"/>
    <x v="54"/>
    <x v="57"/>
    <x v="0"/>
    <x v="3"/>
    <x v="53"/>
    <x v="49"/>
    <n v="0"/>
    <x v="0"/>
    <n v="30"/>
    <n v="30"/>
    <n v="5610"/>
    <m/>
    <m/>
    <m/>
    <m/>
    <m/>
  </r>
  <r>
    <n v="59"/>
    <n v="79"/>
    <x v="0"/>
    <x v="1"/>
    <x v="55"/>
    <x v="57"/>
    <x v="0"/>
    <x v="3"/>
    <x v="53"/>
    <x v="49"/>
    <n v="0"/>
    <x v="0"/>
    <n v="30"/>
    <n v="30"/>
    <n v="5610"/>
    <m/>
    <m/>
    <m/>
    <m/>
    <m/>
  </r>
  <r>
    <n v="60"/>
    <n v="79"/>
    <x v="0"/>
    <x v="1"/>
    <x v="56"/>
    <x v="57"/>
    <x v="0"/>
    <x v="3"/>
    <x v="53"/>
    <x v="49"/>
    <n v="0"/>
    <x v="0"/>
    <n v="30"/>
    <n v="30"/>
    <n v="5610"/>
    <m/>
    <m/>
    <m/>
    <m/>
    <m/>
  </r>
  <r>
    <n v="58"/>
    <n v="83"/>
    <x v="0"/>
    <x v="1"/>
    <x v="54"/>
    <x v="58"/>
    <x v="1"/>
    <x v="8"/>
    <x v="54"/>
    <x v="48"/>
    <n v="0"/>
    <x v="0"/>
    <n v="30"/>
    <n v="30"/>
    <n v="3600"/>
    <m/>
    <m/>
    <m/>
    <m/>
    <m/>
  </r>
  <r>
    <n v="59"/>
    <n v="83"/>
    <x v="0"/>
    <x v="1"/>
    <x v="55"/>
    <x v="58"/>
    <x v="1"/>
    <x v="8"/>
    <x v="54"/>
    <x v="48"/>
    <n v="0"/>
    <x v="0"/>
    <n v="30"/>
    <n v="30"/>
    <n v="3600"/>
    <m/>
    <m/>
    <m/>
    <m/>
    <m/>
  </r>
  <r>
    <n v="60"/>
    <n v="83"/>
    <x v="0"/>
    <x v="1"/>
    <x v="56"/>
    <x v="58"/>
    <x v="1"/>
    <x v="8"/>
    <x v="54"/>
    <x v="48"/>
    <n v="0"/>
    <x v="0"/>
    <n v="30"/>
    <n v="30"/>
    <n v="3600"/>
    <m/>
    <m/>
    <m/>
    <m/>
    <m/>
  </r>
  <r>
    <n v="58"/>
    <n v="84"/>
    <x v="0"/>
    <x v="1"/>
    <x v="54"/>
    <x v="59"/>
    <x v="1"/>
    <x v="14"/>
    <x v="55"/>
    <x v="37"/>
    <n v="0"/>
    <x v="0"/>
    <n v="30"/>
    <n v="30"/>
    <n v="4500"/>
    <m/>
    <m/>
    <m/>
    <m/>
    <m/>
  </r>
  <r>
    <n v="59"/>
    <n v="84"/>
    <x v="0"/>
    <x v="1"/>
    <x v="55"/>
    <x v="59"/>
    <x v="1"/>
    <x v="14"/>
    <x v="55"/>
    <x v="37"/>
    <n v="0"/>
    <x v="0"/>
    <n v="30"/>
    <n v="30"/>
    <n v="4500"/>
    <m/>
    <m/>
    <m/>
    <m/>
    <m/>
  </r>
  <r>
    <n v="60"/>
    <n v="84"/>
    <x v="0"/>
    <x v="1"/>
    <x v="56"/>
    <x v="59"/>
    <x v="1"/>
    <x v="14"/>
    <x v="55"/>
    <x v="37"/>
    <n v="0"/>
    <x v="0"/>
    <n v="30"/>
    <n v="30"/>
    <n v="4500"/>
    <m/>
    <m/>
    <m/>
    <m/>
    <m/>
  </r>
  <r>
    <n v="58"/>
    <n v="85"/>
    <x v="0"/>
    <x v="1"/>
    <x v="54"/>
    <x v="60"/>
    <x v="2"/>
    <x v="14"/>
    <x v="56"/>
    <x v="25"/>
    <n v="0"/>
    <x v="0"/>
    <n v="30"/>
    <n v="30"/>
    <n v="4650"/>
    <m/>
    <m/>
    <m/>
    <m/>
    <m/>
  </r>
  <r>
    <n v="59"/>
    <n v="85"/>
    <x v="0"/>
    <x v="1"/>
    <x v="55"/>
    <x v="60"/>
    <x v="2"/>
    <x v="14"/>
    <x v="56"/>
    <x v="25"/>
    <n v="0"/>
    <x v="0"/>
    <n v="30"/>
    <n v="30"/>
    <n v="4650"/>
    <m/>
    <m/>
    <m/>
    <m/>
    <m/>
  </r>
  <r>
    <n v="60"/>
    <n v="85"/>
    <x v="0"/>
    <x v="1"/>
    <x v="56"/>
    <x v="60"/>
    <x v="2"/>
    <x v="14"/>
    <x v="56"/>
    <x v="25"/>
    <n v="0"/>
    <x v="0"/>
    <n v="30"/>
    <n v="30"/>
    <n v="4650"/>
    <m/>
    <m/>
    <m/>
    <m/>
    <m/>
  </r>
  <r>
    <n v="58"/>
    <n v="86"/>
    <x v="0"/>
    <x v="1"/>
    <x v="54"/>
    <x v="28"/>
    <x v="5"/>
    <x v="12"/>
    <x v="26"/>
    <x v="24"/>
    <n v="0"/>
    <x v="0"/>
    <n v="30"/>
    <n v="30"/>
    <n v="5040"/>
    <m/>
    <m/>
    <m/>
    <m/>
    <m/>
  </r>
  <r>
    <n v="59"/>
    <n v="86"/>
    <x v="0"/>
    <x v="1"/>
    <x v="55"/>
    <x v="28"/>
    <x v="5"/>
    <x v="12"/>
    <x v="26"/>
    <x v="24"/>
    <n v="0"/>
    <x v="0"/>
    <n v="30"/>
    <n v="30"/>
    <n v="5040"/>
    <m/>
    <m/>
    <m/>
    <m/>
    <m/>
  </r>
  <r>
    <n v="60"/>
    <n v="86"/>
    <x v="0"/>
    <x v="1"/>
    <x v="56"/>
    <x v="28"/>
    <x v="5"/>
    <x v="12"/>
    <x v="26"/>
    <x v="24"/>
    <n v="0"/>
    <x v="0"/>
    <n v="30"/>
    <n v="30"/>
    <n v="5040"/>
    <m/>
    <m/>
    <m/>
    <m/>
    <m/>
  </r>
  <r>
    <n v="58"/>
    <n v="87"/>
    <x v="0"/>
    <x v="1"/>
    <x v="54"/>
    <x v="61"/>
    <x v="1"/>
    <x v="8"/>
    <x v="57"/>
    <x v="50"/>
    <n v="0"/>
    <x v="0"/>
    <n v="30"/>
    <n v="30"/>
    <n v="3000"/>
    <m/>
    <m/>
    <m/>
    <m/>
    <m/>
  </r>
  <r>
    <n v="59"/>
    <n v="87"/>
    <x v="0"/>
    <x v="1"/>
    <x v="55"/>
    <x v="61"/>
    <x v="1"/>
    <x v="8"/>
    <x v="57"/>
    <x v="50"/>
    <n v="0"/>
    <x v="0"/>
    <n v="30"/>
    <n v="30"/>
    <n v="3000"/>
    <m/>
    <m/>
    <m/>
    <m/>
    <m/>
  </r>
  <r>
    <n v="60"/>
    <n v="87"/>
    <x v="0"/>
    <x v="1"/>
    <x v="56"/>
    <x v="61"/>
    <x v="1"/>
    <x v="8"/>
    <x v="57"/>
    <x v="50"/>
    <n v="0"/>
    <x v="0"/>
    <n v="30"/>
    <n v="30"/>
    <n v="3000"/>
    <m/>
    <m/>
    <m/>
    <m/>
    <m/>
  </r>
  <r>
    <n v="58"/>
    <n v="80"/>
    <x v="0"/>
    <x v="1"/>
    <x v="54"/>
    <x v="62"/>
    <x v="0"/>
    <x v="15"/>
    <x v="58"/>
    <x v="12"/>
    <n v="0"/>
    <x v="0"/>
    <n v="30"/>
    <n v="30"/>
    <n v="6900"/>
    <m/>
    <m/>
    <m/>
    <m/>
    <m/>
  </r>
  <r>
    <n v="59"/>
    <n v="80"/>
    <x v="0"/>
    <x v="1"/>
    <x v="55"/>
    <x v="62"/>
    <x v="0"/>
    <x v="15"/>
    <x v="58"/>
    <x v="12"/>
    <n v="0"/>
    <x v="0"/>
    <n v="30"/>
    <n v="30"/>
    <n v="6900"/>
    <m/>
    <m/>
    <m/>
    <m/>
    <m/>
  </r>
  <r>
    <n v="60"/>
    <n v="80"/>
    <x v="0"/>
    <x v="1"/>
    <x v="56"/>
    <x v="62"/>
    <x v="0"/>
    <x v="15"/>
    <x v="58"/>
    <x v="12"/>
    <n v="0"/>
    <x v="0"/>
    <n v="30"/>
    <n v="30"/>
    <n v="6900"/>
    <m/>
    <m/>
    <m/>
    <m/>
    <m/>
  </r>
  <r>
    <n v="58"/>
    <n v="81"/>
    <x v="0"/>
    <x v="1"/>
    <x v="54"/>
    <x v="63"/>
    <x v="0"/>
    <x v="8"/>
    <x v="59"/>
    <x v="15"/>
    <n v="0"/>
    <x v="0"/>
    <n v="30"/>
    <n v="30"/>
    <n v="6000"/>
    <m/>
    <m/>
    <m/>
    <m/>
    <m/>
  </r>
  <r>
    <n v="59"/>
    <n v="81"/>
    <x v="0"/>
    <x v="1"/>
    <x v="55"/>
    <x v="63"/>
    <x v="0"/>
    <x v="8"/>
    <x v="59"/>
    <x v="15"/>
    <n v="0"/>
    <x v="0"/>
    <n v="30"/>
    <n v="30"/>
    <n v="6000"/>
    <m/>
    <m/>
    <m/>
    <m/>
    <m/>
  </r>
  <r>
    <n v="60"/>
    <n v="81"/>
    <x v="0"/>
    <x v="1"/>
    <x v="56"/>
    <x v="63"/>
    <x v="0"/>
    <x v="8"/>
    <x v="59"/>
    <x v="15"/>
    <n v="0"/>
    <x v="0"/>
    <n v="30"/>
    <n v="30"/>
    <n v="6000"/>
    <m/>
    <m/>
    <m/>
    <m/>
    <m/>
  </r>
  <r>
    <n v="58"/>
    <n v="82"/>
    <x v="0"/>
    <x v="1"/>
    <x v="54"/>
    <x v="64"/>
    <x v="0"/>
    <x v="9"/>
    <x v="60"/>
    <x v="51"/>
    <n v="0"/>
    <x v="0"/>
    <n v="30"/>
    <n v="30"/>
    <n v="8340"/>
    <m/>
    <m/>
    <m/>
    <m/>
    <m/>
  </r>
  <r>
    <n v="59"/>
    <n v="82"/>
    <x v="0"/>
    <x v="1"/>
    <x v="55"/>
    <x v="64"/>
    <x v="0"/>
    <x v="9"/>
    <x v="60"/>
    <x v="51"/>
    <n v="0"/>
    <x v="0"/>
    <n v="30"/>
    <n v="30"/>
    <n v="8340"/>
    <m/>
    <m/>
    <m/>
    <m/>
    <m/>
  </r>
  <r>
    <n v="60"/>
    <n v="82"/>
    <x v="0"/>
    <x v="1"/>
    <x v="56"/>
    <x v="64"/>
    <x v="0"/>
    <x v="9"/>
    <x v="60"/>
    <x v="51"/>
    <n v="0"/>
    <x v="0"/>
    <n v="30"/>
    <n v="30"/>
    <n v="8340"/>
    <m/>
    <m/>
    <m/>
    <m/>
    <m/>
  </r>
  <r>
    <n v="69"/>
    <n v="77"/>
    <x v="0"/>
    <x v="1"/>
    <x v="57"/>
    <x v="55"/>
    <x v="0"/>
    <x v="2"/>
    <x v="51"/>
    <x v="3"/>
    <n v="0"/>
    <x v="0"/>
    <n v="30"/>
    <n v="30"/>
    <n v="7050"/>
    <m/>
    <m/>
    <m/>
    <m/>
    <m/>
  </r>
  <r>
    <n v="69"/>
    <n v="78"/>
    <x v="0"/>
    <x v="1"/>
    <x v="57"/>
    <x v="56"/>
    <x v="0"/>
    <x v="2"/>
    <x v="52"/>
    <x v="14"/>
    <n v="0"/>
    <x v="0"/>
    <n v="30"/>
    <n v="30"/>
    <n v="4800"/>
    <m/>
    <m/>
    <m/>
    <m/>
    <m/>
  </r>
  <r>
    <n v="69"/>
    <n v="79"/>
    <x v="0"/>
    <x v="1"/>
    <x v="57"/>
    <x v="57"/>
    <x v="0"/>
    <x v="3"/>
    <x v="53"/>
    <x v="49"/>
    <n v="0"/>
    <x v="0"/>
    <n v="30"/>
    <n v="30"/>
    <n v="5610"/>
    <m/>
    <m/>
    <m/>
    <m/>
    <m/>
  </r>
  <r>
    <n v="69"/>
    <n v="84"/>
    <x v="0"/>
    <x v="1"/>
    <x v="57"/>
    <x v="59"/>
    <x v="1"/>
    <x v="14"/>
    <x v="55"/>
    <x v="37"/>
    <n v="0"/>
    <x v="0"/>
    <n v="30"/>
    <n v="30"/>
    <n v="4500"/>
    <m/>
    <m/>
    <m/>
    <m/>
    <m/>
  </r>
  <r>
    <n v="69"/>
    <n v="85"/>
    <x v="0"/>
    <x v="1"/>
    <x v="57"/>
    <x v="60"/>
    <x v="2"/>
    <x v="14"/>
    <x v="56"/>
    <x v="25"/>
    <n v="0"/>
    <x v="0"/>
    <n v="30"/>
    <n v="30"/>
    <n v="4650"/>
    <m/>
    <m/>
    <m/>
    <m/>
    <m/>
  </r>
  <r>
    <n v="69"/>
    <n v="86"/>
    <x v="0"/>
    <x v="1"/>
    <x v="57"/>
    <x v="28"/>
    <x v="5"/>
    <x v="12"/>
    <x v="26"/>
    <x v="24"/>
    <n v="0"/>
    <x v="0"/>
    <n v="30"/>
    <n v="30"/>
    <n v="5040"/>
    <m/>
    <m/>
    <m/>
    <m/>
    <m/>
  </r>
  <r>
    <n v="69"/>
    <n v="87"/>
    <x v="0"/>
    <x v="1"/>
    <x v="57"/>
    <x v="61"/>
    <x v="1"/>
    <x v="8"/>
    <x v="57"/>
    <x v="50"/>
    <n v="0"/>
    <x v="0"/>
    <n v="30"/>
    <n v="30"/>
    <n v="3000"/>
    <m/>
    <m/>
    <m/>
    <m/>
    <m/>
  </r>
  <r>
    <n v="69"/>
    <n v="100"/>
    <x v="0"/>
    <x v="1"/>
    <x v="57"/>
    <x v="65"/>
    <x v="1"/>
    <x v="15"/>
    <x v="61"/>
    <x v="39"/>
    <n v="0"/>
    <x v="0"/>
    <n v="30"/>
    <n v="30"/>
    <n v="8400"/>
    <m/>
    <m/>
    <m/>
    <m/>
    <m/>
  </r>
  <r>
    <n v="69"/>
    <n v="80"/>
    <x v="0"/>
    <x v="1"/>
    <x v="57"/>
    <x v="62"/>
    <x v="0"/>
    <x v="15"/>
    <x v="58"/>
    <x v="12"/>
    <n v="0"/>
    <x v="0"/>
    <n v="30"/>
    <n v="30"/>
    <n v="6900"/>
    <m/>
    <m/>
    <m/>
    <m/>
    <m/>
  </r>
  <r>
    <n v="69"/>
    <n v="81"/>
    <x v="0"/>
    <x v="1"/>
    <x v="57"/>
    <x v="63"/>
    <x v="0"/>
    <x v="8"/>
    <x v="59"/>
    <x v="15"/>
    <n v="0"/>
    <x v="0"/>
    <n v="30"/>
    <n v="30"/>
    <n v="6000"/>
    <m/>
    <m/>
    <m/>
    <m/>
    <m/>
  </r>
  <r>
    <n v="69"/>
    <n v="82"/>
    <x v="0"/>
    <x v="1"/>
    <x v="57"/>
    <x v="64"/>
    <x v="0"/>
    <x v="9"/>
    <x v="60"/>
    <x v="51"/>
    <n v="0"/>
    <x v="0"/>
    <n v="30"/>
    <n v="30"/>
    <n v="8340"/>
    <m/>
    <m/>
    <m/>
    <m/>
    <m/>
  </r>
  <r>
    <n v="71"/>
    <n v="83"/>
    <x v="2"/>
    <x v="1"/>
    <x v="58"/>
    <x v="58"/>
    <x v="1"/>
    <x v="8"/>
    <x v="54"/>
    <x v="48"/>
    <n v="0"/>
    <x v="0"/>
    <n v="30"/>
    <n v="30"/>
    <n v="3600"/>
    <m/>
    <m/>
    <m/>
    <m/>
    <m/>
  </r>
  <r>
    <n v="69"/>
    <n v="109"/>
    <x v="0"/>
    <x v="1"/>
    <x v="57"/>
    <x v="20"/>
    <x v="5"/>
    <x v="3"/>
    <x v="19"/>
    <x v="52"/>
    <n v="0"/>
    <x v="0"/>
    <n v="30"/>
    <n v="30"/>
    <n v="7950"/>
    <m/>
    <m/>
    <m/>
    <m/>
    <m/>
  </r>
  <r>
    <n v="62"/>
    <n v="88"/>
    <x v="1"/>
    <x v="1"/>
    <x v="59"/>
    <x v="66"/>
    <x v="6"/>
    <x v="3"/>
    <x v="62"/>
    <x v="44"/>
    <n v="0"/>
    <x v="0"/>
    <n v="25"/>
    <n v="25"/>
    <n v="4950"/>
    <m/>
    <m/>
    <m/>
    <m/>
    <m/>
  </r>
  <r>
    <n v="63"/>
    <n v="88"/>
    <x v="1"/>
    <x v="1"/>
    <x v="60"/>
    <x v="66"/>
    <x v="6"/>
    <x v="3"/>
    <x v="62"/>
    <x v="44"/>
    <n v="0"/>
    <x v="0"/>
    <n v="25"/>
    <n v="25"/>
    <n v="4950"/>
    <m/>
    <m/>
    <m/>
    <m/>
    <m/>
  </r>
  <r>
    <n v="64"/>
    <n v="88"/>
    <x v="1"/>
    <x v="1"/>
    <x v="61"/>
    <x v="66"/>
    <x v="6"/>
    <x v="3"/>
    <x v="62"/>
    <x v="44"/>
    <n v="0"/>
    <x v="0"/>
    <n v="25"/>
    <n v="25"/>
    <n v="4950"/>
    <m/>
    <m/>
    <m/>
    <m/>
    <m/>
  </r>
  <r>
    <n v="72"/>
    <n v="88"/>
    <x v="1"/>
    <x v="1"/>
    <x v="62"/>
    <x v="66"/>
    <x v="6"/>
    <x v="3"/>
    <x v="62"/>
    <x v="44"/>
    <n v="0"/>
    <x v="0"/>
    <n v="25"/>
    <n v="25"/>
    <n v="4950"/>
    <m/>
    <m/>
    <m/>
    <m/>
    <m/>
  </r>
  <r>
    <n v="62"/>
    <n v="89"/>
    <x v="1"/>
    <x v="1"/>
    <x v="59"/>
    <x v="67"/>
    <x v="6"/>
    <x v="3"/>
    <x v="63"/>
    <x v="7"/>
    <n v="0"/>
    <x v="0"/>
    <n v="25"/>
    <n v="25"/>
    <n v="5250"/>
    <m/>
    <m/>
    <m/>
    <m/>
    <m/>
  </r>
  <r>
    <n v="63"/>
    <n v="89"/>
    <x v="1"/>
    <x v="1"/>
    <x v="60"/>
    <x v="67"/>
    <x v="6"/>
    <x v="3"/>
    <x v="63"/>
    <x v="7"/>
    <n v="0"/>
    <x v="0"/>
    <n v="25"/>
    <n v="25"/>
    <n v="5250"/>
    <m/>
    <m/>
    <m/>
    <m/>
    <m/>
  </r>
  <r>
    <n v="64"/>
    <n v="89"/>
    <x v="1"/>
    <x v="1"/>
    <x v="61"/>
    <x v="67"/>
    <x v="6"/>
    <x v="3"/>
    <x v="63"/>
    <x v="7"/>
    <n v="0"/>
    <x v="0"/>
    <n v="25"/>
    <n v="25"/>
    <n v="5250"/>
    <m/>
    <m/>
    <m/>
    <m/>
    <m/>
  </r>
  <r>
    <n v="72"/>
    <n v="89"/>
    <x v="1"/>
    <x v="1"/>
    <x v="62"/>
    <x v="67"/>
    <x v="6"/>
    <x v="3"/>
    <x v="63"/>
    <x v="7"/>
    <n v="0"/>
    <x v="0"/>
    <n v="25"/>
    <n v="25"/>
    <n v="5250"/>
    <m/>
    <m/>
    <m/>
    <m/>
    <m/>
  </r>
  <r>
    <n v="62"/>
    <n v="90"/>
    <x v="1"/>
    <x v="1"/>
    <x v="59"/>
    <x v="68"/>
    <x v="6"/>
    <x v="3"/>
    <x v="53"/>
    <x v="49"/>
    <n v="0"/>
    <x v="0"/>
    <n v="25"/>
    <n v="25"/>
    <n v="4675"/>
    <m/>
    <m/>
    <m/>
    <m/>
    <m/>
  </r>
  <r>
    <n v="63"/>
    <n v="90"/>
    <x v="1"/>
    <x v="1"/>
    <x v="60"/>
    <x v="68"/>
    <x v="6"/>
    <x v="3"/>
    <x v="53"/>
    <x v="49"/>
    <n v="0"/>
    <x v="0"/>
    <n v="25"/>
    <n v="25"/>
    <n v="4675"/>
    <m/>
    <m/>
    <m/>
    <m/>
    <m/>
  </r>
  <r>
    <n v="64"/>
    <n v="90"/>
    <x v="1"/>
    <x v="1"/>
    <x v="61"/>
    <x v="68"/>
    <x v="6"/>
    <x v="3"/>
    <x v="53"/>
    <x v="49"/>
    <n v="0"/>
    <x v="0"/>
    <n v="25"/>
    <n v="25"/>
    <n v="4675"/>
    <m/>
    <m/>
    <m/>
    <m/>
    <m/>
  </r>
  <r>
    <n v="72"/>
    <n v="90"/>
    <x v="1"/>
    <x v="1"/>
    <x v="62"/>
    <x v="68"/>
    <x v="6"/>
    <x v="3"/>
    <x v="53"/>
    <x v="49"/>
    <n v="0"/>
    <x v="0"/>
    <n v="25"/>
    <n v="25"/>
    <n v="4675"/>
    <m/>
    <m/>
    <m/>
    <m/>
    <m/>
  </r>
  <r>
    <n v="62"/>
    <n v="91"/>
    <x v="1"/>
    <x v="1"/>
    <x v="59"/>
    <x v="69"/>
    <x v="6"/>
    <x v="15"/>
    <x v="58"/>
    <x v="12"/>
    <n v="0"/>
    <x v="0"/>
    <n v="25"/>
    <n v="25"/>
    <n v="5750"/>
    <m/>
    <m/>
    <m/>
    <m/>
    <m/>
  </r>
  <r>
    <n v="63"/>
    <n v="91"/>
    <x v="1"/>
    <x v="1"/>
    <x v="60"/>
    <x v="69"/>
    <x v="6"/>
    <x v="15"/>
    <x v="58"/>
    <x v="12"/>
    <n v="0"/>
    <x v="0"/>
    <n v="25"/>
    <n v="25"/>
    <n v="5750"/>
    <m/>
    <m/>
    <m/>
    <m/>
    <m/>
  </r>
  <r>
    <n v="64"/>
    <n v="91"/>
    <x v="1"/>
    <x v="1"/>
    <x v="61"/>
    <x v="69"/>
    <x v="6"/>
    <x v="15"/>
    <x v="58"/>
    <x v="12"/>
    <n v="0"/>
    <x v="0"/>
    <n v="25"/>
    <n v="25"/>
    <n v="5750"/>
    <m/>
    <m/>
    <m/>
    <m/>
    <m/>
  </r>
  <r>
    <n v="72"/>
    <n v="91"/>
    <x v="1"/>
    <x v="1"/>
    <x v="62"/>
    <x v="69"/>
    <x v="6"/>
    <x v="15"/>
    <x v="58"/>
    <x v="12"/>
    <n v="0"/>
    <x v="0"/>
    <n v="25"/>
    <n v="25"/>
    <n v="5750"/>
    <m/>
    <m/>
    <m/>
    <m/>
    <m/>
  </r>
  <r>
    <n v="62"/>
    <n v="92"/>
    <x v="1"/>
    <x v="1"/>
    <x v="59"/>
    <x v="70"/>
    <x v="0"/>
    <x v="9"/>
    <x v="64"/>
    <x v="39"/>
    <n v="0"/>
    <x v="0"/>
    <n v="25"/>
    <n v="25"/>
    <n v="7000"/>
    <m/>
    <m/>
    <m/>
    <m/>
    <m/>
  </r>
  <r>
    <n v="63"/>
    <n v="92"/>
    <x v="1"/>
    <x v="1"/>
    <x v="60"/>
    <x v="70"/>
    <x v="0"/>
    <x v="9"/>
    <x v="64"/>
    <x v="39"/>
    <n v="0"/>
    <x v="0"/>
    <n v="25"/>
    <n v="25"/>
    <n v="7000"/>
    <m/>
    <m/>
    <m/>
    <m/>
    <m/>
  </r>
  <r>
    <n v="64"/>
    <n v="92"/>
    <x v="1"/>
    <x v="1"/>
    <x v="61"/>
    <x v="70"/>
    <x v="0"/>
    <x v="9"/>
    <x v="64"/>
    <x v="39"/>
    <n v="0"/>
    <x v="0"/>
    <n v="25"/>
    <n v="25"/>
    <n v="7000"/>
    <m/>
    <m/>
    <m/>
    <m/>
    <m/>
  </r>
  <r>
    <n v="72"/>
    <n v="92"/>
    <x v="1"/>
    <x v="1"/>
    <x v="62"/>
    <x v="70"/>
    <x v="0"/>
    <x v="9"/>
    <x v="64"/>
    <x v="39"/>
    <n v="0"/>
    <x v="0"/>
    <n v="25"/>
    <n v="25"/>
    <n v="7000"/>
    <m/>
    <m/>
    <m/>
    <m/>
    <m/>
  </r>
  <r>
    <n v="62"/>
    <n v="93"/>
    <x v="1"/>
    <x v="1"/>
    <x v="59"/>
    <x v="71"/>
    <x v="6"/>
    <x v="9"/>
    <x v="60"/>
    <x v="16"/>
    <n v="0"/>
    <x v="0"/>
    <n v="25"/>
    <n v="25"/>
    <n v="7400"/>
    <m/>
    <m/>
    <m/>
    <m/>
    <m/>
  </r>
  <r>
    <n v="63"/>
    <n v="93"/>
    <x v="1"/>
    <x v="1"/>
    <x v="60"/>
    <x v="71"/>
    <x v="6"/>
    <x v="9"/>
    <x v="60"/>
    <x v="16"/>
    <n v="0"/>
    <x v="0"/>
    <n v="25"/>
    <n v="25"/>
    <n v="7400"/>
    <m/>
    <m/>
    <m/>
    <m/>
    <m/>
  </r>
  <r>
    <n v="64"/>
    <n v="93"/>
    <x v="1"/>
    <x v="1"/>
    <x v="61"/>
    <x v="71"/>
    <x v="6"/>
    <x v="9"/>
    <x v="60"/>
    <x v="16"/>
    <n v="0"/>
    <x v="0"/>
    <n v="25"/>
    <n v="25"/>
    <n v="7400"/>
    <m/>
    <m/>
    <m/>
    <m/>
    <m/>
  </r>
  <r>
    <n v="72"/>
    <n v="93"/>
    <x v="1"/>
    <x v="1"/>
    <x v="62"/>
    <x v="71"/>
    <x v="6"/>
    <x v="9"/>
    <x v="60"/>
    <x v="16"/>
    <n v="0"/>
    <x v="0"/>
    <n v="25"/>
    <n v="25"/>
    <n v="7400"/>
    <m/>
    <m/>
    <m/>
    <m/>
    <m/>
  </r>
  <r>
    <n v="62"/>
    <n v="94"/>
    <x v="1"/>
    <x v="1"/>
    <x v="59"/>
    <x v="72"/>
    <x v="1"/>
    <x v="9"/>
    <x v="65"/>
    <x v="53"/>
    <n v="0"/>
    <x v="0"/>
    <n v="25"/>
    <n v="25"/>
    <n v="9400"/>
    <m/>
    <m/>
    <m/>
    <m/>
    <m/>
  </r>
  <r>
    <n v="63"/>
    <n v="94"/>
    <x v="1"/>
    <x v="1"/>
    <x v="60"/>
    <x v="72"/>
    <x v="1"/>
    <x v="9"/>
    <x v="65"/>
    <x v="53"/>
    <n v="0"/>
    <x v="0"/>
    <n v="25"/>
    <n v="25"/>
    <n v="9400"/>
    <m/>
    <m/>
    <m/>
    <m/>
    <m/>
  </r>
  <r>
    <n v="64"/>
    <n v="94"/>
    <x v="1"/>
    <x v="1"/>
    <x v="61"/>
    <x v="72"/>
    <x v="1"/>
    <x v="9"/>
    <x v="65"/>
    <x v="53"/>
    <n v="0"/>
    <x v="0"/>
    <n v="25"/>
    <n v="25"/>
    <n v="9400"/>
    <m/>
    <m/>
    <m/>
    <m/>
    <m/>
  </r>
  <r>
    <n v="72"/>
    <n v="94"/>
    <x v="1"/>
    <x v="1"/>
    <x v="62"/>
    <x v="72"/>
    <x v="1"/>
    <x v="9"/>
    <x v="65"/>
    <x v="53"/>
    <n v="0"/>
    <x v="0"/>
    <n v="25"/>
    <n v="25"/>
    <n v="9400"/>
    <m/>
    <m/>
    <m/>
    <m/>
    <m/>
  </r>
  <r>
    <n v="62"/>
    <n v="95"/>
    <x v="1"/>
    <x v="1"/>
    <x v="59"/>
    <x v="73"/>
    <x v="0"/>
    <x v="17"/>
    <x v="66"/>
    <x v="44"/>
    <n v="0"/>
    <x v="1"/>
    <n v="25"/>
    <n v="25"/>
    <n v="4950"/>
    <m/>
    <m/>
    <m/>
    <m/>
    <m/>
  </r>
  <r>
    <n v="63"/>
    <n v="95"/>
    <x v="1"/>
    <x v="1"/>
    <x v="60"/>
    <x v="73"/>
    <x v="0"/>
    <x v="17"/>
    <x v="66"/>
    <x v="44"/>
    <n v="0"/>
    <x v="1"/>
    <n v="25"/>
    <n v="25"/>
    <n v="4950"/>
    <m/>
    <m/>
    <m/>
    <m/>
    <m/>
  </r>
  <r>
    <n v="64"/>
    <n v="95"/>
    <x v="1"/>
    <x v="1"/>
    <x v="61"/>
    <x v="73"/>
    <x v="0"/>
    <x v="17"/>
    <x v="66"/>
    <x v="44"/>
    <n v="0"/>
    <x v="1"/>
    <n v="25"/>
    <n v="25"/>
    <n v="4950"/>
    <m/>
    <m/>
    <m/>
    <m/>
    <m/>
  </r>
  <r>
    <n v="72"/>
    <n v="95"/>
    <x v="1"/>
    <x v="1"/>
    <x v="62"/>
    <x v="73"/>
    <x v="0"/>
    <x v="17"/>
    <x v="66"/>
    <x v="44"/>
    <n v="0"/>
    <x v="1"/>
    <n v="25"/>
    <n v="25"/>
    <n v="4950"/>
    <m/>
    <m/>
    <m/>
    <m/>
    <m/>
  </r>
  <r>
    <n v="62"/>
    <n v="96"/>
    <x v="1"/>
    <x v="1"/>
    <x v="59"/>
    <x v="74"/>
    <x v="1"/>
    <x v="14"/>
    <x v="67"/>
    <x v="54"/>
    <n v="0"/>
    <x v="0"/>
    <n v="25"/>
    <n v="25"/>
    <n v="3375"/>
    <m/>
    <m/>
    <m/>
    <m/>
    <m/>
  </r>
  <r>
    <n v="63"/>
    <n v="96"/>
    <x v="1"/>
    <x v="1"/>
    <x v="60"/>
    <x v="74"/>
    <x v="1"/>
    <x v="14"/>
    <x v="67"/>
    <x v="54"/>
    <n v="0"/>
    <x v="0"/>
    <n v="25"/>
    <n v="25"/>
    <n v="3375"/>
    <m/>
    <m/>
    <m/>
    <m/>
    <m/>
  </r>
  <r>
    <n v="64"/>
    <n v="96"/>
    <x v="1"/>
    <x v="1"/>
    <x v="61"/>
    <x v="74"/>
    <x v="1"/>
    <x v="14"/>
    <x v="67"/>
    <x v="54"/>
    <n v="0"/>
    <x v="0"/>
    <n v="25"/>
    <n v="25"/>
    <n v="3375"/>
    <m/>
    <m/>
    <m/>
    <m/>
    <m/>
  </r>
  <r>
    <n v="72"/>
    <n v="96"/>
    <x v="1"/>
    <x v="1"/>
    <x v="62"/>
    <x v="74"/>
    <x v="1"/>
    <x v="14"/>
    <x v="67"/>
    <x v="54"/>
    <n v="0"/>
    <x v="0"/>
    <n v="25"/>
    <n v="25"/>
    <n v="3375"/>
    <m/>
    <m/>
    <m/>
    <m/>
    <m/>
  </r>
  <r>
    <n v="62"/>
    <n v="97"/>
    <x v="1"/>
    <x v="1"/>
    <x v="59"/>
    <x v="36"/>
    <x v="1"/>
    <x v="14"/>
    <x v="35"/>
    <x v="37"/>
    <n v="0"/>
    <x v="0"/>
    <n v="25"/>
    <n v="25"/>
    <n v="3750"/>
    <m/>
    <m/>
    <m/>
    <m/>
    <m/>
  </r>
  <r>
    <n v="63"/>
    <n v="97"/>
    <x v="1"/>
    <x v="1"/>
    <x v="60"/>
    <x v="36"/>
    <x v="1"/>
    <x v="14"/>
    <x v="35"/>
    <x v="37"/>
    <n v="0"/>
    <x v="0"/>
    <n v="25"/>
    <n v="25"/>
    <n v="3750"/>
    <m/>
    <m/>
    <m/>
    <m/>
    <m/>
  </r>
  <r>
    <n v="64"/>
    <n v="97"/>
    <x v="1"/>
    <x v="1"/>
    <x v="61"/>
    <x v="36"/>
    <x v="1"/>
    <x v="14"/>
    <x v="35"/>
    <x v="37"/>
    <n v="0"/>
    <x v="0"/>
    <n v="25"/>
    <n v="25"/>
    <n v="3750"/>
    <m/>
    <m/>
    <m/>
    <m/>
    <m/>
  </r>
  <r>
    <n v="72"/>
    <n v="97"/>
    <x v="1"/>
    <x v="1"/>
    <x v="62"/>
    <x v="36"/>
    <x v="1"/>
    <x v="14"/>
    <x v="35"/>
    <x v="37"/>
    <n v="0"/>
    <x v="0"/>
    <n v="25"/>
    <n v="25"/>
    <n v="3750"/>
    <m/>
    <m/>
    <m/>
    <m/>
    <m/>
  </r>
  <r>
    <n v="70"/>
    <n v="88"/>
    <x v="1"/>
    <x v="1"/>
    <x v="63"/>
    <x v="66"/>
    <x v="6"/>
    <x v="3"/>
    <x v="62"/>
    <x v="44"/>
    <n v="0"/>
    <x v="0"/>
    <n v="25"/>
    <n v="25"/>
    <n v="4950"/>
    <m/>
    <m/>
    <m/>
    <m/>
    <m/>
  </r>
  <r>
    <n v="70"/>
    <n v="89"/>
    <x v="1"/>
    <x v="1"/>
    <x v="63"/>
    <x v="67"/>
    <x v="6"/>
    <x v="3"/>
    <x v="63"/>
    <x v="7"/>
    <n v="0"/>
    <x v="0"/>
    <n v="25"/>
    <n v="25"/>
    <n v="5250"/>
    <m/>
    <m/>
    <m/>
    <m/>
    <m/>
  </r>
  <r>
    <n v="70"/>
    <n v="90"/>
    <x v="1"/>
    <x v="1"/>
    <x v="63"/>
    <x v="68"/>
    <x v="6"/>
    <x v="3"/>
    <x v="53"/>
    <x v="49"/>
    <n v="0"/>
    <x v="0"/>
    <n v="25"/>
    <n v="25"/>
    <n v="4675"/>
    <m/>
    <m/>
    <m/>
    <m/>
    <m/>
  </r>
  <r>
    <n v="70"/>
    <n v="91"/>
    <x v="1"/>
    <x v="1"/>
    <x v="63"/>
    <x v="69"/>
    <x v="6"/>
    <x v="15"/>
    <x v="58"/>
    <x v="12"/>
    <n v="0"/>
    <x v="0"/>
    <n v="25"/>
    <n v="25"/>
    <n v="5750"/>
    <m/>
    <m/>
    <m/>
    <m/>
    <m/>
  </r>
  <r>
    <n v="70"/>
    <n v="92"/>
    <x v="1"/>
    <x v="1"/>
    <x v="63"/>
    <x v="70"/>
    <x v="0"/>
    <x v="9"/>
    <x v="64"/>
    <x v="39"/>
    <n v="0"/>
    <x v="0"/>
    <n v="25"/>
    <n v="25"/>
    <n v="7000"/>
    <m/>
    <m/>
    <m/>
    <m/>
    <m/>
  </r>
  <r>
    <n v="70"/>
    <n v="93"/>
    <x v="1"/>
    <x v="1"/>
    <x v="63"/>
    <x v="71"/>
    <x v="6"/>
    <x v="9"/>
    <x v="60"/>
    <x v="16"/>
    <n v="0"/>
    <x v="0"/>
    <n v="25"/>
    <n v="25"/>
    <n v="7400"/>
    <m/>
    <m/>
    <m/>
    <m/>
    <m/>
  </r>
  <r>
    <n v="70"/>
    <n v="120"/>
    <x v="1"/>
    <x v="1"/>
    <x v="63"/>
    <x v="75"/>
    <x v="6"/>
    <x v="3"/>
    <x v="19"/>
    <x v="52"/>
    <n v="0"/>
    <x v="0"/>
    <n v="25"/>
    <n v="25"/>
    <n v="6625"/>
    <m/>
    <m/>
    <m/>
    <m/>
    <m/>
  </r>
  <r>
    <n v="70"/>
    <n v="96"/>
    <x v="1"/>
    <x v="1"/>
    <x v="63"/>
    <x v="74"/>
    <x v="1"/>
    <x v="14"/>
    <x v="67"/>
    <x v="54"/>
    <n v="0"/>
    <x v="0"/>
    <n v="25"/>
    <n v="25"/>
    <n v="3375"/>
    <m/>
    <m/>
    <m/>
    <m/>
    <m/>
  </r>
  <r>
    <n v="70"/>
    <n v="97"/>
    <x v="1"/>
    <x v="1"/>
    <x v="63"/>
    <x v="36"/>
    <x v="1"/>
    <x v="14"/>
    <x v="35"/>
    <x v="37"/>
    <n v="0"/>
    <x v="0"/>
    <n v="25"/>
    <n v="25"/>
    <n v="3750"/>
    <m/>
    <m/>
    <m/>
    <m/>
    <m/>
  </r>
  <r>
    <n v="65"/>
    <n v="98"/>
    <x v="2"/>
    <x v="1"/>
    <x v="64"/>
    <x v="76"/>
    <x v="12"/>
    <x v="3"/>
    <x v="62"/>
    <x v="44"/>
    <n v="0"/>
    <x v="0"/>
    <n v="30"/>
    <n v="30"/>
    <n v="5940"/>
    <m/>
    <m/>
    <m/>
    <m/>
    <m/>
  </r>
  <r>
    <n v="66"/>
    <n v="98"/>
    <x v="2"/>
    <x v="1"/>
    <x v="65"/>
    <x v="76"/>
    <x v="12"/>
    <x v="3"/>
    <x v="62"/>
    <x v="44"/>
    <n v="0"/>
    <x v="0"/>
    <n v="30"/>
    <n v="30"/>
    <n v="5940"/>
    <m/>
    <m/>
    <m/>
    <m/>
    <m/>
  </r>
  <r>
    <n v="67"/>
    <n v="98"/>
    <x v="2"/>
    <x v="1"/>
    <x v="66"/>
    <x v="76"/>
    <x v="12"/>
    <x v="3"/>
    <x v="62"/>
    <x v="44"/>
    <n v="0"/>
    <x v="0"/>
    <n v="30"/>
    <n v="30"/>
    <n v="5940"/>
    <m/>
    <m/>
    <m/>
    <m/>
    <m/>
  </r>
  <r>
    <n v="71"/>
    <n v="98"/>
    <x v="2"/>
    <x v="1"/>
    <x v="58"/>
    <x v="76"/>
    <x v="12"/>
    <x v="3"/>
    <x v="62"/>
    <x v="44"/>
    <n v="0"/>
    <x v="0"/>
    <n v="30"/>
    <n v="30"/>
    <n v="5940"/>
    <m/>
    <m/>
    <m/>
    <m/>
    <m/>
  </r>
  <r>
    <n v="65"/>
    <n v="99"/>
    <x v="2"/>
    <x v="1"/>
    <x v="64"/>
    <x v="77"/>
    <x v="12"/>
    <x v="3"/>
    <x v="63"/>
    <x v="6"/>
    <n v="0"/>
    <x v="0"/>
    <n v="30"/>
    <n v="30"/>
    <n v="6750"/>
    <m/>
    <m/>
    <m/>
    <m/>
    <m/>
  </r>
  <r>
    <n v="66"/>
    <n v="99"/>
    <x v="2"/>
    <x v="1"/>
    <x v="65"/>
    <x v="77"/>
    <x v="12"/>
    <x v="3"/>
    <x v="63"/>
    <x v="6"/>
    <n v="0"/>
    <x v="0"/>
    <n v="30"/>
    <n v="30"/>
    <n v="6750"/>
    <m/>
    <m/>
    <m/>
    <m/>
    <m/>
  </r>
  <r>
    <n v="67"/>
    <n v="99"/>
    <x v="2"/>
    <x v="1"/>
    <x v="66"/>
    <x v="77"/>
    <x v="12"/>
    <x v="3"/>
    <x v="63"/>
    <x v="6"/>
    <n v="0"/>
    <x v="0"/>
    <n v="30"/>
    <n v="30"/>
    <n v="6750"/>
    <m/>
    <m/>
    <m/>
    <m/>
    <m/>
  </r>
  <r>
    <n v="71"/>
    <n v="99"/>
    <x v="2"/>
    <x v="1"/>
    <x v="58"/>
    <x v="77"/>
    <x v="12"/>
    <x v="3"/>
    <x v="63"/>
    <x v="6"/>
    <n v="0"/>
    <x v="0"/>
    <n v="30"/>
    <n v="30"/>
    <n v="6750"/>
    <m/>
    <m/>
    <m/>
    <m/>
    <m/>
  </r>
  <r>
    <n v="65"/>
    <n v="100"/>
    <x v="2"/>
    <x v="1"/>
    <x v="64"/>
    <x v="65"/>
    <x v="1"/>
    <x v="15"/>
    <x v="61"/>
    <x v="39"/>
    <n v="0"/>
    <x v="0"/>
    <n v="30"/>
    <n v="30"/>
    <n v="8400"/>
    <m/>
    <m/>
    <m/>
    <m/>
    <m/>
  </r>
  <r>
    <n v="66"/>
    <n v="100"/>
    <x v="2"/>
    <x v="1"/>
    <x v="65"/>
    <x v="65"/>
    <x v="1"/>
    <x v="15"/>
    <x v="61"/>
    <x v="39"/>
    <n v="0"/>
    <x v="0"/>
    <n v="30"/>
    <n v="30"/>
    <n v="8400"/>
    <m/>
    <m/>
    <m/>
    <m/>
    <m/>
  </r>
  <r>
    <n v="67"/>
    <n v="100"/>
    <x v="2"/>
    <x v="1"/>
    <x v="66"/>
    <x v="65"/>
    <x v="1"/>
    <x v="15"/>
    <x v="61"/>
    <x v="39"/>
    <n v="0"/>
    <x v="0"/>
    <n v="30"/>
    <n v="30"/>
    <n v="8400"/>
    <m/>
    <m/>
    <m/>
    <m/>
    <m/>
  </r>
  <r>
    <n v="71"/>
    <n v="100"/>
    <x v="2"/>
    <x v="1"/>
    <x v="58"/>
    <x v="65"/>
    <x v="1"/>
    <x v="15"/>
    <x v="61"/>
    <x v="39"/>
    <n v="0"/>
    <x v="0"/>
    <n v="30"/>
    <n v="30"/>
    <n v="8400"/>
    <m/>
    <m/>
    <m/>
    <m/>
    <m/>
  </r>
  <r>
    <n v="65"/>
    <n v="101"/>
    <x v="2"/>
    <x v="1"/>
    <x v="64"/>
    <x v="78"/>
    <x v="1"/>
    <x v="3"/>
    <x v="68"/>
    <x v="7"/>
    <n v="0"/>
    <x v="0"/>
    <n v="30"/>
    <n v="30"/>
    <n v="6300"/>
    <m/>
    <m/>
    <m/>
    <m/>
    <m/>
  </r>
  <r>
    <n v="66"/>
    <n v="101"/>
    <x v="2"/>
    <x v="1"/>
    <x v="65"/>
    <x v="78"/>
    <x v="1"/>
    <x v="3"/>
    <x v="68"/>
    <x v="7"/>
    <n v="0"/>
    <x v="0"/>
    <n v="30"/>
    <n v="30"/>
    <n v="6300"/>
    <m/>
    <m/>
    <m/>
    <m/>
    <m/>
  </r>
  <r>
    <n v="67"/>
    <n v="101"/>
    <x v="2"/>
    <x v="1"/>
    <x v="66"/>
    <x v="78"/>
    <x v="1"/>
    <x v="3"/>
    <x v="68"/>
    <x v="7"/>
    <n v="0"/>
    <x v="0"/>
    <n v="30"/>
    <n v="30"/>
    <n v="6300"/>
    <m/>
    <m/>
    <m/>
    <m/>
    <m/>
  </r>
  <r>
    <n v="71"/>
    <n v="101"/>
    <x v="2"/>
    <x v="1"/>
    <x v="58"/>
    <x v="78"/>
    <x v="1"/>
    <x v="3"/>
    <x v="68"/>
    <x v="7"/>
    <n v="0"/>
    <x v="0"/>
    <n v="30"/>
    <n v="30"/>
    <n v="6300"/>
    <m/>
    <m/>
    <m/>
    <m/>
    <m/>
  </r>
  <r>
    <n v="65"/>
    <n v="102"/>
    <x v="2"/>
    <x v="1"/>
    <x v="64"/>
    <x v="54"/>
    <x v="1"/>
    <x v="4"/>
    <x v="49"/>
    <x v="47"/>
    <n v="0"/>
    <x v="0"/>
    <n v="30"/>
    <n v="30"/>
    <n v="4350"/>
    <m/>
    <m/>
    <m/>
    <m/>
    <m/>
  </r>
  <r>
    <n v="66"/>
    <n v="102"/>
    <x v="2"/>
    <x v="1"/>
    <x v="65"/>
    <x v="54"/>
    <x v="1"/>
    <x v="4"/>
    <x v="49"/>
    <x v="47"/>
    <n v="0"/>
    <x v="0"/>
    <n v="30"/>
    <n v="30"/>
    <n v="4350"/>
    <m/>
    <m/>
    <m/>
    <m/>
    <m/>
  </r>
  <r>
    <n v="67"/>
    <n v="102"/>
    <x v="2"/>
    <x v="1"/>
    <x v="66"/>
    <x v="54"/>
    <x v="1"/>
    <x v="4"/>
    <x v="49"/>
    <x v="47"/>
    <n v="0"/>
    <x v="0"/>
    <n v="30"/>
    <n v="30"/>
    <n v="4350"/>
    <m/>
    <m/>
    <m/>
    <m/>
    <m/>
  </r>
  <r>
    <n v="71"/>
    <n v="102"/>
    <x v="2"/>
    <x v="1"/>
    <x v="58"/>
    <x v="54"/>
    <x v="1"/>
    <x v="4"/>
    <x v="49"/>
    <x v="47"/>
    <n v="0"/>
    <x v="0"/>
    <n v="30"/>
    <n v="30"/>
    <n v="435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708" firstHeaderRow="1" firstDataRow="1" firstDataCol="5"/>
  <pivotFields count="20"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68">
        <item x="54"/>
        <item x="55"/>
        <item x="56"/>
        <item x="59"/>
        <item x="60"/>
        <item x="61"/>
        <item x="64"/>
        <item x="65"/>
        <item x="66"/>
        <item x="57"/>
        <item x="63"/>
        <item x="58"/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9">
        <item x="30"/>
        <item x="52"/>
        <item x="28"/>
        <item x="41"/>
        <item x="39"/>
        <item x="2"/>
        <item x="6"/>
        <item x="0"/>
        <item x="8"/>
        <item x="7"/>
        <item x="3"/>
        <item x="27"/>
        <item x="17"/>
        <item x="24"/>
        <item x="10"/>
        <item x="9"/>
        <item x="33"/>
        <item x="16"/>
        <item x="38"/>
        <item x="19"/>
        <item x="53"/>
        <item x="47"/>
        <item x="37"/>
        <item x="49"/>
        <item x="50"/>
        <item x="51"/>
        <item x="26"/>
        <item x="1"/>
        <item x="4"/>
        <item x="5"/>
        <item x="11"/>
        <item x="12"/>
        <item x="13"/>
        <item x="14"/>
        <item x="15"/>
        <item x="18"/>
        <item x="20"/>
        <item x="21"/>
        <item x="22"/>
        <item x="23"/>
        <item x="25"/>
        <item x="29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</pivotFields>
  <rowFields count="5">
    <field x="3"/>
    <field x="4"/>
    <field x="5"/>
    <field x="6"/>
    <field x="7"/>
  </rowFields>
  <rowItems count="705">
    <i>
      <x/>
      <x v="12"/>
      <x v="2"/>
      <x v="10"/>
      <x v="5"/>
    </i>
    <i r="2">
      <x v="6"/>
      <x v="9"/>
      <x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2"/>
    </i>
    <i r="1">
      <x v="13"/>
      <x v="2"/>
      <x v="10"/>
      <x v="5"/>
    </i>
    <i r="2">
      <x v="6"/>
      <x v="9"/>
      <x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3"/>
    </i>
    <i r="1">
      <x v="14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4"/>
    </i>
    <i r="1">
      <x v="15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5"/>
    </i>
    <i r="1">
      <x v="16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6"/>
    </i>
    <i r="1">
      <x v="17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7"/>
    </i>
    <i r="1">
      <x v="18"/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0"/>
      <x v="9"/>
      <x v="6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8"/>
    </i>
    <i r="1">
      <x v="19"/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0"/>
      <x v="9"/>
      <x v="6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9"/>
    </i>
    <i r="1">
      <x v="20"/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0"/>
      <x v="9"/>
      <x v="6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0"/>
    </i>
    <i r="1">
      <x v="21"/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0"/>
      <x v="9"/>
      <x v="6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1"/>
    </i>
    <i r="1">
      <x v="22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2"/>
    </i>
    <i r="1">
      <x v="23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3"/>
    </i>
    <i r="1">
      <x v="24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4"/>
    </i>
    <i r="1">
      <x v="25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5"/>
    </i>
    <i r="1">
      <x v="26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6"/>
    </i>
    <i r="1">
      <x v="27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7"/>
    </i>
    <i r="1">
      <x v="28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8"/>
    </i>
    <i r="1">
      <x v="29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9"/>
    </i>
    <i r="1">
      <x v="3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0"/>
    </i>
    <i r="1">
      <x v="3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1"/>
    </i>
    <i r="1">
      <x v="3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2"/>
    </i>
    <i r="1">
      <x v="3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3"/>
    </i>
    <i r="1">
      <x v="34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4"/>
    </i>
    <i r="1">
      <x v="35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5"/>
    </i>
    <i r="1">
      <x v="36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6"/>
    </i>
    <i r="1">
      <x v="37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7"/>
    </i>
    <i r="1">
      <x v="3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8"/>
    </i>
    <i r="1">
      <x v="3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9"/>
    </i>
    <i r="1">
      <x v="4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0"/>
    </i>
    <i r="1">
      <x v="4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1"/>
    </i>
    <i r="1">
      <x v="4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2"/>
    </i>
    <i r="1">
      <x v="4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3"/>
    </i>
    <i r="1">
      <x v="4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4"/>
    </i>
    <i r="1">
      <x v="4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5"/>
    </i>
    <i r="1">
      <x v="4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6"/>
    </i>
    <i r="1">
      <x v="4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7"/>
    </i>
    <i r="1">
      <x v="48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8"/>
    </i>
    <i r="1">
      <x v="49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9"/>
    </i>
    <i r="1">
      <x v="5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0"/>
    </i>
    <i r="1">
      <x v="5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1"/>
    </i>
    <i r="1">
      <x v="52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2"/>
    </i>
    <i r="1">
      <x v="53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3"/>
    </i>
    <i r="1">
      <x v="5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4"/>
    </i>
    <i r="1">
      <x v="5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5"/>
    </i>
    <i r="1">
      <x v="5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6"/>
    </i>
    <i r="1">
      <x v="5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7"/>
    </i>
    <i r="1">
      <x v="5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8"/>
    </i>
    <i r="1">
      <x v="5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9"/>
    </i>
    <i r="1">
      <x v="6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0"/>
    </i>
    <i r="1">
      <x v="6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1"/>
    </i>
    <i r="1">
      <x v="62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2"/>
    </i>
    <i r="1">
      <x v="63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3"/>
    </i>
    <i r="1">
      <x v="64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4"/>
    </i>
    <i r="1">
      <x v="65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5"/>
    </i>
    <i>
      <x v="1"/>
      <x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/>
    </i>
    <i r="1">
      <x v="1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1"/>
    </i>
    <i r="1">
      <x v="2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2"/>
    </i>
    <i r="1">
      <x v="3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3"/>
    </i>
    <i r="1">
      <x v="4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4"/>
    </i>
    <i r="1">
      <x v="5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5"/>
    </i>
    <i r="1">
      <x v="6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6"/>
    </i>
    <i r="1">
      <x v="7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7"/>
    </i>
    <i r="1">
      <x v="8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8"/>
    </i>
    <i r="1">
      <x v="9"/>
      <x v="2"/>
      <x v="11"/>
      <x v="5"/>
    </i>
    <i r="2">
      <x v="36"/>
      <x v="11"/>
      <x v="15"/>
    </i>
    <i r="2">
      <x v="55"/>
      <x v="9"/>
      <x v="6"/>
    </i>
    <i r="2">
      <x v="56"/>
      <x v="9"/>
      <x v="6"/>
    </i>
    <i r="2">
      <x v="57"/>
      <x v="9"/>
      <x v="15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r="2">
      <x v="65"/>
      <x v="8"/>
      <x v="10"/>
    </i>
    <i t="default" r="1">
      <x v="9"/>
    </i>
    <i r="1">
      <x v="10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4"/>
      <x v="8"/>
      <x v="3"/>
    </i>
    <i r="2">
      <x v="75"/>
      <x v="2"/>
      <x v="15"/>
    </i>
    <i t="default" r="1">
      <x v="10"/>
    </i>
    <i r="1">
      <x v="11"/>
      <x v="54"/>
      <x v="8"/>
      <x v="9"/>
    </i>
    <i r="2">
      <x v="58"/>
      <x v="8"/>
      <x v="7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11"/>
    </i>
    <i r="1">
      <x v="66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66"/>
    </i>
    <i t="grand">
      <x/>
    </i>
  </rowItems>
  <colItems count="1">
    <i/>
  </colItems>
  <dataFields count="1">
    <dataField name="加總 - 學生價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4:Q34" firstHeaderRow="1" firstDataRow="2" firstDataCol="3" rowPageCount="2" colPageCount="1"/>
  <pivotFields count="20">
    <pivotField showAll="0"/>
    <pivotField showAll="0"/>
    <pivotField axis="axisPage" multipleItemSelectionAllowe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Col" showAll="0">
      <items count="68"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54"/>
        <item x="55"/>
        <item x="56"/>
        <item x="57"/>
        <item x="59"/>
        <item x="60"/>
        <item x="61"/>
        <item x="63"/>
        <item x="64"/>
        <item x="65"/>
        <item x="66"/>
        <item x="58"/>
        <item x="62"/>
        <item t="default"/>
      </items>
    </pivotField>
    <pivotField axis="axisRow" outline="0" showAll="0" defaultSubtotal="0">
      <items count="79">
        <item x="30"/>
        <item x="52"/>
        <item x="28"/>
        <item x="41"/>
        <item x="39"/>
        <item x="2"/>
        <item x="6"/>
        <item x="0"/>
        <item x="8"/>
        <item x="7"/>
        <item x="3"/>
        <item x="27"/>
        <item x="17"/>
        <item x="24"/>
        <item x="10"/>
        <item x="9"/>
        <item x="33"/>
        <item x="16"/>
        <item x="38"/>
        <item x="19"/>
        <item x="53"/>
        <item x="47"/>
        <item x="37"/>
        <item x="49"/>
        <item x="50"/>
        <item x="51"/>
        <item x="26"/>
        <item x="1"/>
        <item x="4"/>
        <item x="5"/>
        <item x="11"/>
        <item x="12"/>
        <item x="13"/>
        <item x="14"/>
        <item x="15"/>
        <item x="18"/>
        <item x="20"/>
        <item x="21"/>
        <item x="22"/>
        <item x="23"/>
        <item x="25"/>
        <item x="29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0"/>
        <item x="14"/>
        <item x="6"/>
        <item x="12"/>
        <item x="2"/>
        <item x="8"/>
        <item x="1"/>
        <item x="4"/>
        <item x="15"/>
        <item x="9"/>
        <item x="0"/>
        <item x="3"/>
        <item x="16"/>
        <item x="11"/>
        <item x="17"/>
        <item x="7"/>
        <item x="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3">
    <field x="5"/>
    <field x="6"/>
    <field x="7"/>
  </rowFields>
  <rowItems count="29">
    <i>
      <x v="2"/>
      <x v="11"/>
      <x v="4"/>
    </i>
    <i>
      <x v="36"/>
      <x v="11"/>
      <x v="12"/>
    </i>
    <i>
      <x v="46"/>
      <x v="8"/>
      <x v="2"/>
    </i>
    <i>
      <x v="54"/>
      <x v="8"/>
      <x v="8"/>
    </i>
    <i>
      <x v="55"/>
      <x v="9"/>
      <x v="5"/>
    </i>
    <i>
      <x v="56"/>
      <x v="9"/>
      <x v="5"/>
    </i>
    <i>
      <x v="57"/>
      <x v="9"/>
      <x v="12"/>
    </i>
    <i>
      <x v="58"/>
      <x v="8"/>
      <x v="6"/>
    </i>
    <i>
      <x v="59"/>
      <x v="8"/>
      <x v="2"/>
    </i>
    <i>
      <x v="60"/>
      <x v="3"/>
      <x v="2"/>
    </i>
    <i>
      <x v="61"/>
      <x v="8"/>
      <x v="6"/>
    </i>
    <i>
      <x v="62"/>
      <x v="9"/>
      <x v="9"/>
    </i>
    <i>
      <x v="63"/>
      <x v="9"/>
      <x v="6"/>
    </i>
    <i>
      <x v="64"/>
      <x v="9"/>
      <x v="10"/>
    </i>
    <i>
      <x v="65"/>
      <x v="8"/>
      <x v="9"/>
    </i>
    <i>
      <x v="66"/>
      <x v="2"/>
      <x v="12"/>
    </i>
    <i>
      <x v="67"/>
      <x v="2"/>
      <x v="12"/>
    </i>
    <i>
      <x v="68"/>
      <x v="2"/>
      <x v="12"/>
    </i>
    <i>
      <x v="69"/>
      <x v="2"/>
      <x v="9"/>
    </i>
    <i>
      <x v="70"/>
      <x v="9"/>
      <x v="10"/>
    </i>
    <i>
      <x v="71"/>
      <x v="2"/>
      <x v="10"/>
    </i>
    <i>
      <x v="72"/>
      <x v="8"/>
      <x v="10"/>
    </i>
    <i>
      <x v="73"/>
      <x v="9"/>
      <x v="15"/>
    </i>
    <i>
      <x v="74"/>
      <x v="8"/>
      <x v="2"/>
    </i>
    <i>
      <x v="75"/>
      <x v="2"/>
      <x v="12"/>
    </i>
    <i>
      <x v="76"/>
      <x v="5"/>
      <x v="12"/>
    </i>
    <i>
      <x v="77"/>
      <x v="5"/>
      <x v="12"/>
    </i>
    <i>
      <x v="78"/>
      <x v="8"/>
      <x v="12"/>
    </i>
    <i t="grand">
      <x/>
    </i>
  </rowItems>
  <colFields count="1">
    <field x="4"/>
  </colFields>
  <colItems count="14"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colItems>
  <pageFields count="2">
    <pageField fld="3" item="1" hier="-1"/>
    <pageField fld="2" hier="-1"/>
  </pageFields>
  <dataFields count="1">
    <dataField name="加總 - 訂購數量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0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0"/>
        <item x="52"/>
        <item x="28"/>
        <item x="41"/>
        <item x="39"/>
        <item x="2"/>
        <item x="6"/>
        <item x="0"/>
        <item x="8"/>
        <item x="7"/>
        <item x="3"/>
        <item x="27"/>
        <item x="17"/>
        <item x="24"/>
        <item x="10"/>
        <item x="9"/>
        <item x="33"/>
        <item x="16"/>
        <item x="38"/>
        <item x="19"/>
        <item x="53"/>
        <item x="47"/>
        <item x="37"/>
        <item x="49"/>
        <item x="50"/>
        <item x="51"/>
        <item x="26"/>
        <item x="1"/>
        <item x="4"/>
        <item x="5"/>
        <item x="11"/>
        <item x="12"/>
        <item x="13"/>
        <item x="14"/>
        <item x="15"/>
        <item x="18"/>
        <item x="20"/>
        <item x="21"/>
        <item x="22"/>
        <item x="23"/>
        <item x="25"/>
        <item x="29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3"/>
        <item x="49"/>
        <item x="44"/>
        <item x="15"/>
        <item x="34"/>
        <item x="26"/>
        <item x="7"/>
        <item x="11"/>
        <item x="10"/>
        <item x="1"/>
        <item x="6"/>
        <item x="28"/>
        <item x="12"/>
        <item x="32"/>
        <item x="46"/>
        <item x="31"/>
        <item x="52"/>
        <item x="17"/>
        <item x="51"/>
        <item x="39"/>
        <item x="18"/>
        <item x="0"/>
        <item x="2"/>
        <item x="3"/>
        <item x="4"/>
        <item x="5"/>
        <item x="8"/>
        <item x="9"/>
        <item x="14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7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r="1">
      <x v="54"/>
      <x v="8"/>
      <x v="2"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3" firstHeaderRow="1" firstDataRow="2" firstDataCol="2"/>
  <pivotFields count="2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sortType="descending" defaultSubtotal="0">
      <items count="18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 defaultSubtotal="0"/>
    <pivotField axis="axisRow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11"/>
    <field x="7"/>
  </rowFields>
  <rowItems count="19">
    <i>
      <x/>
      <x v="15"/>
    </i>
    <i r="1">
      <x v="6"/>
    </i>
    <i r="1">
      <x v="7"/>
    </i>
    <i r="1">
      <x v="13"/>
    </i>
    <i r="1">
      <x v="14"/>
    </i>
    <i r="1">
      <x v="5"/>
    </i>
    <i r="1">
      <x v="10"/>
    </i>
    <i r="1">
      <x v="9"/>
    </i>
    <i r="1">
      <x v="12"/>
    </i>
    <i r="1">
      <x/>
    </i>
    <i r="1">
      <x v="8"/>
    </i>
    <i r="1">
      <x v="3"/>
    </i>
    <i>
      <x v="1"/>
      <x v="11"/>
    </i>
    <i r="1">
      <x v="4"/>
    </i>
    <i r="1">
      <x v="2"/>
    </i>
    <i r="1">
      <x v="17"/>
    </i>
    <i r="1">
      <x v="16"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- 訂購金額" fld="1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2" cacheId="34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20" firstHeaderRow="0" firstDataRow="1" firstDataCol="5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0"/>
        <item x="52"/>
        <item x="28"/>
        <item x="41"/>
        <item x="39"/>
        <item x="2"/>
        <item x="6"/>
        <item x="0"/>
        <item x="8"/>
        <item x="7"/>
        <item x="3"/>
        <item x="27"/>
        <item x="17"/>
        <item x="24"/>
        <item x="10"/>
        <item x="9"/>
        <item x="33"/>
        <item x="16"/>
        <item x="38"/>
        <item x="19"/>
        <item x="53"/>
        <item x="47"/>
        <item x="37"/>
        <item x="49"/>
        <item x="50"/>
        <item x="51"/>
        <item x="26"/>
        <item x="1"/>
        <item x="4"/>
        <item x="5"/>
        <item x="11"/>
        <item x="12"/>
        <item x="13"/>
        <item x="14"/>
        <item x="15"/>
        <item x="18"/>
        <item x="20"/>
        <item x="21"/>
        <item x="22"/>
        <item x="23"/>
        <item x="25"/>
        <item x="29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axis="axisRow" outline="0" showAll="0" defaultSubtotal="0">
      <items count="69">
        <item x="19"/>
        <item x="8"/>
        <item x="62"/>
        <item x="0"/>
        <item x="33"/>
        <item x="6"/>
        <item x="30"/>
        <item x="58"/>
        <item x="37"/>
        <item x="7"/>
        <item x="36"/>
        <item x="17"/>
        <item x="16"/>
        <item x="12"/>
        <item x="45"/>
        <item x="26"/>
        <item x="40"/>
        <item x="56"/>
        <item x="53"/>
        <item x="29"/>
        <item x="11"/>
        <item x="63"/>
        <item x="47"/>
        <item x="66"/>
        <item x="25"/>
        <item x="2"/>
        <item x="21"/>
        <item x="1"/>
        <item x="3"/>
        <item x="4"/>
        <item x="5"/>
        <item x="9"/>
        <item x="10"/>
        <item x="13"/>
        <item x="14"/>
        <item x="15"/>
        <item x="18"/>
        <item x="20"/>
        <item x="22"/>
        <item x="23"/>
        <item x="24"/>
        <item x="27"/>
        <item x="28"/>
        <item x="31"/>
        <item x="32"/>
        <item x="34"/>
        <item x="35"/>
        <item x="38"/>
        <item x="39"/>
        <item x="41"/>
        <item x="42"/>
        <item x="43"/>
        <item x="44"/>
        <item x="46"/>
        <item x="48"/>
        <item x="49"/>
        <item x="50"/>
        <item x="51"/>
        <item x="52"/>
        <item x="54"/>
        <item x="55"/>
        <item x="57"/>
        <item x="59"/>
        <item x="60"/>
        <item x="61"/>
        <item x="64"/>
        <item x="65"/>
        <item x="67"/>
        <item x="6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x="33"/>
        <item x="54"/>
        <item x="47"/>
        <item x="37"/>
        <item x="25"/>
        <item x="13"/>
        <item x="49"/>
        <item x="44"/>
        <item x="15"/>
        <item x="34"/>
        <item x="26"/>
        <item x="7"/>
        <item x="11"/>
        <item x="10"/>
        <item x="1"/>
        <item x="6"/>
        <item x="28"/>
        <item x="12"/>
        <item x="32"/>
        <item x="46"/>
        <item x="31"/>
        <item x="52"/>
        <item x="17"/>
        <item x="51"/>
        <item x="39"/>
        <item x="18"/>
        <item x="0"/>
        <item x="2"/>
        <item x="3"/>
        <item x="4"/>
        <item x="5"/>
        <item x="8"/>
        <item x="9"/>
        <item x="14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5">
    <field x="7"/>
    <field x="5"/>
    <field x="6"/>
    <field x="8"/>
    <field x="9"/>
  </rowFields>
  <rowItems count="117">
    <i>
      <x/>
      <x v="1"/>
      <x v="3"/>
      <x v="22"/>
      <x v="16"/>
    </i>
    <i r="1">
      <x v="6"/>
      <x v="7"/>
      <x v="5"/>
      <x v="20"/>
    </i>
    <i r="2">
      <x v="9"/>
      <x v="5"/>
      <x v="15"/>
    </i>
    <i r="1">
      <x v="20"/>
      <x v="5"/>
      <x v="52"/>
      <x v="7"/>
    </i>
    <i r="1">
      <x v="21"/>
      <x v="5"/>
      <x v="52"/>
      <x v="7"/>
    </i>
    <i r="1">
      <x v="24"/>
      <x v="3"/>
      <x v="53"/>
      <x v="14"/>
    </i>
    <i r="1">
      <x v="27"/>
      <x v="2"/>
      <x v="42"/>
      <x v="16"/>
    </i>
    <i t="sum">
      <x/>
    </i>
    <i>
      <x v="1"/>
      <x v="73"/>
      <x v="9"/>
      <x v="23"/>
      <x v="7"/>
    </i>
    <i t="sum">
      <x v="1"/>
    </i>
    <i>
      <x v="2"/>
      <x v="13"/>
      <x v="10"/>
      <x v="38"/>
      <x v="37"/>
    </i>
    <i r="1">
      <x v="19"/>
      <x v="10"/>
      <x v="36"/>
      <x v="8"/>
    </i>
    <i t="sum">
      <x v="2"/>
    </i>
    <i>
      <x v="3"/>
      <x v="46"/>
      <x v="8"/>
      <x v="46"/>
      <x v="3"/>
    </i>
    <i r="1">
      <x v="59"/>
      <x v="8"/>
      <x v="60"/>
      <x v="3"/>
    </i>
    <i r="1">
      <x v="60"/>
      <x v="3"/>
      <x v="17"/>
      <x v="4"/>
    </i>
    <i r="1">
      <x v="74"/>
      <x v="8"/>
      <x v="67"/>
      <x v="1"/>
    </i>
    <i t="sum">
      <x v="3"/>
    </i>
    <i>
      <x v="4"/>
      <x v="15"/>
      <x v="3"/>
      <x v="1"/>
      <x v="32"/>
    </i>
    <i r="1">
      <x v="50"/>
      <x v="8"/>
      <x v="50"/>
      <x v="49"/>
    </i>
    <i t="sum">
      <x v="4"/>
    </i>
    <i>
      <x v="5"/>
      <x v="2"/>
      <x v="10"/>
      <x v="15"/>
      <x v="4"/>
    </i>
    <i r="2">
      <x v="11"/>
      <x v="15"/>
      <x v="40"/>
    </i>
    <i r="1">
      <x v="11"/>
      <x v="11"/>
      <x v="24"/>
      <x v="40"/>
    </i>
    <i r="1">
      <x v="26"/>
      <x v="5"/>
      <x v="54"/>
      <x/>
    </i>
    <i t="sum">
      <x v="5"/>
    </i>
    <i>
      <x v="6"/>
      <x v="9"/>
      <x v="2"/>
      <x v="5"/>
      <x v="17"/>
    </i>
    <i r="2">
      <x v="9"/>
      <x v="5"/>
      <x v="11"/>
    </i>
    <i r="1">
      <x v="10"/>
      <x v="5"/>
      <x v="28"/>
      <x v="28"/>
    </i>
    <i r="2">
      <x v="6"/>
      <x v="28"/>
      <x v="19"/>
    </i>
    <i r="2">
      <x v="9"/>
      <x v="28"/>
      <x v="28"/>
    </i>
    <i r="1">
      <x v="55"/>
      <x v="9"/>
      <x v="57"/>
      <x v="28"/>
    </i>
    <i r="1">
      <x v="56"/>
      <x v="9"/>
      <x v="58"/>
      <x v="33"/>
    </i>
    <i t="sum">
      <x v="6"/>
    </i>
    <i>
      <x v="7"/>
      <x/>
      <x v="14"/>
      <x v="56"/>
      <x v="52"/>
    </i>
    <i r="1">
      <x v="12"/>
      <x v="10"/>
      <x v="12"/>
      <x v="8"/>
    </i>
    <i r="1">
      <x v="17"/>
      <x v="10"/>
      <x v="35"/>
      <x v="8"/>
    </i>
    <i r="1">
      <x v="18"/>
      <x v="10"/>
      <x v="47"/>
      <x v="46"/>
    </i>
    <i r="1">
      <x v="22"/>
      <x v="2"/>
      <x v="10"/>
      <x v="30"/>
    </i>
    <i r="1">
      <x v="58"/>
      <x v="8"/>
      <x v="59"/>
      <x v="52"/>
    </i>
    <i r="1">
      <x v="61"/>
      <x v="8"/>
      <x v="61"/>
      <x v="53"/>
    </i>
    <i r="1">
      <x v="63"/>
      <x v="9"/>
      <x v="62"/>
      <x v="8"/>
    </i>
    <i t="sum">
      <x v="7"/>
    </i>
    <i>
      <x v="8"/>
      <x v="8"/>
      <x v="2"/>
      <x v="9"/>
      <x v="18"/>
    </i>
    <i r="2">
      <x v="9"/>
      <x v="9"/>
      <x v="31"/>
    </i>
    <i r="1">
      <x v="16"/>
      <x v="3"/>
      <x v="20"/>
      <x v="44"/>
    </i>
    <i r="1">
      <x v="27"/>
      <x v="9"/>
      <x v="27"/>
      <x v="14"/>
    </i>
    <i r="1">
      <x v="31"/>
      <x v="8"/>
      <x v="20"/>
      <x v="17"/>
    </i>
    <i t="sum">
      <x v="8"/>
    </i>
    <i>
      <x v="9"/>
      <x v="23"/>
      <x v="3"/>
      <x v="43"/>
      <x/>
    </i>
    <i r="1">
      <x v="26"/>
      <x v="2"/>
      <x v="45"/>
      <x v="45"/>
    </i>
    <i r="1">
      <x v="29"/>
      <x v="8"/>
      <x v="30"/>
      <x v="30"/>
    </i>
    <i r="1">
      <x v="42"/>
      <x v="8"/>
      <x v="43"/>
      <x/>
    </i>
    <i r="1">
      <x v="54"/>
      <x v="8"/>
      <x v="55"/>
      <x v="2"/>
    </i>
    <i t="sum">
      <x v="9"/>
    </i>
    <i>
      <x v="10"/>
      <x v="3"/>
      <x v="10"/>
      <x v="16"/>
      <x v="17"/>
    </i>
    <i r="1">
      <x v="17"/>
      <x v="1"/>
      <x v="8"/>
      <x v="17"/>
    </i>
    <i r="1">
      <x v="47"/>
      <x v="8"/>
      <x v="48"/>
      <x v="24"/>
    </i>
    <i r="1">
      <x v="62"/>
      <x v="9"/>
      <x v="7"/>
      <x v="17"/>
    </i>
    <i r="1">
      <x v="65"/>
      <x v="8"/>
      <x v="64"/>
      <x v="24"/>
    </i>
    <i r="1">
      <x v="69"/>
      <x v="2"/>
      <x v="7"/>
      <x v="17"/>
    </i>
    <i t="sum">
      <x v="10"/>
    </i>
    <i>
      <x v="11"/>
      <x v="54"/>
      <x v="8"/>
      <x v="55"/>
      <x v="2"/>
    </i>
    <i t="sum">
      <x v="11"/>
    </i>
    <i>
      <x v="12"/>
      <x v="26"/>
      <x v="9"/>
      <x v="40"/>
      <x v="39"/>
    </i>
    <i r="1">
      <x v="40"/>
      <x v="8"/>
      <x v="39"/>
      <x v="38"/>
    </i>
    <i t="sum">
      <x v="12"/>
    </i>
    <i>
      <x v="13"/>
      <x v="4"/>
      <x v="12"/>
      <x v="11"/>
      <x v="34"/>
    </i>
    <i r="1">
      <x v="35"/>
      <x v="10"/>
      <x v="11"/>
      <x v="34"/>
    </i>
    <i r="1">
      <x v="48"/>
      <x v="8"/>
      <x v="49"/>
      <x v="47"/>
    </i>
    <i r="1">
      <x v="64"/>
      <x v="9"/>
      <x v="63"/>
      <x v="23"/>
    </i>
    <i r="1">
      <x v="70"/>
      <x v="9"/>
      <x v="65"/>
      <x v="24"/>
    </i>
    <i r="1">
      <x v="71"/>
      <x v="2"/>
      <x v="63"/>
      <x v="34"/>
    </i>
    <i r="1">
      <x v="72"/>
      <x v="8"/>
      <x v="66"/>
      <x v="54"/>
    </i>
    <i t="sum">
      <x v="13"/>
    </i>
    <i>
      <x v="14"/>
      <x v="5"/>
      <x v="9"/>
      <x v="25"/>
      <x v="27"/>
    </i>
    <i r="1">
      <x v="7"/>
      <x v="2"/>
      <x v="3"/>
      <x v="10"/>
    </i>
    <i r="2">
      <x v="6"/>
      <x v="3"/>
      <x v="51"/>
    </i>
    <i r="2">
      <x v="7"/>
      <x v="3"/>
      <x v="43"/>
    </i>
    <i r="2">
      <x v="9"/>
      <x v="3"/>
      <x v="26"/>
    </i>
    <i r="1">
      <x v="10"/>
      <x v="2"/>
      <x v="3"/>
      <x v="12"/>
    </i>
    <i r="1">
      <x v="14"/>
      <x v="3"/>
      <x v="31"/>
      <x v="13"/>
    </i>
    <i r="1">
      <x v="30"/>
      <x v="8"/>
      <x v="32"/>
      <x v="12"/>
    </i>
    <i r="1">
      <x v="43"/>
      <x v="8"/>
      <x v="44"/>
      <x v="9"/>
    </i>
    <i t="sum">
      <x v="14"/>
    </i>
    <i>
      <x v="15"/>
      <x/>
      <x v="2"/>
      <x v="6"/>
      <x v="16"/>
    </i>
    <i r="1">
      <x v="5"/>
      <x v="2"/>
      <x v="19"/>
      <x v="42"/>
    </i>
    <i r="1">
      <x v="25"/>
      <x v="3"/>
      <x v="19"/>
      <x v="19"/>
    </i>
    <i r="1">
      <x v="28"/>
      <x v="8"/>
      <x v="29"/>
      <x v="29"/>
    </i>
    <i r="2">
      <x v="13"/>
      <x v="29"/>
      <x v="29"/>
    </i>
    <i r="1">
      <x v="32"/>
      <x v="9"/>
      <x v="13"/>
      <x v="5"/>
    </i>
    <i r="1">
      <x v="33"/>
      <x v="8"/>
      <x v="33"/>
      <x v="33"/>
    </i>
    <i r="1">
      <x v="36"/>
      <x v="10"/>
      <x/>
      <x v="22"/>
    </i>
    <i r="2">
      <x v="11"/>
      <x/>
      <x v="21"/>
    </i>
    <i r="1">
      <x v="37"/>
      <x/>
      <x/>
      <x v="25"/>
    </i>
    <i r="1">
      <x v="38"/>
      <x v="8"/>
      <x v="37"/>
      <x v="35"/>
    </i>
    <i r="1">
      <x v="39"/>
      <x v="9"/>
      <x v="26"/>
      <x v="36"/>
    </i>
    <i r="1">
      <x v="44"/>
      <x v="8"/>
      <x v="4"/>
      <x v="16"/>
    </i>
    <i r="1">
      <x v="45"/>
      <x v="4"/>
      <x v="4"/>
      <x v="14"/>
    </i>
    <i r="1">
      <x v="49"/>
      <x v="7"/>
      <x/>
      <x v="48"/>
    </i>
    <i r="1">
      <x v="51"/>
      <x v="8"/>
      <x v="51"/>
      <x v="50"/>
    </i>
    <i r="1">
      <x v="52"/>
      <x v="9"/>
      <x/>
      <x v="22"/>
    </i>
    <i r="1">
      <x v="53"/>
      <x v="3"/>
      <x v="14"/>
      <x v="42"/>
    </i>
    <i r="1">
      <x v="57"/>
      <x v="9"/>
      <x v="18"/>
      <x v="6"/>
    </i>
    <i r="1">
      <x v="66"/>
      <x v="2"/>
      <x v="2"/>
      <x v="7"/>
    </i>
    <i r="1">
      <x v="67"/>
      <x v="2"/>
      <x v="21"/>
      <x v="11"/>
    </i>
    <i r="1">
      <x v="68"/>
      <x v="2"/>
      <x v="18"/>
      <x v="6"/>
    </i>
    <i r="1">
      <x v="75"/>
      <x v="2"/>
      <x/>
      <x v="21"/>
    </i>
    <i r="1">
      <x v="76"/>
      <x v="5"/>
      <x v="2"/>
      <x v="7"/>
    </i>
    <i r="1">
      <x v="77"/>
      <x v="5"/>
      <x v="21"/>
      <x v="15"/>
    </i>
    <i r="1">
      <x v="78"/>
      <x v="8"/>
      <x v="68"/>
      <x v="11"/>
    </i>
    <i t="sum">
      <x v="15"/>
    </i>
    <i>
      <x v="16"/>
      <x v="34"/>
      <x v="8"/>
      <x v="34"/>
      <x v="8"/>
    </i>
    <i t="sum">
      <x v="16"/>
    </i>
    <i>
      <x v="17"/>
      <x v="41"/>
      <x v="8"/>
      <x v="41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zoomScaleNormal="100" workbookViewId="0">
      <selection activeCell="D17" sqref="D17"/>
    </sheetView>
  </sheetViews>
  <sheetFormatPr defaultColWidth="9" defaultRowHeight="19.5" customHeight="1"/>
  <cols>
    <col min="1" max="1" width="9.125" style="2" customWidth="1"/>
    <col min="2" max="2" width="13" style="2" customWidth="1"/>
    <col min="3" max="3" width="30.625" style="6" customWidth="1"/>
    <col min="4" max="4" width="13" style="2" customWidth="1"/>
    <col min="5" max="5" width="9.375" style="2" customWidth="1"/>
    <col min="6" max="6" width="19.125" style="2" customWidth="1"/>
    <col min="7" max="7" width="15.625" style="2" customWidth="1"/>
    <col min="8" max="8" width="41.375" style="6" customWidth="1"/>
    <col min="9" max="9" width="10.375" style="2" customWidth="1"/>
    <col min="10" max="10" width="39.125" style="6" customWidth="1"/>
    <col min="11" max="11" width="14" style="14" customWidth="1"/>
    <col min="12" max="16384" width="9" style="6"/>
  </cols>
  <sheetData>
    <row r="1" spans="1:11" s="2" customFormat="1" ht="25.5" customHeight="1">
      <c r="A1" s="17" t="s">
        <v>128</v>
      </c>
      <c r="B1" s="17" t="s">
        <v>130</v>
      </c>
      <c r="C1" s="17" t="s">
        <v>129</v>
      </c>
      <c r="D1" s="18" t="s">
        <v>172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9" t="s">
        <v>6</v>
      </c>
    </row>
    <row r="2" spans="1:11" ht="19.5" customHeight="1">
      <c r="A2" s="1">
        <v>1</v>
      </c>
      <c r="B2" s="10" t="s">
        <v>140</v>
      </c>
      <c r="C2" s="9" t="s">
        <v>33</v>
      </c>
      <c r="D2" s="15" t="s">
        <v>169</v>
      </c>
      <c r="E2" s="10" t="s">
        <v>28</v>
      </c>
      <c r="F2" s="10" t="s">
        <v>29</v>
      </c>
      <c r="G2" s="10" t="s">
        <v>30</v>
      </c>
      <c r="H2" s="9" t="s">
        <v>31</v>
      </c>
      <c r="I2" s="10">
        <v>104</v>
      </c>
      <c r="J2" s="9" t="s">
        <v>32</v>
      </c>
      <c r="K2" s="11"/>
    </row>
    <row r="3" spans="1:11" ht="19.5" customHeight="1">
      <c r="A3" s="1">
        <v>2</v>
      </c>
      <c r="B3" s="1" t="s">
        <v>141</v>
      </c>
      <c r="C3" s="3" t="s">
        <v>34</v>
      </c>
      <c r="D3" s="16" t="s">
        <v>168</v>
      </c>
      <c r="E3" s="1" t="s">
        <v>35</v>
      </c>
      <c r="F3" s="1" t="s">
        <v>36</v>
      </c>
      <c r="G3" s="1" t="s">
        <v>37</v>
      </c>
      <c r="H3" s="3" t="s">
        <v>38</v>
      </c>
      <c r="I3" s="1">
        <v>106</v>
      </c>
      <c r="J3" s="7" t="s">
        <v>39</v>
      </c>
      <c r="K3" s="8"/>
    </row>
    <row r="4" spans="1:11" ht="19.5" customHeight="1">
      <c r="A4" s="1">
        <v>3</v>
      </c>
      <c r="B4" s="1" t="s">
        <v>160</v>
      </c>
      <c r="C4" s="3" t="s">
        <v>89</v>
      </c>
      <c r="D4" s="16" t="s">
        <v>168</v>
      </c>
      <c r="E4" s="1" t="s">
        <v>90</v>
      </c>
      <c r="F4" s="1" t="s">
        <v>91</v>
      </c>
      <c r="G4" s="1" t="s">
        <v>92</v>
      </c>
      <c r="H4" s="3" t="s">
        <v>93</v>
      </c>
      <c r="I4" s="1">
        <v>243</v>
      </c>
      <c r="J4" s="7"/>
      <c r="K4" s="8"/>
    </row>
    <row r="5" spans="1:11" ht="19.5" customHeight="1">
      <c r="A5" s="1">
        <v>4</v>
      </c>
      <c r="B5" s="10" t="s">
        <v>136</v>
      </c>
      <c r="C5" s="9" t="s">
        <v>21</v>
      </c>
      <c r="D5" s="15" t="s">
        <v>170</v>
      </c>
      <c r="E5" s="1" t="s">
        <v>22</v>
      </c>
      <c r="F5" s="1" t="s">
        <v>23</v>
      </c>
      <c r="G5" s="1" t="s">
        <v>24</v>
      </c>
      <c r="H5" s="3" t="s">
        <v>25</v>
      </c>
      <c r="I5" s="1">
        <v>100</v>
      </c>
      <c r="J5" s="7" t="s">
        <v>26</v>
      </c>
      <c r="K5" s="8"/>
    </row>
    <row r="6" spans="1:11" s="12" customFormat="1" ht="19.5" customHeight="1">
      <c r="A6" s="1">
        <v>5</v>
      </c>
      <c r="B6" s="1" t="s">
        <v>154</v>
      </c>
      <c r="C6" s="3" t="s">
        <v>71</v>
      </c>
      <c r="D6" s="16" t="s">
        <v>168</v>
      </c>
      <c r="E6" s="1" t="s">
        <v>72</v>
      </c>
      <c r="F6" s="1" t="s">
        <v>73</v>
      </c>
      <c r="G6" s="1" t="s">
        <v>74</v>
      </c>
      <c r="H6" s="3" t="s">
        <v>75</v>
      </c>
      <c r="I6" s="1">
        <v>236</v>
      </c>
      <c r="J6" s="7" t="s">
        <v>76</v>
      </c>
      <c r="K6" s="8"/>
    </row>
    <row r="7" spans="1:11" ht="19.5" customHeight="1">
      <c r="A7" s="1">
        <v>6</v>
      </c>
      <c r="B7" s="10" t="s">
        <v>156</v>
      </c>
      <c r="C7" s="9" t="s">
        <v>77</v>
      </c>
      <c r="D7" s="15" t="s">
        <v>170</v>
      </c>
      <c r="E7" s="1" t="s">
        <v>78</v>
      </c>
      <c r="F7" s="1" t="s">
        <v>79</v>
      </c>
      <c r="G7" s="1" t="s">
        <v>80</v>
      </c>
      <c r="H7" s="3" t="s">
        <v>81</v>
      </c>
      <c r="I7" s="1">
        <v>407</v>
      </c>
      <c r="J7" s="7" t="s">
        <v>82</v>
      </c>
      <c r="K7" s="8"/>
    </row>
    <row r="8" spans="1:11" ht="21.75" customHeight="1">
      <c r="A8" s="1">
        <v>7</v>
      </c>
      <c r="B8" s="10" t="s">
        <v>138</v>
      </c>
      <c r="C8" s="9" t="s">
        <v>27</v>
      </c>
      <c r="D8" s="15" t="s">
        <v>169</v>
      </c>
      <c r="E8" s="10" t="s">
        <v>28</v>
      </c>
      <c r="F8" s="10" t="s">
        <v>29</v>
      </c>
      <c r="G8" s="10" t="s">
        <v>30</v>
      </c>
      <c r="H8" s="9" t="s">
        <v>31</v>
      </c>
      <c r="I8" s="1">
        <v>104</v>
      </c>
      <c r="J8" s="7" t="s">
        <v>32</v>
      </c>
      <c r="K8" s="8"/>
    </row>
    <row r="9" spans="1:11" ht="19.5" customHeight="1">
      <c r="A9" s="1">
        <v>8</v>
      </c>
      <c r="B9" s="1" t="s">
        <v>162</v>
      </c>
      <c r="C9" s="3" t="s">
        <v>98</v>
      </c>
      <c r="D9" s="16" t="s">
        <v>168</v>
      </c>
      <c r="E9" s="1" t="s">
        <v>60</v>
      </c>
      <c r="F9" s="1" t="s">
        <v>99</v>
      </c>
      <c r="G9" s="1" t="s">
        <v>100</v>
      </c>
      <c r="H9" s="3" t="s">
        <v>101</v>
      </c>
      <c r="I9" s="1">
        <v>220</v>
      </c>
      <c r="J9" s="7"/>
      <c r="K9" s="8" t="s">
        <v>102</v>
      </c>
    </row>
    <row r="10" spans="1:11" ht="19.5" customHeight="1">
      <c r="A10" s="1">
        <v>9</v>
      </c>
      <c r="B10" s="10" t="s">
        <v>147</v>
      </c>
      <c r="C10" s="9" t="s">
        <v>53</v>
      </c>
      <c r="D10" s="15" t="s">
        <v>169</v>
      </c>
      <c r="E10" s="10" t="s">
        <v>28</v>
      </c>
      <c r="F10" s="10" t="s">
        <v>54</v>
      </c>
      <c r="G10" s="10" t="s">
        <v>55</v>
      </c>
      <c r="H10" s="9" t="s">
        <v>56</v>
      </c>
      <c r="I10" s="1">
        <v>406</v>
      </c>
      <c r="J10" s="7" t="s">
        <v>57</v>
      </c>
      <c r="K10" s="8"/>
    </row>
    <row r="11" spans="1:11" s="12" customFormat="1" ht="19.5" customHeight="1">
      <c r="A11" s="1">
        <v>10</v>
      </c>
      <c r="B11" s="1" t="s">
        <v>152</v>
      </c>
      <c r="C11" s="3" t="s">
        <v>65</v>
      </c>
      <c r="D11" s="15" t="s">
        <v>169</v>
      </c>
      <c r="E11" s="1" t="s">
        <v>66</v>
      </c>
      <c r="F11" s="1" t="s">
        <v>67</v>
      </c>
      <c r="G11" s="1" t="s">
        <v>68</v>
      </c>
      <c r="H11" s="3" t="s">
        <v>69</v>
      </c>
      <c r="I11" s="1">
        <v>428</v>
      </c>
      <c r="J11" s="7" t="s">
        <v>70</v>
      </c>
      <c r="K11" s="8"/>
    </row>
    <row r="12" spans="1:11" ht="19.5" customHeight="1">
      <c r="A12" s="1">
        <v>11</v>
      </c>
      <c r="B12" s="1" t="s">
        <v>134</v>
      </c>
      <c r="C12" s="3" t="s">
        <v>14</v>
      </c>
      <c r="D12" s="15" t="s">
        <v>169</v>
      </c>
      <c r="E12" s="1" t="s">
        <v>15</v>
      </c>
      <c r="F12" s="1" t="s">
        <v>16</v>
      </c>
      <c r="G12" s="1" t="s">
        <v>17</v>
      </c>
      <c r="H12" s="3" t="s">
        <v>18</v>
      </c>
      <c r="I12" s="1">
        <v>241</v>
      </c>
      <c r="J12" s="4" t="s">
        <v>19</v>
      </c>
      <c r="K12" s="5" t="s">
        <v>20</v>
      </c>
    </row>
    <row r="13" spans="1:11" ht="19.5" customHeight="1">
      <c r="A13" s="1">
        <v>12</v>
      </c>
      <c r="B13" s="10" t="s">
        <v>143</v>
      </c>
      <c r="C13" s="9" t="s">
        <v>40</v>
      </c>
      <c r="D13" s="15" t="s">
        <v>170</v>
      </c>
      <c r="E13" s="1" t="s">
        <v>41</v>
      </c>
      <c r="F13" s="1" t="s">
        <v>42</v>
      </c>
      <c r="G13" s="1" t="s">
        <v>43</v>
      </c>
      <c r="H13" s="3" t="s">
        <v>44</v>
      </c>
      <c r="I13" s="1">
        <v>106</v>
      </c>
      <c r="J13" s="7" t="s">
        <v>45</v>
      </c>
      <c r="K13" s="8" t="s">
        <v>46</v>
      </c>
    </row>
    <row r="14" spans="1:11" ht="19.5" customHeight="1">
      <c r="A14" s="1">
        <v>13</v>
      </c>
      <c r="B14" s="1" t="s">
        <v>161</v>
      </c>
      <c r="C14" s="3" t="s">
        <v>94</v>
      </c>
      <c r="D14" s="16" t="s">
        <v>168</v>
      </c>
      <c r="E14" s="1" t="s">
        <v>60</v>
      </c>
      <c r="F14" s="1" t="s">
        <v>95</v>
      </c>
      <c r="G14" s="1" t="s">
        <v>96</v>
      </c>
      <c r="H14" s="3" t="s">
        <v>97</v>
      </c>
      <c r="I14" s="1">
        <v>248</v>
      </c>
      <c r="J14" s="7"/>
      <c r="K14" s="8"/>
    </row>
    <row r="15" spans="1:11" ht="19.5" customHeight="1">
      <c r="A15" s="1">
        <v>14</v>
      </c>
      <c r="B15" s="1" t="s">
        <v>148</v>
      </c>
      <c r="C15" s="3" t="s">
        <v>58</v>
      </c>
      <c r="D15" s="16" t="s">
        <v>168</v>
      </c>
      <c r="E15" s="10" t="s">
        <v>28</v>
      </c>
      <c r="F15" s="10" t="s">
        <v>54</v>
      </c>
      <c r="G15" s="10" t="s">
        <v>55</v>
      </c>
      <c r="H15" s="9" t="s">
        <v>56</v>
      </c>
      <c r="I15" s="10">
        <v>406</v>
      </c>
      <c r="J15" s="9" t="s">
        <v>57</v>
      </c>
      <c r="K15" s="11"/>
    </row>
    <row r="16" spans="1:11" ht="19.5" customHeight="1">
      <c r="A16" s="1">
        <v>15</v>
      </c>
      <c r="B16" s="1" t="s">
        <v>165</v>
      </c>
      <c r="C16" s="3" t="s">
        <v>116</v>
      </c>
      <c r="D16" s="16" t="s">
        <v>168</v>
      </c>
      <c r="E16" s="1" t="s">
        <v>60</v>
      </c>
      <c r="F16" s="1" t="s">
        <v>117</v>
      </c>
      <c r="G16" s="1" t="s">
        <v>118</v>
      </c>
      <c r="H16" s="3" t="s">
        <v>119</v>
      </c>
      <c r="I16" s="1">
        <v>104</v>
      </c>
      <c r="J16" s="7" t="s">
        <v>120</v>
      </c>
      <c r="K16" s="13"/>
    </row>
    <row r="17" spans="1:11" ht="19.5" customHeight="1">
      <c r="A17" s="1">
        <v>16</v>
      </c>
      <c r="B17" s="1" t="s">
        <v>158</v>
      </c>
      <c r="C17" s="3" t="s">
        <v>83</v>
      </c>
      <c r="D17" s="15" t="s">
        <v>169</v>
      </c>
      <c r="E17" s="1" t="s">
        <v>84</v>
      </c>
      <c r="F17" s="1" t="s">
        <v>85</v>
      </c>
      <c r="G17" s="1" t="s">
        <v>86</v>
      </c>
      <c r="H17" s="3" t="s">
        <v>87</v>
      </c>
      <c r="I17" s="1">
        <v>106</v>
      </c>
      <c r="J17" s="7" t="s">
        <v>88</v>
      </c>
      <c r="K17" s="8"/>
    </row>
    <row r="18" spans="1:11" ht="19.5" customHeight="1">
      <c r="A18" s="1">
        <v>17</v>
      </c>
      <c r="B18" s="1" t="s">
        <v>167</v>
      </c>
      <c r="C18" s="3" t="s">
        <v>125</v>
      </c>
      <c r="D18" s="16" t="s">
        <v>168</v>
      </c>
      <c r="E18" s="1"/>
      <c r="F18" s="1" t="s">
        <v>126</v>
      </c>
      <c r="G18" s="1"/>
      <c r="H18" s="3"/>
      <c r="I18" s="1"/>
      <c r="J18" s="3"/>
      <c r="K18" s="8" t="s">
        <v>127</v>
      </c>
    </row>
    <row r="19" spans="1:11" ht="19.5" customHeight="1">
      <c r="A19" s="1">
        <v>18</v>
      </c>
      <c r="B19" s="1" t="s">
        <v>166</v>
      </c>
      <c r="C19" s="3" t="s">
        <v>121</v>
      </c>
      <c r="D19" s="16" t="s">
        <v>168</v>
      </c>
      <c r="E19" s="1"/>
      <c r="F19" s="1" t="s">
        <v>122</v>
      </c>
      <c r="G19" s="1" t="s">
        <v>123</v>
      </c>
      <c r="H19" s="3" t="s">
        <v>124</v>
      </c>
      <c r="I19" s="1">
        <v>407</v>
      </c>
      <c r="J19" s="3"/>
      <c r="K19" s="13"/>
    </row>
    <row r="20" spans="1:11" ht="19.5" customHeight="1">
      <c r="A20" s="1">
        <v>19</v>
      </c>
      <c r="B20" s="10" t="s">
        <v>150</v>
      </c>
      <c r="C20" s="9" t="s">
        <v>59</v>
      </c>
      <c r="D20" s="15" t="s">
        <v>171</v>
      </c>
      <c r="E20" s="1" t="s">
        <v>60</v>
      </c>
      <c r="F20" s="1" t="s">
        <v>61</v>
      </c>
      <c r="G20" s="1" t="s">
        <v>62</v>
      </c>
      <c r="H20" s="3" t="s">
        <v>63</v>
      </c>
      <c r="I20" s="1">
        <v>100</v>
      </c>
      <c r="J20" s="7" t="s">
        <v>64</v>
      </c>
      <c r="K20" s="8"/>
    </row>
    <row r="21" spans="1:11" ht="19.5" customHeight="1">
      <c r="A21" s="1">
        <v>20</v>
      </c>
      <c r="B21" s="1" t="s">
        <v>163</v>
      </c>
      <c r="C21" s="3" t="s">
        <v>103</v>
      </c>
      <c r="D21" s="16" t="s">
        <v>168</v>
      </c>
      <c r="E21" s="1" t="s">
        <v>104</v>
      </c>
      <c r="F21" s="1" t="s">
        <v>105</v>
      </c>
      <c r="G21" s="1" t="s">
        <v>106</v>
      </c>
      <c r="H21" s="3" t="s">
        <v>107</v>
      </c>
      <c r="I21" s="1">
        <v>100</v>
      </c>
      <c r="J21" s="7" t="s">
        <v>108</v>
      </c>
      <c r="K21" s="8" t="s">
        <v>109</v>
      </c>
    </row>
    <row r="22" spans="1:11" ht="19.5" customHeight="1">
      <c r="A22" s="1">
        <v>21</v>
      </c>
      <c r="B22" s="1" t="s">
        <v>164</v>
      </c>
      <c r="C22" s="3" t="s">
        <v>110</v>
      </c>
      <c r="D22" s="16" t="s">
        <v>168</v>
      </c>
      <c r="E22" s="1" t="s">
        <v>60</v>
      </c>
      <c r="F22" s="1" t="s">
        <v>111</v>
      </c>
      <c r="G22" s="1" t="s">
        <v>112</v>
      </c>
      <c r="H22" s="3" t="s">
        <v>113</v>
      </c>
      <c r="I22" s="1">
        <v>406</v>
      </c>
      <c r="J22" s="7" t="s">
        <v>114</v>
      </c>
      <c r="K22" s="8" t="s">
        <v>115</v>
      </c>
    </row>
    <row r="23" spans="1:11" ht="19.5" customHeight="1">
      <c r="A23" s="1">
        <v>22</v>
      </c>
      <c r="B23" s="10" t="s">
        <v>145</v>
      </c>
      <c r="C23" s="9" t="s">
        <v>47</v>
      </c>
      <c r="D23" s="15" t="s">
        <v>170</v>
      </c>
      <c r="E23" s="1" t="s">
        <v>48</v>
      </c>
      <c r="F23" s="1" t="s">
        <v>49</v>
      </c>
      <c r="G23" s="1" t="s">
        <v>50</v>
      </c>
      <c r="H23" s="3" t="s">
        <v>51</v>
      </c>
      <c r="I23" s="1">
        <v>702</v>
      </c>
      <c r="J23" s="7" t="s">
        <v>52</v>
      </c>
      <c r="K23" s="8"/>
    </row>
    <row r="24" spans="1:11" ht="19.5" customHeight="1">
      <c r="A24" s="1">
        <v>23</v>
      </c>
      <c r="B24" s="10" t="s">
        <v>132</v>
      </c>
      <c r="C24" s="9" t="s">
        <v>7</v>
      </c>
      <c r="D24" s="15" t="s">
        <v>170</v>
      </c>
      <c r="E24" s="1" t="s">
        <v>8</v>
      </c>
      <c r="F24" s="1" t="s">
        <v>9</v>
      </c>
      <c r="G24" s="1" t="s">
        <v>10</v>
      </c>
      <c r="H24" s="3" t="s">
        <v>11</v>
      </c>
      <c r="I24" s="1">
        <v>248</v>
      </c>
      <c r="J24" s="4" t="s">
        <v>12</v>
      </c>
      <c r="K24" s="5" t="s">
        <v>13</v>
      </c>
    </row>
    <row r="25" spans="1:11" ht="19.5" customHeight="1">
      <c r="A25" s="1">
        <v>24</v>
      </c>
      <c r="B25" s="1" t="s">
        <v>406</v>
      </c>
      <c r="C25" s="3" t="s">
        <v>407</v>
      </c>
      <c r="D25" s="16" t="s">
        <v>168</v>
      </c>
      <c r="E25" s="1" t="s">
        <v>28</v>
      </c>
      <c r="F25" s="1" t="s">
        <v>54</v>
      </c>
      <c r="G25" s="1" t="s">
        <v>55</v>
      </c>
      <c r="H25" s="3" t="s">
        <v>405</v>
      </c>
      <c r="I25" s="1">
        <v>406</v>
      </c>
      <c r="J25" s="3" t="s">
        <v>57</v>
      </c>
      <c r="K25" s="13"/>
    </row>
    <row r="26" spans="1:11" ht="19.5" customHeight="1">
      <c r="A26" s="1">
        <v>25</v>
      </c>
      <c r="B26" s="10" t="s">
        <v>411</v>
      </c>
      <c r="C26" s="9" t="s">
        <v>412</v>
      </c>
      <c r="D26" s="16" t="s">
        <v>168</v>
      </c>
      <c r="E26" s="1" t="s">
        <v>15</v>
      </c>
      <c r="F26" s="1" t="s">
        <v>16</v>
      </c>
      <c r="G26" s="1" t="s">
        <v>17</v>
      </c>
      <c r="H26" s="3" t="s">
        <v>413</v>
      </c>
      <c r="I26" s="1">
        <v>241</v>
      </c>
      <c r="J26" s="3" t="s">
        <v>409</v>
      </c>
      <c r="K26" s="13" t="s">
        <v>410</v>
      </c>
    </row>
  </sheetData>
  <sortState ref="A2:L24">
    <sortCondition ref="C2"/>
  </sortState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C64" zoomScaleNormal="100" workbookViewId="0">
      <selection activeCell="F80" sqref="F80"/>
    </sheetView>
  </sheetViews>
  <sheetFormatPr defaultRowHeight="16.5"/>
  <cols>
    <col min="1" max="1" width="13.25" style="20" customWidth="1"/>
    <col min="2" max="2" width="36" style="20" customWidth="1"/>
    <col min="3" max="3" width="8" style="20" customWidth="1"/>
    <col min="4" max="4" width="20.875" style="20" customWidth="1"/>
    <col min="5" max="5" width="10.125" style="20" customWidth="1"/>
    <col min="6" max="7" width="17.125" style="20" customWidth="1"/>
    <col min="8" max="8" width="9" style="20" customWidth="1"/>
    <col min="9" max="9" width="8.625" style="21" customWidth="1"/>
    <col min="10" max="10" width="25.625" style="20" customWidth="1"/>
    <col min="11" max="11" width="9.125" style="21" customWidth="1"/>
    <col min="12" max="12" width="12.125" style="21" customWidth="1"/>
    <col min="13" max="14" width="9.125" style="21" customWidth="1"/>
    <col min="15" max="15" width="10.5" style="53" customWidth="1"/>
    <col min="16" max="16" width="10.5" style="21" customWidth="1"/>
    <col min="17" max="16384" width="9" style="20"/>
  </cols>
  <sheetData>
    <row r="1" spans="1:16" ht="28.5" customHeight="1">
      <c r="G1" s="39"/>
      <c r="I1" s="83" t="s">
        <v>414</v>
      </c>
      <c r="J1" s="83"/>
      <c r="K1" s="83"/>
      <c r="L1" s="83"/>
      <c r="M1" s="83"/>
      <c r="N1" s="83"/>
      <c r="O1" s="83"/>
      <c r="P1" s="83"/>
    </row>
    <row r="2" spans="1:16" ht="5.25" customHeight="1"/>
    <row r="3" spans="1:16" ht="29.25" customHeight="1">
      <c r="A3" s="35" t="s">
        <v>351</v>
      </c>
      <c r="B3" s="35" t="s">
        <v>382</v>
      </c>
      <c r="C3" s="35" t="s">
        <v>259</v>
      </c>
      <c r="D3" s="35" t="s">
        <v>260</v>
      </c>
      <c r="E3" s="35" t="s">
        <v>358</v>
      </c>
      <c r="F3" s="20" t="s">
        <v>380</v>
      </c>
      <c r="G3" s="20" t="s">
        <v>381</v>
      </c>
      <c r="I3" s="31" t="s">
        <v>341</v>
      </c>
      <c r="J3" s="31" t="s">
        <v>342</v>
      </c>
      <c r="K3" s="31" t="s">
        <v>259</v>
      </c>
      <c r="L3" s="31" t="s">
        <v>259</v>
      </c>
      <c r="M3" s="31" t="s">
        <v>259</v>
      </c>
      <c r="N3" s="31" t="s">
        <v>259</v>
      </c>
      <c r="O3" s="54" t="s">
        <v>259</v>
      </c>
      <c r="P3" s="31" t="s">
        <v>348</v>
      </c>
    </row>
    <row r="4" spans="1:16" ht="20.100000000000001" customHeight="1">
      <c r="A4" s="38" t="s">
        <v>139</v>
      </c>
      <c r="B4" s="38" t="s">
        <v>332</v>
      </c>
      <c r="C4" s="38" t="s">
        <v>292</v>
      </c>
      <c r="D4" s="38" t="s">
        <v>333</v>
      </c>
      <c r="E4" s="38">
        <v>228</v>
      </c>
      <c r="F4" s="36">
        <v>62</v>
      </c>
      <c r="G4" s="36">
        <v>14136</v>
      </c>
      <c r="I4" s="101" t="s">
        <v>139</v>
      </c>
      <c r="J4" s="25" t="str">
        <f t="shared" ref="J4:O13" si="0">B4</f>
        <v>公民與社會選修</v>
      </c>
      <c r="K4" s="41" t="str">
        <f t="shared" si="0"/>
        <v>上</v>
      </c>
      <c r="L4" s="41" t="str">
        <f t="shared" si="0"/>
        <v>劉義周.等</v>
      </c>
      <c r="M4" s="41">
        <f t="shared" si="0"/>
        <v>228</v>
      </c>
      <c r="N4" s="41">
        <f t="shared" si="0"/>
        <v>62</v>
      </c>
      <c r="O4" s="34">
        <f t="shared" si="0"/>
        <v>14136</v>
      </c>
      <c r="P4" s="41"/>
    </row>
    <row r="5" spans="1:16" ht="20.100000000000001" customHeight="1">
      <c r="B5" s="38" t="s">
        <v>265</v>
      </c>
      <c r="C5" s="38" t="s">
        <v>312</v>
      </c>
      <c r="D5" s="38" t="s">
        <v>266</v>
      </c>
      <c r="E5" s="38">
        <v>248</v>
      </c>
      <c r="F5" s="36">
        <v>246</v>
      </c>
      <c r="G5" s="36">
        <v>61008</v>
      </c>
      <c r="I5" s="101"/>
      <c r="J5" s="25" t="str">
        <f t="shared" si="0"/>
        <v>高中英文</v>
      </c>
      <c r="K5" s="41" t="str">
        <f t="shared" si="0"/>
        <v>四</v>
      </c>
      <c r="L5" s="41" t="str">
        <f t="shared" si="0"/>
        <v>車蓓群</v>
      </c>
      <c r="M5" s="41">
        <f t="shared" si="0"/>
        <v>248</v>
      </c>
      <c r="N5" s="41">
        <f t="shared" si="0"/>
        <v>246</v>
      </c>
      <c r="O5" s="34">
        <f t="shared" si="0"/>
        <v>61008</v>
      </c>
      <c r="P5" s="41"/>
    </row>
    <row r="6" spans="1:16" ht="20.100000000000001" customHeight="1">
      <c r="B6" s="38" t="s">
        <v>265</v>
      </c>
      <c r="C6" s="38" t="s">
        <v>247</v>
      </c>
      <c r="D6" s="38" t="s">
        <v>266</v>
      </c>
      <c r="E6" s="38">
        <v>225</v>
      </c>
      <c r="F6" s="36">
        <v>240</v>
      </c>
      <c r="G6" s="36">
        <v>54000</v>
      </c>
      <c r="I6" s="101"/>
      <c r="J6" s="25" t="str">
        <f t="shared" si="0"/>
        <v>高中英文</v>
      </c>
      <c r="K6" s="41" t="str">
        <f t="shared" si="0"/>
        <v>一</v>
      </c>
      <c r="L6" s="41" t="str">
        <f t="shared" si="0"/>
        <v>車蓓群</v>
      </c>
      <c r="M6" s="41">
        <f t="shared" si="0"/>
        <v>225</v>
      </c>
      <c r="N6" s="41">
        <f t="shared" si="0"/>
        <v>240</v>
      </c>
      <c r="O6" s="34">
        <f t="shared" si="0"/>
        <v>54000</v>
      </c>
      <c r="P6" s="41"/>
    </row>
    <row r="7" spans="1:16" ht="20.100000000000001" customHeight="1">
      <c r="B7" s="38" t="s">
        <v>329</v>
      </c>
      <c r="C7" s="38" t="s">
        <v>315</v>
      </c>
      <c r="D7" s="38" t="s">
        <v>655</v>
      </c>
      <c r="E7" s="38">
        <v>198</v>
      </c>
      <c r="F7" s="36">
        <v>62</v>
      </c>
      <c r="G7" s="36">
        <v>12276</v>
      </c>
      <c r="I7" s="101"/>
      <c r="J7" s="25" t="str">
        <f t="shared" si="0"/>
        <v>數學(乙)</v>
      </c>
      <c r="K7" s="41" t="str">
        <f t="shared" si="0"/>
        <v>五</v>
      </c>
      <c r="L7" s="41" t="str">
        <f t="shared" si="0"/>
        <v>單維彰.鄭惟厚 等</v>
      </c>
      <c r="M7" s="41">
        <f t="shared" si="0"/>
        <v>198</v>
      </c>
      <c r="N7" s="41">
        <f t="shared" si="0"/>
        <v>62</v>
      </c>
      <c r="O7" s="34">
        <f t="shared" si="0"/>
        <v>12276</v>
      </c>
      <c r="P7" s="41"/>
    </row>
    <row r="8" spans="1:16" ht="20.100000000000001" customHeight="1">
      <c r="B8" s="38" t="s">
        <v>328</v>
      </c>
      <c r="C8" s="38" t="s">
        <v>315</v>
      </c>
      <c r="D8" s="38" t="s">
        <v>655</v>
      </c>
      <c r="E8" s="38">
        <v>198</v>
      </c>
      <c r="F8" s="36">
        <v>81</v>
      </c>
      <c r="G8" s="36">
        <v>16038</v>
      </c>
      <c r="I8" s="101"/>
      <c r="J8" s="25" t="str">
        <f t="shared" si="0"/>
        <v>數學(甲)</v>
      </c>
      <c r="K8" s="41" t="str">
        <f t="shared" si="0"/>
        <v>五</v>
      </c>
      <c r="L8" s="41" t="str">
        <f t="shared" si="0"/>
        <v>單維彰.鄭惟厚 等</v>
      </c>
      <c r="M8" s="41">
        <f t="shared" si="0"/>
        <v>198</v>
      </c>
      <c r="N8" s="41">
        <f t="shared" si="0"/>
        <v>81</v>
      </c>
      <c r="O8" s="34">
        <f t="shared" si="0"/>
        <v>16038</v>
      </c>
      <c r="P8" s="41"/>
    </row>
    <row r="9" spans="1:16" ht="20.100000000000001" customHeight="1">
      <c r="B9" s="38" t="s">
        <v>282</v>
      </c>
      <c r="C9" s="38" t="s">
        <v>292</v>
      </c>
      <c r="D9" s="38" t="s">
        <v>641</v>
      </c>
      <c r="E9" s="38">
        <v>220</v>
      </c>
      <c r="F9" s="36">
        <v>62</v>
      </c>
      <c r="G9" s="36">
        <v>13640</v>
      </c>
      <c r="I9" s="101"/>
      <c r="J9" s="25" t="str">
        <f t="shared" si="0"/>
        <v>選修歷史</v>
      </c>
      <c r="K9" s="41" t="str">
        <f t="shared" si="0"/>
        <v>上</v>
      </c>
      <c r="L9" s="41" t="str">
        <f t="shared" si="0"/>
        <v>陳元朋.古偉瀛等</v>
      </c>
      <c r="M9" s="41">
        <f t="shared" si="0"/>
        <v>220</v>
      </c>
      <c r="N9" s="41">
        <f t="shared" si="0"/>
        <v>62</v>
      </c>
      <c r="O9" s="34">
        <f t="shared" si="0"/>
        <v>13640</v>
      </c>
      <c r="P9" s="41"/>
    </row>
    <row r="10" spans="1:16" ht="20.100000000000001" customHeight="1">
      <c r="B10" s="38" t="s">
        <v>488</v>
      </c>
      <c r="C10" s="38" t="s">
        <v>249</v>
      </c>
      <c r="D10" s="38" t="s">
        <v>576</v>
      </c>
      <c r="E10" s="38">
        <v>228</v>
      </c>
      <c r="F10" s="36">
        <v>164</v>
      </c>
      <c r="G10" s="36">
        <v>37392</v>
      </c>
      <c r="I10" s="101"/>
      <c r="J10" s="25" t="str">
        <f t="shared" si="0"/>
        <v>歷史</v>
      </c>
      <c r="K10" s="41" t="str">
        <f t="shared" si="0"/>
        <v>三</v>
      </c>
      <c r="L10" s="41" t="str">
        <f t="shared" si="0"/>
        <v>李福鐘.古偉瀛等</v>
      </c>
      <c r="M10" s="41">
        <f t="shared" si="0"/>
        <v>228</v>
      </c>
      <c r="N10" s="41">
        <f t="shared" si="0"/>
        <v>164</v>
      </c>
      <c r="O10" s="34">
        <f t="shared" si="0"/>
        <v>37392</v>
      </c>
      <c r="P10" s="41"/>
    </row>
    <row r="11" spans="1:16" ht="20.100000000000001" customHeight="1">
      <c r="A11" s="38" t="s">
        <v>383</v>
      </c>
      <c r="F11" s="36">
        <v>917</v>
      </c>
      <c r="G11" s="36">
        <v>208490</v>
      </c>
      <c r="I11" s="101"/>
      <c r="J11" s="25">
        <f t="shared" si="0"/>
        <v>0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917</v>
      </c>
      <c r="O11" s="34">
        <f t="shared" si="0"/>
        <v>208490</v>
      </c>
      <c r="P11" s="41"/>
    </row>
    <row r="12" spans="1:16" ht="20.100000000000001" customHeight="1">
      <c r="A12" s="38" t="s">
        <v>369</v>
      </c>
      <c r="B12" s="38" t="s">
        <v>709</v>
      </c>
      <c r="C12" s="38" t="s">
        <v>247</v>
      </c>
      <c r="D12" s="38" t="s">
        <v>370</v>
      </c>
      <c r="E12" s="38">
        <v>198</v>
      </c>
      <c r="F12" s="36">
        <v>100</v>
      </c>
      <c r="G12" s="36">
        <v>19800</v>
      </c>
      <c r="I12" s="101"/>
      <c r="J12" s="25" t="str">
        <f t="shared" si="0"/>
        <v>民法與商事法概論Ⅰ</v>
      </c>
      <c r="K12" s="41" t="str">
        <f t="shared" si="0"/>
        <v>一</v>
      </c>
      <c r="L12" s="41" t="str">
        <f t="shared" si="0"/>
        <v>鄭正中</v>
      </c>
      <c r="M12" s="41">
        <f t="shared" si="0"/>
        <v>198</v>
      </c>
      <c r="N12" s="41">
        <f t="shared" si="0"/>
        <v>100</v>
      </c>
      <c r="O12" s="34">
        <f t="shared" si="0"/>
        <v>19800</v>
      </c>
      <c r="P12" s="41"/>
    </row>
    <row r="13" spans="1:16" ht="20.100000000000001" customHeight="1">
      <c r="A13" s="38" t="s">
        <v>384</v>
      </c>
      <c r="F13" s="36">
        <v>100</v>
      </c>
      <c r="G13" s="36">
        <v>19800</v>
      </c>
      <c r="I13" s="101"/>
      <c r="J13" s="25">
        <f t="shared" si="0"/>
        <v>0</v>
      </c>
      <c r="K13" s="41">
        <f t="shared" si="0"/>
        <v>0</v>
      </c>
      <c r="L13" s="41">
        <f t="shared" si="0"/>
        <v>0</v>
      </c>
      <c r="M13" s="41">
        <f t="shared" si="0"/>
        <v>0</v>
      </c>
      <c r="N13" s="41">
        <f t="shared" si="0"/>
        <v>100</v>
      </c>
      <c r="O13" s="34">
        <f t="shared" si="0"/>
        <v>19800</v>
      </c>
      <c r="P13" s="41"/>
    </row>
    <row r="14" spans="1:16" ht="20.100000000000001" customHeight="1">
      <c r="A14" s="38" t="s">
        <v>159</v>
      </c>
      <c r="B14" s="38" t="s">
        <v>273</v>
      </c>
      <c r="C14" s="38" t="s">
        <v>538</v>
      </c>
      <c r="D14" s="38" t="s">
        <v>558</v>
      </c>
      <c r="E14" s="38">
        <v>340</v>
      </c>
      <c r="F14" s="36">
        <v>80</v>
      </c>
      <c r="G14" s="36">
        <v>27200</v>
      </c>
      <c r="I14" s="101"/>
      <c r="J14" s="101" t="s">
        <v>402</v>
      </c>
      <c r="K14" s="101"/>
      <c r="L14" s="101"/>
      <c r="M14" s="101"/>
      <c r="N14" s="41">
        <f t="shared" ref="N14:O18" si="1">F14</f>
        <v>80</v>
      </c>
      <c r="O14" s="34">
        <f t="shared" si="1"/>
        <v>27200</v>
      </c>
      <c r="P14" s="41"/>
    </row>
    <row r="15" spans="1:16" ht="20.100000000000001" customHeight="1">
      <c r="B15" s="38" t="s">
        <v>301</v>
      </c>
      <c r="C15" s="38" t="s">
        <v>538</v>
      </c>
      <c r="D15" s="38" t="s">
        <v>544</v>
      </c>
      <c r="E15" s="38">
        <v>200</v>
      </c>
      <c r="F15" s="36">
        <v>160</v>
      </c>
      <c r="G15" s="36">
        <v>32000</v>
      </c>
      <c r="I15" s="101" t="s">
        <v>369</v>
      </c>
      <c r="J15" s="25" t="str">
        <f>B15</f>
        <v>管理學概要</v>
      </c>
      <c r="K15" s="41" t="str">
        <f>C15</f>
        <v>Ⅰ</v>
      </c>
      <c r="L15" s="41" t="str">
        <f>D15</f>
        <v>練惠琪</v>
      </c>
      <c r="M15" s="41">
        <f>E15</f>
        <v>200</v>
      </c>
      <c r="N15" s="41">
        <f t="shared" si="1"/>
        <v>160</v>
      </c>
      <c r="O15" s="34">
        <f t="shared" si="1"/>
        <v>32000</v>
      </c>
      <c r="P15" s="41"/>
    </row>
    <row r="16" spans="1:16" ht="20.100000000000001" customHeight="1">
      <c r="A16" s="38" t="s">
        <v>385</v>
      </c>
      <c r="F16" s="36">
        <v>240</v>
      </c>
      <c r="G16" s="36">
        <v>59200</v>
      </c>
      <c r="I16" s="101"/>
      <c r="J16" s="101" t="s">
        <v>402</v>
      </c>
      <c r="K16" s="101"/>
      <c r="L16" s="101"/>
      <c r="M16" s="101"/>
      <c r="N16" s="41">
        <f t="shared" si="1"/>
        <v>240</v>
      </c>
      <c r="O16" s="34">
        <f t="shared" si="1"/>
        <v>59200</v>
      </c>
      <c r="P16" s="41"/>
    </row>
    <row r="17" spans="1:16" ht="20.100000000000001" customHeight="1">
      <c r="A17" s="38" t="s">
        <v>135</v>
      </c>
      <c r="B17" s="38" t="s">
        <v>639</v>
      </c>
      <c r="C17" s="38" t="s">
        <v>279</v>
      </c>
      <c r="D17" s="38" t="s">
        <v>640</v>
      </c>
      <c r="E17" s="38">
        <v>150</v>
      </c>
      <c r="F17" s="36">
        <v>677</v>
      </c>
      <c r="G17" s="36">
        <v>101550</v>
      </c>
      <c r="I17" s="101" t="s">
        <v>159</v>
      </c>
      <c r="J17" s="25" t="str">
        <f>B17</f>
        <v>野外求生</v>
      </c>
      <c r="K17" s="41" t="str">
        <f>C17</f>
        <v>全</v>
      </c>
      <c r="L17" s="41" t="str">
        <f>D17</f>
        <v>廖文泉</v>
      </c>
      <c r="M17" s="41">
        <f>E17</f>
        <v>150</v>
      </c>
      <c r="N17" s="41">
        <f t="shared" si="1"/>
        <v>677</v>
      </c>
      <c r="O17" s="34">
        <f t="shared" si="1"/>
        <v>101550</v>
      </c>
      <c r="P17" s="41"/>
    </row>
    <row r="18" spans="1:16" ht="20.100000000000001" customHeight="1">
      <c r="B18" s="38" t="s">
        <v>729</v>
      </c>
      <c r="C18" s="38" t="s">
        <v>279</v>
      </c>
      <c r="D18" s="38" t="s">
        <v>688</v>
      </c>
      <c r="E18" s="38">
        <v>150</v>
      </c>
      <c r="F18" s="36">
        <v>120</v>
      </c>
      <c r="G18" s="36">
        <v>18000</v>
      </c>
      <c r="I18" s="101"/>
      <c r="J18" s="101" t="s">
        <v>402</v>
      </c>
      <c r="K18" s="101"/>
      <c r="L18" s="101"/>
      <c r="M18" s="101"/>
      <c r="N18" s="41">
        <f t="shared" si="1"/>
        <v>120</v>
      </c>
      <c r="O18" s="34">
        <f t="shared" si="1"/>
        <v>18000</v>
      </c>
      <c r="P18" s="41"/>
    </row>
    <row r="19" spans="1:16" ht="20.100000000000001" customHeight="1">
      <c r="B19" s="38" t="s">
        <v>691</v>
      </c>
      <c r="C19" s="38" t="s">
        <v>292</v>
      </c>
      <c r="D19" s="38" t="s">
        <v>366</v>
      </c>
      <c r="E19" s="38">
        <v>155</v>
      </c>
      <c r="F19" s="36">
        <v>120</v>
      </c>
      <c r="G19" s="36">
        <v>18600</v>
      </c>
      <c r="I19" s="101" t="s">
        <v>135</v>
      </c>
      <c r="J19" s="25" t="str">
        <f t="shared" ref="J19:O21" si="2">B19</f>
        <v>健康與護理Ⅰ</v>
      </c>
      <c r="K19" s="41" t="str">
        <f t="shared" si="2"/>
        <v>上</v>
      </c>
      <c r="L19" s="41" t="str">
        <f t="shared" si="2"/>
        <v>郭鐘隆</v>
      </c>
      <c r="M19" s="41">
        <f t="shared" si="2"/>
        <v>155</v>
      </c>
      <c r="N19" s="41">
        <f t="shared" si="2"/>
        <v>120</v>
      </c>
      <c r="O19" s="34">
        <f t="shared" si="2"/>
        <v>18600</v>
      </c>
      <c r="P19" s="41"/>
    </row>
    <row r="20" spans="1:16" ht="20.100000000000001" customHeight="1">
      <c r="B20" s="38" t="s">
        <v>711</v>
      </c>
      <c r="C20" s="38" t="s">
        <v>279</v>
      </c>
      <c r="D20" s="38" t="s">
        <v>712</v>
      </c>
      <c r="E20" s="38">
        <v>135</v>
      </c>
      <c r="F20" s="36">
        <v>125</v>
      </c>
      <c r="G20" s="36">
        <v>16875</v>
      </c>
      <c r="I20" s="101"/>
      <c r="J20" s="25" t="str">
        <f t="shared" si="2"/>
        <v>健康自我管理</v>
      </c>
      <c r="K20" s="41" t="str">
        <f t="shared" si="2"/>
        <v>全</v>
      </c>
      <c r="L20" s="41" t="str">
        <f t="shared" si="2"/>
        <v>李美芳</v>
      </c>
      <c r="M20" s="41">
        <f t="shared" si="2"/>
        <v>135</v>
      </c>
      <c r="N20" s="41">
        <f t="shared" si="2"/>
        <v>125</v>
      </c>
      <c r="O20" s="34">
        <f t="shared" si="2"/>
        <v>16875</v>
      </c>
      <c r="P20" s="41"/>
    </row>
    <row r="21" spans="1:16" ht="20.100000000000001" customHeight="1">
      <c r="A21" s="38" t="s">
        <v>386</v>
      </c>
      <c r="F21" s="36">
        <v>1042</v>
      </c>
      <c r="G21" s="36">
        <v>155025</v>
      </c>
      <c r="I21" s="101"/>
      <c r="J21" s="25">
        <f t="shared" si="2"/>
        <v>0</v>
      </c>
      <c r="K21" s="41">
        <f t="shared" si="2"/>
        <v>0</v>
      </c>
      <c r="L21" s="41">
        <f t="shared" si="2"/>
        <v>0</v>
      </c>
      <c r="M21" s="41">
        <f t="shared" si="2"/>
        <v>0</v>
      </c>
      <c r="N21" s="41">
        <f t="shared" si="2"/>
        <v>1042</v>
      </c>
      <c r="O21" s="34">
        <f t="shared" si="2"/>
        <v>155025</v>
      </c>
      <c r="P21" s="41"/>
    </row>
    <row r="22" spans="1:16" ht="20.100000000000001" customHeight="1">
      <c r="A22" s="38" t="s">
        <v>153</v>
      </c>
      <c r="B22" s="38" t="s">
        <v>289</v>
      </c>
      <c r="C22" s="38" t="s">
        <v>292</v>
      </c>
      <c r="D22" s="38" t="s">
        <v>291</v>
      </c>
      <c r="E22" s="38">
        <v>262</v>
      </c>
      <c r="F22" s="36">
        <v>160</v>
      </c>
      <c r="G22" s="36">
        <v>41920</v>
      </c>
      <c r="I22" s="101"/>
      <c r="J22" s="101" t="s">
        <v>402</v>
      </c>
      <c r="K22" s="101"/>
      <c r="L22" s="101"/>
      <c r="M22" s="101"/>
      <c r="N22" s="41">
        <f t="shared" ref="N22:O24" si="3">F22</f>
        <v>160</v>
      </c>
      <c r="O22" s="34">
        <f t="shared" si="3"/>
        <v>41920</v>
      </c>
      <c r="P22" s="41"/>
    </row>
    <row r="23" spans="1:16" ht="20.100000000000001" customHeight="1">
      <c r="B23" s="38" t="s">
        <v>628</v>
      </c>
      <c r="C23" s="38" t="s">
        <v>279</v>
      </c>
      <c r="D23" s="38" t="s">
        <v>629</v>
      </c>
      <c r="E23" s="38">
        <v>364</v>
      </c>
      <c r="F23" s="36">
        <v>78</v>
      </c>
      <c r="G23" s="36">
        <v>28392</v>
      </c>
      <c r="I23" s="101" t="s">
        <v>153</v>
      </c>
      <c r="J23" s="25" t="str">
        <f>B23</f>
        <v>設計概論</v>
      </c>
      <c r="K23" s="41" t="str">
        <f>C23</f>
        <v>全</v>
      </c>
      <c r="L23" s="41" t="str">
        <f>D23</f>
        <v>楊清田.等</v>
      </c>
      <c r="M23" s="41">
        <f>E23</f>
        <v>364</v>
      </c>
      <c r="N23" s="41">
        <f t="shared" si="3"/>
        <v>78</v>
      </c>
      <c r="O23" s="34">
        <f t="shared" si="3"/>
        <v>28392</v>
      </c>
      <c r="P23" s="41"/>
    </row>
    <row r="24" spans="1:16" ht="20.100000000000001" customHeight="1">
      <c r="A24" s="38" t="s">
        <v>387</v>
      </c>
      <c r="F24" s="36">
        <v>238</v>
      </c>
      <c r="G24" s="36">
        <v>70312</v>
      </c>
      <c r="I24" s="101"/>
      <c r="J24" s="101" t="s">
        <v>402</v>
      </c>
      <c r="K24" s="101"/>
      <c r="L24" s="101"/>
      <c r="M24" s="101"/>
      <c r="N24" s="41">
        <f t="shared" si="3"/>
        <v>238</v>
      </c>
      <c r="O24" s="34">
        <f t="shared" si="3"/>
        <v>70312</v>
      </c>
      <c r="P24" s="41"/>
    </row>
    <row r="25" spans="1:16" ht="20.100000000000001" customHeight="1">
      <c r="A25" s="38" t="s">
        <v>155</v>
      </c>
      <c r="B25" s="38" t="s">
        <v>275</v>
      </c>
      <c r="C25" s="38" t="s">
        <v>538</v>
      </c>
      <c r="D25" s="38" t="s">
        <v>305</v>
      </c>
      <c r="E25" s="38">
        <v>155</v>
      </c>
      <c r="F25" s="36">
        <v>720</v>
      </c>
      <c r="G25" s="36">
        <v>111600</v>
      </c>
      <c r="I25" s="101" t="s">
        <v>155</v>
      </c>
      <c r="J25" s="25" t="str">
        <f t="shared" ref="J25:O28" si="4">B25</f>
        <v>全民國防教育</v>
      </c>
      <c r="K25" s="41" t="str">
        <f t="shared" si="4"/>
        <v>Ⅰ</v>
      </c>
      <c r="L25" s="41" t="str">
        <f t="shared" si="4"/>
        <v>高德智</v>
      </c>
      <c r="M25" s="41">
        <f t="shared" si="4"/>
        <v>155</v>
      </c>
      <c r="N25" s="41">
        <f t="shared" si="4"/>
        <v>720</v>
      </c>
      <c r="O25" s="34">
        <f t="shared" si="4"/>
        <v>111600</v>
      </c>
      <c r="P25" s="41"/>
    </row>
    <row r="26" spans="1:16" ht="20.100000000000001" customHeight="1">
      <c r="B26" s="38" t="s">
        <v>275</v>
      </c>
      <c r="C26" s="38" t="s">
        <v>569</v>
      </c>
      <c r="D26" s="38" t="s">
        <v>305</v>
      </c>
      <c r="E26" s="38">
        <v>168</v>
      </c>
      <c r="F26" s="36">
        <v>120</v>
      </c>
      <c r="G26" s="36">
        <v>20160</v>
      </c>
      <c r="I26" s="101"/>
      <c r="J26" s="25" t="str">
        <f t="shared" si="4"/>
        <v>全民國防教育</v>
      </c>
      <c r="K26" s="41" t="str">
        <f t="shared" si="4"/>
        <v>ㄧ</v>
      </c>
      <c r="L26" s="41" t="str">
        <f t="shared" si="4"/>
        <v>高德智</v>
      </c>
      <c r="M26" s="41">
        <f t="shared" si="4"/>
        <v>168</v>
      </c>
      <c r="N26" s="41">
        <f t="shared" si="4"/>
        <v>120</v>
      </c>
      <c r="O26" s="34">
        <f t="shared" si="4"/>
        <v>20160</v>
      </c>
      <c r="P26" s="41"/>
    </row>
    <row r="27" spans="1:16" ht="20.100000000000001" customHeight="1">
      <c r="B27" s="38" t="s">
        <v>308</v>
      </c>
      <c r="C27" s="38" t="s">
        <v>569</v>
      </c>
      <c r="D27" s="38" t="s">
        <v>309</v>
      </c>
      <c r="E27" s="38">
        <v>168</v>
      </c>
      <c r="F27" s="36">
        <v>720</v>
      </c>
      <c r="G27" s="36">
        <v>120960</v>
      </c>
      <c r="I27" s="101"/>
      <c r="J27" s="25" t="str">
        <f t="shared" si="4"/>
        <v>健康與護理</v>
      </c>
      <c r="K27" s="41" t="str">
        <f t="shared" si="4"/>
        <v>ㄧ</v>
      </c>
      <c r="L27" s="41" t="str">
        <f t="shared" si="4"/>
        <v>鄭美治.等</v>
      </c>
      <c r="M27" s="41">
        <f t="shared" si="4"/>
        <v>168</v>
      </c>
      <c r="N27" s="41">
        <f t="shared" si="4"/>
        <v>720</v>
      </c>
      <c r="O27" s="34">
        <f t="shared" si="4"/>
        <v>120960</v>
      </c>
      <c r="P27" s="41"/>
    </row>
    <row r="28" spans="1:16" ht="20.100000000000001" customHeight="1">
      <c r="B28" s="38" t="s">
        <v>274</v>
      </c>
      <c r="C28" s="38" t="s">
        <v>315</v>
      </c>
      <c r="D28" s="38" t="s">
        <v>666</v>
      </c>
      <c r="E28" s="38">
        <v>125</v>
      </c>
      <c r="F28" s="36">
        <v>644</v>
      </c>
      <c r="G28" s="36">
        <v>80500</v>
      </c>
      <c r="I28" s="101"/>
      <c r="J28" s="25" t="str">
        <f t="shared" si="4"/>
        <v>體育</v>
      </c>
      <c r="K28" s="41" t="str">
        <f t="shared" si="4"/>
        <v>五</v>
      </c>
      <c r="L28" s="41" t="str">
        <f t="shared" si="4"/>
        <v>楊志顯</v>
      </c>
      <c r="M28" s="41">
        <f t="shared" si="4"/>
        <v>125</v>
      </c>
      <c r="N28" s="41">
        <f t="shared" si="4"/>
        <v>644</v>
      </c>
      <c r="O28" s="34">
        <f t="shared" si="4"/>
        <v>80500</v>
      </c>
      <c r="P28" s="41"/>
    </row>
    <row r="29" spans="1:16" ht="20.100000000000001" customHeight="1">
      <c r="A29" s="38" t="s">
        <v>388</v>
      </c>
      <c r="F29" s="36">
        <v>2204</v>
      </c>
      <c r="G29" s="36">
        <v>333220</v>
      </c>
      <c r="I29" s="101"/>
      <c r="J29" s="101" t="s">
        <v>402</v>
      </c>
      <c r="K29" s="101"/>
      <c r="L29" s="101"/>
      <c r="M29" s="101"/>
      <c r="N29" s="41">
        <f>F29</f>
        <v>2204</v>
      </c>
      <c r="O29" s="34">
        <f>G29</f>
        <v>333220</v>
      </c>
      <c r="P29" s="41"/>
    </row>
    <row r="30" spans="1:16" ht="20.100000000000001" customHeight="1">
      <c r="A30" s="38" t="s">
        <v>137</v>
      </c>
      <c r="B30" s="38" t="s">
        <v>270</v>
      </c>
      <c r="C30" s="38" t="s">
        <v>249</v>
      </c>
      <c r="D30" s="38" t="s">
        <v>266</v>
      </c>
      <c r="E30" s="38">
        <v>230</v>
      </c>
      <c r="F30" s="36">
        <v>470</v>
      </c>
      <c r="G30" s="36">
        <v>108100</v>
      </c>
      <c r="I30" s="101" t="s">
        <v>137</v>
      </c>
      <c r="J30" s="25" t="str">
        <f t="shared" ref="J30:O35" si="5">B30</f>
        <v>高職英文</v>
      </c>
      <c r="K30" s="41" t="str">
        <f t="shared" si="5"/>
        <v>三</v>
      </c>
      <c r="L30" s="41" t="str">
        <f t="shared" si="5"/>
        <v>車蓓群</v>
      </c>
      <c r="M30" s="41">
        <f t="shared" si="5"/>
        <v>230</v>
      </c>
      <c r="N30" s="41">
        <f t="shared" si="5"/>
        <v>470</v>
      </c>
      <c r="O30" s="34">
        <f t="shared" si="5"/>
        <v>108100</v>
      </c>
      <c r="P30" s="41"/>
    </row>
    <row r="31" spans="1:16" ht="20.100000000000001" customHeight="1">
      <c r="B31" s="38" t="s">
        <v>270</v>
      </c>
      <c r="C31" s="38" t="s">
        <v>247</v>
      </c>
      <c r="D31" s="38" t="s">
        <v>266</v>
      </c>
      <c r="E31" s="38">
        <v>210</v>
      </c>
      <c r="F31" s="36">
        <v>560</v>
      </c>
      <c r="G31" s="36">
        <v>117600</v>
      </c>
      <c r="I31" s="101"/>
      <c r="J31" s="25" t="str">
        <f t="shared" si="5"/>
        <v>高職英文</v>
      </c>
      <c r="K31" s="41" t="str">
        <f t="shared" si="5"/>
        <v>一</v>
      </c>
      <c r="L31" s="41" t="str">
        <f t="shared" si="5"/>
        <v>車蓓群</v>
      </c>
      <c r="M31" s="41">
        <f t="shared" si="5"/>
        <v>210</v>
      </c>
      <c r="N31" s="41">
        <f t="shared" si="5"/>
        <v>560</v>
      </c>
      <c r="O31" s="34">
        <f t="shared" si="5"/>
        <v>117600</v>
      </c>
      <c r="P31" s="41"/>
    </row>
    <row r="32" spans="1:16" ht="20.100000000000001" customHeight="1">
      <c r="B32" s="38" t="s">
        <v>269</v>
      </c>
      <c r="C32" s="38" t="s">
        <v>315</v>
      </c>
      <c r="D32" s="38" t="s">
        <v>497</v>
      </c>
      <c r="E32" s="38">
        <v>235</v>
      </c>
      <c r="F32" s="36">
        <v>501</v>
      </c>
      <c r="G32" s="36">
        <v>117735</v>
      </c>
      <c r="I32" s="101"/>
      <c r="J32" s="25" t="str">
        <f t="shared" si="5"/>
        <v>高職國文</v>
      </c>
      <c r="K32" s="41" t="str">
        <f t="shared" si="5"/>
        <v>五</v>
      </c>
      <c r="L32" s="41" t="str">
        <f t="shared" si="5"/>
        <v>黃志民.等</v>
      </c>
      <c r="M32" s="41">
        <f t="shared" si="5"/>
        <v>235</v>
      </c>
      <c r="N32" s="41">
        <f t="shared" si="5"/>
        <v>501</v>
      </c>
      <c r="O32" s="34">
        <f t="shared" si="5"/>
        <v>117735</v>
      </c>
      <c r="P32" s="41"/>
    </row>
    <row r="33" spans="1:16" ht="20.100000000000001" customHeight="1">
      <c r="B33" s="38" t="s">
        <v>269</v>
      </c>
      <c r="C33" s="38" t="s">
        <v>325</v>
      </c>
      <c r="D33" s="38" t="s">
        <v>497</v>
      </c>
      <c r="E33" s="38">
        <v>240</v>
      </c>
      <c r="F33" s="36">
        <v>501</v>
      </c>
      <c r="G33" s="36">
        <v>120240</v>
      </c>
      <c r="I33" s="101"/>
      <c r="J33" s="25" t="str">
        <f t="shared" si="5"/>
        <v>高職國文</v>
      </c>
      <c r="K33" s="41" t="str">
        <f t="shared" si="5"/>
        <v>六</v>
      </c>
      <c r="L33" s="41" t="str">
        <f t="shared" si="5"/>
        <v>黃志民.等</v>
      </c>
      <c r="M33" s="41">
        <f t="shared" si="5"/>
        <v>240</v>
      </c>
      <c r="N33" s="41">
        <f t="shared" si="5"/>
        <v>501</v>
      </c>
      <c r="O33" s="34">
        <f t="shared" si="5"/>
        <v>120240</v>
      </c>
      <c r="P33" s="41"/>
    </row>
    <row r="34" spans="1:16" ht="20.100000000000001" customHeight="1">
      <c r="B34" s="38" t="s">
        <v>269</v>
      </c>
      <c r="C34" s="38" t="s">
        <v>247</v>
      </c>
      <c r="D34" s="38" t="s">
        <v>497</v>
      </c>
      <c r="E34" s="38">
        <v>235</v>
      </c>
      <c r="F34" s="36">
        <v>720</v>
      </c>
      <c r="G34" s="36">
        <v>169200</v>
      </c>
      <c r="I34" s="101"/>
      <c r="J34" s="25" t="str">
        <f t="shared" si="5"/>
        <v>高職國文</v>
      </c>
      <c r="K34" s="41" t="str">
        <f t="shared" si="5"/>
        <v>一</v>
      </c>
      <c r="L34" s="41" t="str">
        <f t="shared" si="5"/>
        <v>黃志民.等</v>
      </c>
      <c r="M34" s="41">
        <f t="shared" si="5"/>
        <v>235</v>
      </c>
      <c r="N34" s="41">
        <f t="shared" si="5"/>
        <v>720</v>
      </c>
      <c r="O34" s="34">
        <f t="shared" si="5"/>
        <v>169200</v>
      </c>
      <c r="P34" s="41"/>
    </row>
    <row r="35" spans="1:16" ht="20.100000000000001" customHeight="1">
      <c r="B35" s="38" t="s">
        <v>673</v>
      </c>
      <c r="C35" s="38" t="s">
        <v>247</v>
      </c>
      <c r="D35" s="38" t="s">
        <v>371</v>
      </c>
      <c r="E35" s="38">
        <v>235</v>
      </c>
      <c r="F35" s="36">
        <v>120</v>
      </c>
      <c r="G35" s="36">
        <v>28200</v>
      </c>
      <c r="I35" s="101"/>
      <c r="J35" s="25" t="str">
        <f t="shared" si="5"/>
        <v>高職國文(ㄧ)</v>
      </c>
      <c r="K35" s="41" t="str">
        <f t="shared" si="5"/>
        <v>一</v>
      </c>
      <c r="L35" s="41" t="str">
        <f t="shared" si="5"/>
        <v>黃志民</v>
      </c>
      <c r="M35" s="41">
        <f t="shared" si="5"/>
        <v>235</v>
      </c>
      <c r="N35" s="41">
        <f t="shared" si="5"/>
        <v>120</v>
      </c>
      <c r="O35" s="34">
        <f t="shared" si="5"/>
        <v>28200</v>
      </c>
      <c r="P35" s="41"/>
    </row>
    <row r="36" spans="1:16" ht="20.100000000000001" customHeight="1">
      <c r="B36" s="38" t="s">
        <v>675</v>
      </c>
      <c r="C36" s="38" t="s">
        <v>247</v>
      </c>
      <c r="D36" s="38" t="s">
        <v>676</v>
      </c>
      <c r="E36" s="38">
        <v>160</v>
      </c>
      <c r="F36" s="36">
        <v>120</v>
      </c>
      <c r="G36" s="36">
        <v>19200</v>
      </c>
      <c r="I36" s="101"/>
      <c r="J36" s="101" t="s">
        <v>402</v>
      </c>
      <c r="K36" s="101"/>
      <c r="L36" s="101"/>
      <c r="M36" s="101"/>
      <c r="N36" s="41">
        <f>F36</f>
        <v>120</v>
      </c>
      <c r="O36" s="34">
        <f>G36</f>
        <v>19200</v>
      </c>
      <c r="P36" s="41"/>
    </row>
    <row r="37" spans="1:16" ht="20.100000000000001" customHeight="1">
      <c r="A37" s="38" t="s">
        <v>389</v>
      </c>
      <c r="F37" s="36">
        <v>2992</v>
      </c>
      <c r="G37" s="36">
        <v>680275</v>
      </c>
      <c r="I37" s="101" t="s">
        <v>146</v>
      </c>
      <c r="J37" s="25">
        <f t="shared" ref="J37:O38" si="6">B37</f>
        <v>0</v>
      </c>
      <c r="K37" s="41">
        <f t="shared" si="6"/>
        <v>0</v>
      </c>
      <c r="L37" s="41">
        <f t="shared" si="6"/>
        <v>0</v>
      </c>
      <c r="M37" s="41">
        <f t="shared" si="6"/>
        <v>0</v>
      </c>
      <c r="N37" s="41">
        <f t="shared" si="6"/>
        <v>2992</v>
      </c>
      <c r="O37" s="34">
        <f t="shared" si="6"/>
        <v>680275</v>
      </c>
      <c r="P37" s="41"/>
    </row>
    <row r="38" spans="1:16" ht="20.100000000000001" customHeight="1">
      <c r="A38" s="38" t="s">
        <v>146</v>
      </c>
      <c r="B38" s="38" t="s">
        <v>267</v>
      </c>
      <c r="C38" s="38" t="s">
        <v>651</v>
      </c>
      <c r="D38" s="38" t="s">
        <v>652</v>
      </c>
      <c r="E38" s="38">
        <v>120</v>
      </c>
      <c r="F38" s="36">
        <v>501</v>
      </c>
      <c r="G38" s="36">
        <v>60120</v>
      </c>
      <c r="I38" s="101"/>
      <c r="J38" s="25" t="str">
        <f t="shared" si="6"/>
        <v>公民與社會</v>
      </c>
      <c r="K38" s="41" t="str">
        <f t="shared" si="6"/>
        <v>A</v>
      </c>
      <c r="L38" s="41" t="str">
        <f t="shared" si="6"/>
        <v>毛靜雯.等</v>
      </c>
      <c r="M38" s="41">
        <f t="shared" si="6"/>
        <v>120</v>
      </c>
      <c r="N38" s="41">
        <f t="shared" si="6"/>
        <v>501</v>
      </c>
      <c r="O38" s="34">
        <f t="shared" si="6"/>
        <v>60120</v>
      </c>
      <c r="P38" s="41"/>
    </row>
    <row r="39" spans="1:16" ht="20.100000000000001" customHeight="1">
      <c r="B39" s="38" t="s">
        <v>299</v>
      </c>
      <c r="C39" s="38" t="s">
        <v>538</v>
      </c>
      <c r="D39" s="38" t="s">
        <v>300</v>
      </c>
      <c r="E39" s="38">
        <v>200</v>
      </c>
      <c r="F39" s="36">
        <v>480</v>
      </c>
      <c r="G39" s="36">
        <v>96000</v>
      </c>
      <c r="I39" s="101"/>
      <c r="J39" s="101" t="s">
        <v>402</v>
      </c>
      <c r="K39" s="101"/>
      <c r="L39" s="101"/>
      <c r="M39" s="101"/>
      <c r="N39" s="41">
        <f>F39</f>
        <v>480</v>
      </c>
      <c r="O39" s="34">
        <f>G39</f>
        <v>96000</v>
      </c>
      <c r="P39" s="41"/>
    </row>
    <row r="40" spans="1:16" ht="20.100000000000001" customHeight="1">
      <c r="B40" s="38" t="s">
        <v>297</v>
      </c>
      <c r="C40" s="38" t="s">
        <v>538</v>
      </c>
      <c r="D40" s="38" t="s">
        <v>539</v>
      </c>
      <c r="E40" s="38">
        <v>200</v>
      </c>
      <c r="F40" s="36">
        <v>400</v>
      </c>
      <c r="G40" s="36">
        <v>80000</v>
      </c>
      <c r="I40" s="101" t="s">
        <v>151</v>
      </c>
      <c r="J40" s="25" t="str">
        <f t="shared" ref="J40:O43" si="7">B40</f>
        <v>會計學</v>
      </c>
      <c r="K40" s="41" t="str">
        <f t="shared" si="7"/>
        <v>Ⅰ</v>
      </c>
      <c r="L40" s="41" t="str">
        <f t="shared" si="7"/>
        <v>陳文欽等</v>
      </c>
      <c r="M40" s="41">
        <f t="shared" si="7"/>
        <v>200</v>
      </c>
      <c r="N40" s="41">
        <f t="shared" si="7"/>
        <v>400</v>
      </c>
      <c r="O40" s="34">
        <f t="shared" si="7"/>
        <v>80000</v>
      </c>
      <c r="P40" s="41"/>
    </row>
    <row r="41" spans="1:16" ht="20.100000000000001" customHeight="1">
      <c r="B41" s="38" t="s">
        <v>280</v>
      </c>
      <c r="C41" s="38" t="s">
        <v>538</v>
      </c>
      <c r="D41" s="38" t="s">
        <v>622</v>
      </c>
      <c r="E41" s="38">
        <v>250</v>
      </c>
      <c r="F41" s="36">
        <v>392</v>
      </c>
      <c r="G41" s="36">
        <v>98000</v>
      </c>
      <c r="I41" s="101"/>
      <c r="J41" s="25" t="str">
        <f t="shared" si="7"/>
        <v>經濟學</v>
      </c>
      <c r="K41" s="41" t="str">
        <f t="shared" si="7"/>
        <v>Ⅰ</v>
      </c>
      <c r="L41" s="41" t="str">
        <f t="shared" si="7"/>
        <v>國立民</v>
      </c>
      <c r="M41" s="41">
        <f t="shared" si="7"/>
        <v>250</v>
      </c>
      <c r="N41" s="41">
        <f t="shared" si="7"/>
        <v>392</v>
      </c>
      <c r="O41" s="34">
        <f t="shared" si="7"/>
        <v>98000</v>
      </c>
      <c r="P41" s="41"/>
    </row>
    <row r="42" spans="1:16" ht="20.100000000000001" customHeight="1">
      <c r="B42" s="38" t="s">
        <v>295</v>
      </c>
      <c r="C42" s="38" t="s">
        <v>249</v>
      </c>
      <c r="D42" s="38" t="s">
        <v>296</v>
      </c>
      <c r="E42" s="38">
        <v>175</v>
      </c>
      <c r="F42" s="36">
        <v>552</v>
      </c>
      <c r="G42" s="36">
        <v>96600</v>
      </c>
      <c r="I42" s="101"/>
      <c r="J42" s="25" t="str">
        <f t="shared" si="7"/>
        <v>數學B</v>
      </c>
      <c r="K42" s="41" t="str">
        <f t="shared" si="7"/>
        <v>三</v>
      </c>
      <c r="L42" s="41" t="str">
        <f t="shared" si="7"/>
        <v>姚敏庭</v>
      </c>
      <c r="M42" s="41">
        <f t="shared" si="7"/>
        <v>175</v>
      </c>
      <c r="N42" s="41">
        <f t="shared" si="7"/>
        <v>552</v>
      </c>
      <c r="O42" s="34">
        <f t="shared" si="7"/>
        <v>96600</v>
      </c>
      <c r="P42" s="41"/>
    </row>
    <row r="43" spans="1:16" ht="20.100000000000001" customHeight="1">
      <c r="B43" s="38" t="s">
        <v>728</v>
      </c>
      <c r="C43" s="38" t="s">
        <v>279</v>
      </c>
      <c r="D43" s="38" t="s">
        <v>687</v>
      </c>
      <c r="E43" s="38">
        <v>120</v>
      </c>
      <c r="F43" s="36">
        <v>120</v>
      </c>
      <c r="G43" s="36">
        <v>14400</v>
      </c>
      <c r="I43" s="101"/>
      <c r="J43" s="25" t="str">
        <f t="shared" si="7"/>
        <v>公民與社會A</v>
      </c>
      <c r="K43" s="41" t="str">
        <f t="shared" si="7"/>
        <v>全</v>
      </c>
      <c r="L43" s="41" t="str">
        <f t="shared" si="7"/>
        <v>毛靜雯</v>
      </c>
      <c r="M43" s="41">
        <f t="shared" si="7"/>
        <v>120</v>
      </c>
      <c r="N43" s="41">
        <f t="shared" si="7"/>
        <v>120</v>
      </c>
      <c r="O43" s="34">
        <f t="shared" si="7"/>
        <v>14400</v>
      </c>
      <c r="P43" s="41"/>
    </row>
    <row r="44" spans="1:16" ht="20.100000000000001" customHeight="1">
      <c r="B44" s="38" t="s">
        <v>694</v>
      </c>
      <c r="C44" s="38" t="s">
        <v>279</v>
      </c>
      <c r="D44" s="38" t="s">
        <v>695</v>
      </c>
      <c r="E44" s="38">
        <v>100</v>
      </c>
      <c r="F44" s="36">
        <v>120</v>
      </c>
      <c r="G44" s="36">
        <v>12000</v>
      </c>
      <c r="I44" s="101"/>
      <c r="J44" s="101" t="s">
        <v>402</v>
      </c>
      <c r="K44" s="101"/>
      <c r="L44" s="101"/>
      <c r="M44" s="101"/>
      <c r="N44" s="41">
        <f>F44</f>
        <v>120</v>
      </c>
      <c r="O44" s="34">
        <f>G44</f>
        <v>12000</v>
      </c>
      <c r="P44" s="41"/>
    </row>
    <row r="45" spans="1:16" ht="20.100000000000001" customHeight="1">
      <c r="B45" s="38" t="s">
        <v>681</v>
      </c>
      <c r="C45" s="38" t="s">
        <v>247</v>
      </c>
      <c r="D45" s="38" t="s">
        <v>682</v>
      </c>
      <c r="E45" s="38">
        <v>200</v>
      </c>
      <c r="F45" s="36">
        <v>120</v>
      </c>
      <c r="G45" s="36">
        <v>24000</v>
      </c>
      <c r="I45" s="101" t="s">
        <v>133</v>
      </c>
      <c r="J45" s="25" t="str">
        <f t="shared" ref="J45:O46" si="8">B45</f>
        <v>商業概論Ⅰ</v>
      </c>
      <c r="K45" s="41" t="str">
        <f t="shared" si="8"/>
        <v>一</v>
      </c>
      <c r="L45" s="41" t="str">
        <f t="shared" si="8"/>
        <v>徐玉霞</v>
      </c>
      <c r="M45" s="41">
        <f t="shared" si="8"/>
        <v>200</v>
      </c>
      <c r="N45" s="41">
        <f t="shared" si="8"/>
        <v>120</v>
      </c>
      <c r="O45" s="34">
        <f t="shared" si="8"/>
        <v>24000</v>
      </c>
      <c r="P45" s="41"/>
    </row>
    <row r="46" spans="1:16" ht="20.100000000000001" customHeight="1">
      <c r="A46" s="38" t="s">
        <v>390</v>
      </c>
      <c r="F46" s="36">
        <v>2685</v>
      </c>
      <c r="G46" s="36">
        <v>481120</v>
      </c>
      <c r="I46" s="101"/>
      <c r="J46" s="25">
        <f t="shared" si="8"/>
        <v>0</v>
      </c>
      <c r="K46" s="41">
        <f t="shared" si="8"/>
        <v>0</v>
      </c>
      <c r="L46" s="41">
        <f t="shared" si="8"/>
        <v>0</v>
      </c>
      <c r="M46" s="41">
        <f t="shared" si="8"/>
        <v>0</v>
      </c>
      <c r="N46" s="41">
        <f t="shared" si="8"/>
        <v>2685</v>
      </c>
      <c r="O46" s="34">
        <f t="shared" si="8"/>
        <v>481120</v>
      </c>
      <c r="P46" s="41"/>
    </row>
    <row r="47" spans="1:16" ht="20.100000000000001" customHeight="1">
      <c r="A47" s="38" t="s">
        <v>151</v>
      </c>
      <c r="B47" s="38" t="s">
        <v>286</v>
      </c>
      <c r="C47" s="38" t="s">
        <v>249</v>
      </c>
      <c r="D47" s="38" t="s">
        <v>287</v>
      </c>
      <c r="E47" s="38">
        <v>238</v>
      </c>
      <c r="F47" s="36">
        <v>164</v>
      </c>
      <c r="G47" s="36">
        <v>39032</v>
      </c>
      <c r="I47" s="101"/>
      <c r="J47" s="101" t="s">
        <v>402</v>
      </c>
      <c r="K47" s="101"/>
      <c r="L47" s="101"/>
      <c r="M47" s="101"/>
      <c r="N47" s="41">
        <f>F47</f>
        <v>164</v>
      </c>
      <c r="O47" s="34">
        <f>G47</f>
        <v>39032</v>
      </c>
      <c r="P47" s="41"/>
    </row>
    <row r="48" spans="1:16" ht="20.100000000000001" customHeight="1">
      <c r="B48" s="38" t="s">
        <v>286</v>
      </c>
      <c r="C48" s="38" t="s">
        <v>247</v>
      </c>
      <c r="D48" s="38" t="s">
        <v>287</v>
      </c>
      <c r="E48" s="38">
        <v>188</v>
      </c>
      <c r="F48" s="36">
        <v>160</v>
      </c>
      <c r="G48" s="36">
        <v>30080</v>
      </c>
      <c r="I48" s="101" t="s">
        <v>142</v>
      </c>
      <c r="J48" s="25" t="str">
        <f t="shared" ref="J48:O52" si="9">B48</f>
        <v>高中數學</v>
      </c>
      <c r="K48" s="41" t="str">
        <f t="shared" si="9"/>
        <v>一</v>
      </c>
      <c r="L48" s="41" t="str">
        <f t="shared" si="9"/>
        <v>林福來</v>
      </c>
      <c r="M48" s="41">
        <f t="shared" si="9"/>
        <v>188</v>
      </c>
      <c r="N48" s="41">
        <f t="shared" si="9"/>
        <v>160</v>
      </c>
      <c r="O48" s="34">
        <f t="shared" si="9"/>
        <v>30080</v>
      </c>
      <c r="P48" s="41"/>
    </row>
    <row r="49" spans="1:16" ht="20.100000000000001" customHeight="1">
      <c r="B49" s="38" t="s">
        <v>319</v>
      </c>
      <c r="C49" s="38" t="s">
        <v>292</v>
      </c>
      <c r="D49" s="38" t="s">
        <v>320</v>
      </c>
      <c r="E49" s="38">
        <v>221</v>
      </c>
      <c r="F49" s="36">
        <v>82</v>
      </c>
      <c r="G49" s="36">
        <v>18122</v>
      </c>
      <c r="I49" s="101"/>
      <c r="J49" s="25" t="str">
        <f t="shared" si="9"/>
        <v>基礎物理(二)B</v>
      </c>
      <c r="K49" s="41" t="str">
        <f t="shared" si="9"/>
        <v>上</v>
      </c>
      <c r="L49" s="41" t="str">
        <f t="shared" si="9"/>
        <v>傅昭銘.等</v>
      </c>
      <c r="M49" s="41">
        <f t="shared" si="9"/>
        <v>221</v>
      </c>
      <c r="N49" s="41">
        <f t="shared" si="9"/>
        <v>82</v>
      </c>
      <c r="O49" s="34">
        <f t="shared" si="9"/>
        <v>18122</v>
      </c>
      <c r="P49" s="41"/>
    </row>
    <row r="50" spans="1:16" ht="20.100000000000001" customHeight="1">
      <c r="B50" s="38" t="s">
        <v>488</v>
      </c>
      <c r="C50" s="38" t="s">
        <v>247</v>
      </c>
      <c r="D50" s="38" t="s">
        <v>489</v>
      </c>
      <c r="E50" s="38">
        <v>220</v>
      </c>
      <c r="F50" s="36">
        <v>160</v>
      </c>
      <c r="G50" s="36">
        <v>35200</v>
      </c>
      <c r="I50" s="101"/>
      <c r="J50" s="25" t="str">
        <f t="shared" si="9"/>
        <v>歷史</v>
      </c>
      <c r="K50" s="41" t="str">
        <f t="shared" si="9"/>
        <v>一</v>
      </c>
      <c r="L50" s="41" t="str">
        <f t="shared" si="9"/>
        <v>林能士</v>
      </c>
      <c r="M50" s="41">
        <f t="shared" si="9"/>
        <v>220</v>
      </c>
      <c r="N50" s="41">
        <f t="shared" si="9"/>
        <v>160</v>
      </c>
      <c r="O50" s="34">
        <f t="shared" si="9"/>
        <v>35200</v>
      </c>
      <c r="P50" s="41"/>
    </row>
    <row r="51" spans="1:16" ht="20.100000000000001" customHeight="1">
      <c r="B51" s="38" t="s">
        <v>524</v>
      </c>
      <c r="C51" s="38" t="s">
        <v>279</v>
      </c>
      <c r="D51" s="38" t="s">
        <v>320</v>
      </c>
      <c r="E51" s="38">
        <v>230</v>
      </c>
      <c r="F51" s="36">
        <v>160</v>
      </c>
      <c r="G51" s="36">
        <v>36800</v>
      </c>
      <c r="I51" s="101"/>
      <c r="J51" s="25" t="str">
        <f t="shared" si="9"/>
        <v>基礎物理(一)</v>
      </c>
      <c r="K51" s="41" t="str">
        <f t="shared" si="9"/>
        <v>全</v>
      </c>
      <c r="L51" s="41" t="str">
        <f t="shared" si="9"/>
        <v>傅昭銘.等</v>
      </c>
      <c r="M51" s="41">
        <f t="shared" si="9"/>
        <v>230</v>
      </c>
      <c r="N51" s="41">
        <f t="shared" si="9"/>
        <v>160</v>
      </c>
      <c r="O51" s="34">
        <f t="shared" si="9"/>
        <v>36800</v>
      </c>
      <c r="P51" s="41"/>
    </row>
    <row r="52" spans="1:16" ht="20.100000000000001" customHeight="1">
      <c r="A52" s="38" t="s">
        <v>391</v>
      </c>
      <c r="F52" s="36">
        <v>726</v>
      </c>
      <c r="G52" s="36">
        <v>159234</v>
      </c>
      <c r="I52" s="101"/>
      <c r="J52" s="25">
        <f t="shared" si="9"/>
        <v>0</v>
      </c>
      <c r="K52" s="41">
        <f t="shared" si="9"/>
        <v>0</v>
      </c>
      <c r="L52" s="41">
        <f t="shared" si="9"/>
        <v>0</v>
      </c>
      <c r="M52" s="41">
        <f t="shared" si="9"/>
        <v>0</v>
      </c>
      <c r="N52" s="41">
        <f t="shared" si="9"/>
        <v>726</v>
      </c>
      <c r="O52" s="34">
        <f t="shared" si="9"/>
        <v>159234</v>
      </c>
      <c r="P52" s="41"/>
    </row>
    <row r="53" spans="1:16" ht="20.100000000000001" customHeight="1">
      <c r="A53" s="38" t="s">
        <v>133</v>
      </c>
      <c r="B53" s="38" t="s">
        <v>281</v>
      </c>
      <c r="C53" s="38" t="s">
        <v>292</v>
      </c>
      <c r="D53" s="38" t="s">
        <v>594</v>
      </c>
      <c r="E53" s="38">
        <v>125</v>
      </c>
      <c r="F53" s="36">
        <v>81</v>
      </c>
      <c r="G53" s="36">
        <v>10125</v>
      </c>
      <c r="I53" s="101"/>
      <c r="J53" s="101" t="s">
        <v>402</v>
      </c>
      <c r="K53" s="101"/>
      <c r="L53" s="101"/>
      <c r="M53" s="101"/>
      <c r="N53" s="41">
        <f t="shared" ref="N53:O57" si="10">F53</f>
        <v>81</v>
      </c>
      <c r="O53" s="34">
        <f t="shared" si="10"/>
        <v>10125</v>
      </c>
      <c r="P53" s="41"/>
    </row>
    <row r="54" spans="1:16" ht="20.100000000000001" customHeight="1">
      <c r="B54" s="38" t="s">
        <v>274</v>
      </c>
      <c r="C54" s="38" t="s">
        <v>249</v>
      </c>
      <c r="D54" s="38" t="s">
        <v>636</v>
      </c>
      <c r="E54" s="38">
        <v>130</v>
      </c>
      <c r="F54" s="36">
        <v>716</v>
      </c>
      <c r="G54" s="36">
        <v>93080</v>
      </c>
      <c r="I54" s="101" t="s">
        <v>336</v>
      </c>
      <c r="J54" s="25" t="str">
        <f>B54</f>
        <v>體育</v>
      </c>
      <c r="K54" s="41" t="str">
        <f>C54</f>
        <v>三</v>
      </c>
      <c r="L54" s="41" t="str">
        <f>D54</f>
        <v>宋洪經.等</v>
      </c>
      <c r="M54" s="41">
        <f>E54</f>
        <v>130</v>
      </c>
      <c r="N54" s="41">
        <f t="shared" si="10"/>
        <v>716</v>
      </c>
      <c r="O54" s="34">
        <f t="shared" si="10"/>
        <v>93080</v>
      </c>
      <c r="P54" s="41"/>
    </row>
    <row r="55" spans="1:16" ht="20.100000000000001" customHeight="1">
      <c r="B55" s="38" t="s">
        <v>505</v>
      </c>
      <c r="C55" s="38" t="s">
        <v>279</v>
      </c>
      <c r="D55" s="38" t="s">
        <v>506</v>
      </c>
      <c r="E55" s="38">
        <v>175</v>
      </c>
      <c r="F55" s="36">
        <v>542</v>
      </c>
      <c r="G55" s="36">
        <v>94850</v>
      </c>
      <c r="I55" s="101"/>
      <c r="J55" s="101" t="s">
        <v>402</v>
      </c>
      <c r="K55" s="101"/>
      <c r="L55" s="101"/>
      <c r="M55" s="101"/>
      <c r="N55" s="41">
        <f t="shared" si="10"/>
        <v>542</v>
      </c>
      <c r="O55" s="34">
        <f t="shared" si="10"/>
        <v>94850</v>
      </c>
      <c r="P55" s="41"/>
    </row>
    <row r="56" spans="1:16" ht="20.100000000000001" customHeight="1">
      <c r="B56" s="38" t="s">
        <v>593</v>
      </c>
      <c r="C56" s="38" t="s">
        <v>279</v>
      </c>
      <c r="D56" s="38" t="s">
        <v>594</v>
      </c>
      <c r="E56" s="38">
        <v>125</v>
      </c>
      <c r="F56" s="36">
        <v>164</v>
      </c>
      <c r="G56" s="36">
        <v>20500</v>
      </c>
      <c r="I56" s="101" t="s">
        <v>157</v>
      </c>
      <c r="J56" s="25" t="str">
        <f>B56</f>
        <v>基礎化學(二)</v>
      </c>
      <c r="K56" s="41" t="str">
        <f>C56</f>
        <v>全</v>
      </c>
      <c r="L56" s="41" t="str">
        <f>D56</f>
        <v>陳竹亭 等</v>
      </c>
      <c r="M56" s="41">
        <f>E56</f>
        <v>125</v>
      </c>
      <c r="N56" s="41">
        <f t="shared" si="10"/>
        <v>164</v>
      </c>
      <c r="O56" s="34">
        <f t="shared" si="10"/>
        <v>20500</v>
      </c>
      <c r="P56" s="41"/>
    </row>
    <row r="57" spans="1:16" ht="20.100000000000001" customHeight="1">
      <c r="B57" s="38" t="s">
        <v>669</v>
      </c>
      <c r="C57" s="38" t="s">
        <v>279</v>
      </c>
      <c r="D57" s="38" t="s">
        <v>670</v>
      </c>
      <c r="E57" s="38">
        <v>145</v>
      </c>
      <c r="F57" s="36">
        <v>120</v>
      </c>
      <c r="G57" s="36">
        <v>17400</v>
      </c>
      <c r="I57" s="101"/>
      <c r="J57" s="101" t="s">
        <v>402</v>
      </c>
      <c r="K57" s="101"/>
      <c r="L57" s="101"/>
      <c r="M57" s="101"/>
      <c r="N57" s="41">
        <f t="shared" si="10"/>
        <v>120</v>
      </c>
      <c r="O57" s="34">
        <f t="shared" si="10"/>
        <v>17400</v>
      </c>
      <c r="P57" s="41"/>
    </row>
    <row r="58" spans="1:16" ht="20.100000000000001" customHeight="1">
      <c r="A58" s="38" t="s">
        <v>392</v>
      </c>
      <c r="F58" s="36">
        <v>1623</v>
      </c>
      <c r="G58" s="36">
        <v>235955</v>
      </c>
      <c r="I58" s="101" t="s">
        <v>149</v>
      </c>
      <c r="J58" s="25">
        <f t="shared" ref="J58:O60" si="11">B58</f>
        <v>0</v>
      </c>
      <c r="K58" s="41">
        <f t="shared" si="11"/>
        <v>0</v>
      </c>
      <c r="L58" s="41">
        <f t="shared" si="11"/>
        <v>0</v>
      </c>
      <c r="M58" s="41">
        <f t="shared" si="11"/>
        <v>0</v>
      </c>
      <c r="N58" s="41">
        <f t="shared" si="11"/>
        <v>1623</v>
      </c>
      <c r="O58" s="34">
        <f t="shared" si="11"/>
        <v>235955</v>
      </c>
      <c r="P58" s="41"/>
    </row>
    <row r="59" spans="1:16" ht="20.100000000000001" customHeight="1">
      <c r="A59" s="38" t="s">
        <v>142</v>
      </c>
      <c r="B59" s="38" t="s">
        <v>322</v>
      </c>
      <c r="C59" s="38" t="s">
        <v>538</v>
      </c>
      <c r="D59" s="38" t="s">
        <v>323</v>
      </c>
      <c r="E59" s="38">
        <v>230</v>
      </c>
      <c r="F59" s="36">
        <v>157</v>
      </c>
      <c r="G59" s="36">
        <v>36110</v>
      </c>
      <c r="I59" s="101"/>
      <c r="J59" s="25" t="str">
        <f t="shared" si="11"/>
        <v>行銷學</v>
      </c>
      <c r="K59" s="41" t="str">
        <f t="shared" si="11"/>
        <v>Ⅰ</v>
      </c>
      <c r="L59" s="41" t="str">
        <f t="shared" si="11"/>
        <v>許文蘭</v>
      </c>
      <c r="M59" s="41">
        <f t="shared" si="11"/>
        <v>230</v>
      </c>
      <c r="N59" s="41">
        <f t="shared" si="11"/>
        <v>157</v>
      </c>
      <c r="O59" s="34">
        <f t="shared" si="11"/>
        <v>36110</v>
      </c>
      <c r="P59" s="41"/>
    </row>
    <row r="60" spans="1:16" ht="20.100000000000001" customHeight="1">
      <c r="B60" s="38" t="s">
        <v>297</v>
      </c>
      <c r="C60" s="38" t="s">
        <v>324</v>
      </c>
      <c r="D60" s="38" t="s">
        <v>298</v>
      </c>
      <c r="E60" s="38">
        <v>230</v>
      </c>
      <c r="F60" s="36">
        <v>392</v>
      </c>
      <c r="G60" s="36">
        <v>90160</v>
      </c>
      <c r="I60" s="101"/>
      <c r="J60" s="25" t="str">
        <f t="shared" si="11"/>
        <v>會計學</v>
      </c>
      <c r="K60" s="41" t="str">
        <f t="shared" si="11"/>
        <v>Ⅳ</v>
      </c>
      <c r="L60" s="41" t="str">
        <f t="shared" si="11"/>
        <v>林若娟等</v>
      </c>
      <c r="M60" s="41">
        <f t="shared" si="11"/>
        <v>230</v>
      </c>
      <c r="N60" s="41">
        <f t="shared" si="11"/>
        <v>392</v>
      </c>
      <c r="O60" s="34">
        <f t="shared" si="11"/>
        <v>90160</v>
      </c>
      <c r="P60" s="41"/>
    </row>
    <row r="61" spans="1:16" ht="20.100000000000001" customHeight="1">
      <c r="B61" s="38" t="s">
        <v>619</v>
      </c>
      <c r="C61" s="38" t="s">
        <v>279</v>
      </c>
      <c r="D61" s="38" t="s">
        <v>620</v>
      </c>
      <c r="E61" s="38">
        <v>280</v>
      </c>
      <c r="F61" s="36">
        <v>313</v>
      </c>
      <c r="G61" s="36">
        <v>87640</v>
      </c>
      <c r="I61" s="101"/>
      <c r="J61" s="101" t="s">
        <v>402</v>
      </c>
      <c r="K61" s="101"/>
      <c r="L61" s="101"/>
      <c r="M61" s="101"/>
      <c r="N61" s="41">
        <f t="shared" ref="N61:O63" si="12">F61</f>
        <v>313</v>
      </c>
      <c r="O61" s="34">
        <f t="shared" si="12"/>
        <v>87640</v>
      </c>
      <c r="P61" s="41"/>
    </row>
    <row r="62" spans="1:16" ht="20.100000000000001" customHeight="1">
      <c r="B62" s="38" t="s">
        <v>679</v>
      </c>
      <c r="C62" s="38" t="s">
        <v>247</v>
      </c>
      <c r="D62" s="38" t="s">
        <v>365</v>
      </c>
      <c r="E62" s="38">
        <v>230</v>
      </c>
      <c r="F62" s="36">
        <v>120</v>
      </c>
      <c r="G62" s="36">
        <v>27600</v>
      </c>
      <c r="I62" s="101" t="s">
        <v>367</v>
      </c>
      <c r="J62" s="25" t="str">
        <f>B62</f>
        <v>會計學Ⅰ</v>
      </c>
      <c r="K62" s="41" t="str">
        <f>C62</f>
        <v>一</v>
      </c>
      <c r="L62" s="41" t="str">
        <f>D62</f>
        <v>林若娟</v>
      </c>
      <c r="M62" s="41">
        <f>E62</f>
        <v>230</v>
      </c>
      <c r="N62" s="41">
        <f t="shared" si="12"/>
        <v>120</v>
      </c>
      <c r="O62" s="34">
        <f t="shared" si="12"/>
        <v>27600</v>
      </c>
      <c r="P62" s="41"/>
    </row>
    <row r="63" spans="1:16" ht="20.100000000000001" customHeight="1">
      <c r="B63" s="38" t="s">
        <v>717</v>
      </c>
      <c r="C63" s="38" t="s">
        <v>279</v>
      </c>
      <c r="D63" s="38" t="s">
        <v>718</v>
      </c>
      <c r="E63" s="38">
        <v>280</v>
      </c>
      <c r="F63" s="36">
        <v>150</v>
      </c>
      <c r="G63" s="36">
        <v>42000</v>
      </c>
      <c r="I63" s="101"/>
      <c r="J63" s="101" t="s">
        <v>402</v>
      </c>
      <c r="K63" s="101"/>
      <c r="L63" s="101"/>
      <c r="M63" s="101"/>
      <c r="N63" s="41">
        <f t="shared" si="12"/>
        <v>150</v>
      </c>
      <c r="O63" s="34">
        <f t="shared" si="12"/>
        <v>42000</v>
      </c>
      <c r="P63" s="41"/>
    </row>
    <row r="64" spans="1:16" ht="20.100000000000001" customHeight="1">
      <c r="B64" s="38" t="s">
        <v>701</v>
      </c>
      <c r="C64" s="38" t="s">
        <v>249</v>
      </c>
      <c r="D64" s="38" t="s">
        <v>365</v>
      </c>
      <c r="E64" s="38">
        <v>230</v>
      </c>
      <c r="F64" s="36">
        <v>125</v>
      </c>
      <c r="G64" s="36">
        <v>28750</v>
      </c>
      <c r="I64" s="101" t="s">
        <v>144</v>
      </c>
      <c r="J64" s="25" t="str">
        <f t="shared" ref="J64:O70" si="13">B64</f>
        <v>會計學Ⅲ</v>
      </c>
      <c r="K64" s="41" t="str">
        <f t="shared" si="13"/>
        <v>三</v>
      </c>
      <c r="L64" s="41" t="str">
        <f t="shared" si="13"/>
        <v>林若娟</v>
      </c>
      <c r="M64" s="41">
        <f t="shared" si="13"/>
        <v>230</v>
      </c>
      <c r="N64" s="41">
        <f t="shared" si="13"/>
        <v>125</v>
      </c>
      <c r="O64" s="34">
        <f t="shared" si="13"/>
        <v>28750</v>
      </c>
      <c r="P64" s="41"/>
    </row>
    <row r="65" spans="1:16" ht="20.100000000000001" customHeight="1">
      <c r="A65" s="38" t="s">
        <v>393</v>
      </c>
      <c r="F65" s="36">
        <v>1257</v>
      </c>
      <c r="G65" s="36">
        <v>312260</v>
      </c>
      <c r="I65" s="101"/>
      <c r="J65" s="25">
        <f t="shared" si="13"/>
        <v>0</v>
      </c>
      <c r="K65" s="41">
        <f t="shared" si="13"/>
        <v>0</v>
      </c>
      <c r="L65" s="41">
        <f t="shared" si="13"/>
        <v>0</v>
      </c>
      <c r="M65" s="41">
        <f t="shared" si="13"/>
        <v>0</v>
      </c>
      <c r="N65" s="41">
        <f t="shared" si="13"/>
        <v>1257</v>
      </c>
      <c r="O65" s="34">
        <f t="shared" si="13"/>
        <v>312260</v>
      </c>
      <c r="P65" s="41"/>
    </row>
    <row r="66" spans="1:16" ht="20.100000000000001" customHeight="1">
      <c r="A66" s="38" t="s">
        <v>336</v>
      </c>
      <c r="B66" s="38" t="s">
        <v>669</v>
      </c>
      <c r="C66" s="38" t="s">
        <v>279</v>
      </c>
      <c r="D66" s="38" t="s">
        <v>670</v>
      </c>
      <c r="E66" s="38">
        <v>145</v>
      </c>
      <c r="F66" s="36">
        <v>644</v>
      </c>
      <c r="G66" s="36">
        <v>93380</v>
      </c>
      <c r="I66" s="101"/>
      <c r="J66" s="25" t="str">
        <f t="shared" si="13"/>
        <v>恐怖主義與反恐作為</v>
      </c>
      <c r="K66" s="41" t="str">
        <f t="shared" si="13"/>
        <v>全</v>
      </c>
      <c r="L66" s="41" t="str">
        <f t="shared" si="13"/>
        <v>嚴明智</v>
      </c>
      <c r="M66" s="41">
        <f t="shared" si="13"/>
        <v>145</v>
      </c>
      <c r="N66" s="41">
        <f t="shared" si="13"/>
        <v>644</v>
      </c>
      <c r="O66" s="34">
        <f t="shared" si="13"/>
        <v>93380</v>
      </c>
      <c r="P66" s="41"/>
    </row>
    <row r="67" spans="1:16" ht="20.100000000000001" customHeight="1">
      <c r="A67" s="38" t="s">
        <v>394</v>
      </c>
      <c r="F67" s="36">
        <v>644</v>
      </c>
      <c r="G67" s="36">
        <v>93380</v>
      </c>
      <c r="I67" s="101"/>
      <c r="J67" s="25">
        <f t="shared" si="13"/>
        <v>0</v>
      </c>
      <c r="K67" s="41">
        <f t="shared" si="13"/>
        <v>0</v>
      </c>
      <c r="L67" s="41">
        <f t="shared" si="13"/>
        <v>0</v>
      </c>
      <c r="M67" s="41">
        <f t="shared" si="13"/>
        <v>0</v>
      </c>
      <c r="N67" s="41">
        <f t="shared" si="13"/>
        <v>644</v>
      </c>
      <c r="O67" s="34">
        <f t="shared" si="13"/>
        <v>93380</v>
      </c>
      <c r="P67" s="41"/>
    </row>
    <row r="68" spans="1:16" ht="20.100000000000001" customHeight="1">
      <c r="A68" s="38" t="s">
        <v>157</v>
      </c>
      <c r="B68" s="38" t="s">
        <v>274</v>
      </c>
      <c r="C68" s="38" t="s">
        <v>247</v>
      </c>
      <c r="D68" s="38" t="s">
        <v>566</v>
      </c>
      <c r="E68" s="38">
        <v>146</v>
      </c>
      <c r="F68" s="36">
        <v>720</v>
      </c>
      <c r="G68" s="36">
        <v>105120</v>
      </c>
      <c r="I68" s="101"/>
      <c r="J68" s="25" t="str">
        <f t="shared" si="13"/>
        <v>體育</v>
      </c>
      <c r="K68" s="41" t="str">
        <f t="shared" si="13"/>
        <v>一</v>
      </c>
      <c r="L68" s="41" t="str">
        <f t="shared" si="13"/>
        <v>陳相榮.等</v>
      </c>
      <c r="M68" s="41">
        <f t="shared" si="13"/>
        <v>146</v>
      </c>
      <c r="N68" s="41">
        <f t="shared" si="13"/>
        <v>720</v>
      </c>
      <c r="O68" s="34">
        <f t="shared" si="13"/>
        <v>105120</v>
      </c>
      <c r="P68" s="41"/>
    </row>
    <row r="69" spans="1:16" ht="20.100000000000001" customHeight="1">
      <c r="B69" s="38" t="s">
        <v>561</v>
      </c>
      <c r="C69" s="38" t="s">
        <v>279</v>
      </c>
      <c r="D69" s="38" t="s">
        <v>562</v>
      </c>
      <c r="E69" s="38">
        <v>190</v>
      </c>
      <c r="F69" s="36">
        <v>636</v>
      </c>
      <c r="G69" s="36">
        <v>120840</v>
      </c>
      <c r="I69" s="101"/>
      <c r="J69" s="25" t="str">
        <f t="shared" si="13"/>
        <v>職校音樂(丙)</v>
      </c>
      <c r="K69" s="41" t="str">
        <f t="shared" si="13"/>
        <v>全</v>
      </c>
      <c r="L69" s="41" t="str">
        <f t="shared" si="13"/>
        <v>梁琇玲等</v>
      </c>
      <c r="M69" s="41">
        <f t="shared" si="13"/>
        <v>190</v>
      </c>
      <c r="N69" s="41">
        <f t="shared" si="13"/>
        <v>636</v>
      </c>
      <c r="O69" s="34">
        <f t="shared" si="13"/>
        <v>120840</v>
      </c>
      <c r="P69" s="41"/>
    </row>
    <row r="70" spans="1:16" ht="20.100000000000001" customHeight="1">
      <c r="A70" s="38" t="s">
        <v>395</v>
      </c>
      <c r="F70" s="36">
        <v>1356</v>
      </c>
      <c r="G70" s="36">
        <v>225960</v>
      </c>
      <c r="I70" s="101"/>
      <c r="J70" s="25">
        <f t="shared" si="13"/>
        <v>0</v>
      </c>
      <c r="K70" s="41">
        <f t="shared" si="13"/>
        <v>0</v>
      </c>
      <c r="L70" s="41">
        <f t="shared" si="13"/>
        <v>0</v>
      </c>
      <c r="M70" s="41">
        <f t="shared" si="13"/>
        <v>0</v>
      </c>
      <c r="N70" s="41">
        <f t="shared" si="13"/>
        <v>1356</v>
      </c>
      <c r="O70" s="34">
        <f t="shared" si="13"/>
        <v>225960</v>
      </c>
      <c r="P70" s="41"/>
    </row>
    <row r="71" spans="1:16" ht="20.100000000000001" customHeight="1">
      <c r="A71" s="38" t="s">
        <v>149</v>
      </c>
      <c r="B71" s="38" t="s">
        <v>278</v>
      </c>
      <c r="C71" s="38" t="s">
        <v>625</v>
      </c>
      <c r="D71" s="38" t="s">
        <v>303</v>
      </c>
      <c r="E71" s="38">
        <v>296</v>
      </c>
      <c r="F71" s="36">
        <v>474</v>
      </c>
      <c r="G71" s="36">
        <v>140304</v>
      </c>
      <c r="I71" s="101"/>
      <c r="J71" s="101" t="s">
        <v>402</v>
      </c>
      <c r="K71" s="101"/>
      <c r="L71" s="101"/>
      <c r="M71" s="101"/>
      <c r="N71" s="41">
        <f>F71</f>
        <v>474</v>
      </c>
      <c r="O71" s="34">
        <f>G71</f>
        <v>140304</v>
      </c>
      <c r="P71" s="41"/>
    </row>
    <row r="72" spans="1:16" ht="20.100000000000001" customHeight="1">
      <c r="B72" s="38" t="s">
        <v>548</v>
      </c>
      <c r="C72" s="38" t="s">
        <v>538</v>
      </c>
      <c r="D72" s="38" t="s">
        <v>303</v>
      </c>
      <c r="E72" s="38">
        <v>296</v>
      </c>
      <c r="F72" s="36">
        <v>480</v>
      </c>
      <c r="G72" s="36">
        <v>142080</v>
      </c>
      <c r="I72" s="101" t="s">
        <v>131</v>
      </c>
      <c r="J72" s="25" t="str">
        <f t="shared" ref="J72:O90" si="14">B72</f>
        <v>計算機概論B</v>
      </c>
      <c r="K72" s="41" t="str">
        <f t="shared" si="14"/>
        <v>Ⅰ</v>
      </c>
      <c r="L72" s="41" t="str">
        <f t="shared" si="14"/>
        <v>施威銘.等</v>
      </c>
      <c r="M72" s="41">
        <f t="shared" si="14"/>
        <v>296</v>
      </c>
      <c r="N72" s="41">
        <f t="shared" si="14"/>
        <v>480</v>
      </c>
      <c r="O72" s="34">
        <f t="shared" si="14"/>
        <v>142080</v>
      </c>
      <c r="P72" s="41"/>
    </row>
    <row r="73" spans="1:16" ht="20.100000000000001" customHeight="1">
      <c r="B73" s="38" t="s">
        <v>617</v>
      </c>
      <c r="C73" s="38" t="s">
        <v>279</v>
      </c>
      <c r="D73" s="38" t="s">
        <v>618</v>
      </c>
      <c r="E73" s="38">
        <v>263</v>
      </c>
      <c r="F73" s="36">
        <v>157</v>
      </c>
      <c r="G73" s="36">
        <v>41291</v>
      </c>
      <c r="I73" s="101"/>
      <c r="J73" s="25" t="str">
        <f t="shared" si="14"/>
        <v>門市服務丙級檢定用書</v>
      </c>
      <c r="K73" s="41" t="str">
        <f t="shared" si="14"/>
        <v>全</v>
      </c>
      <c r="L73" s="41" t="str">
        <f t="shared" si="14"/>
        <v>林佳男.施志勳</v>
      </c>
      <c r="M73" s="41">
        <f t="shared" si="14"/>
        <v>263</v>
      </c>
      <c r="N73" s="41">
        <f t="shared" si="14"/>
        <v>157</v>
      </c>
      <c r="O73" s="34">
        <f t="shared" si="14"/>
        <v>41291</v>
      </c>
      <c r="P73" s="41"/>
    </row>
    <row r="74" spans="1:16" ht="20.100000000000001" customHeight="1">
      <c r="B74" s="38" t="s">
        <v>684</v>
      </c>
      <c r="C74" s="38" t="s">
        <v>247</v>
      </c>
      <c r="D74" s="38" t="s">
        <v>685</v>
      </c>
      <c r="E74" s="38">
        <v>278</v>
      </c>
      <c r="F74" s="36">
        <v>120</v>
      </c>
      <c r="G74" s="36">
        <v>33360</v>
      </c>
      <c r="I74" s="101"/>
      <c r="J74" s="25" t="str">
        <f t="shared" si="14"/>
        <v>計算機概論Ⅰ</v>
      </c>
      <c r="K74" s="41" t="str">
        <f t="shared" si="14"/>
        <v>一</v>
      </c>
      <c r="L74" s="41" t="str">
        <f t="shared" si="14"/>
        <v>施威銘</v>
      </c>
      <c r="M74" s="41">
        <f t="shared" si="14"/>
        <v>278</v>
      </c>
      <c r="N74" s="41">
        <f t="shared" si="14"/>
        <v>120</v>
      </c>
      <c r="O74" s="34">
        <f t="shared" si="14"/>
        <v>33360</v>
      </c>
      <c r="P74" s="41"/>
    </row>
    <row r="75" spans="1:16" ht="20.100000000000001" customHeight="1">
      <c r="B75" s="38" t="s">
        <v>702</v>
      </c>
      <c r="C75" s="38" t="s">
        <v>247</v>
      </c>
      <c r="D75" s="38" t="s">
        <v>703</v>
      </c>
      <c r="E75" s="38">
        <v>280</v>
      </c>
      <c r="F75" s="36">
        <v>125</v>
      </c>
      <c r="G75" s="36">
        <v>35000</v>
      </c>
      <c r="I75" s="101"/>
      <c r="J75" s="25" t="str">
        <f t="shared" si="14"/>
        <v>經濟學Ⅰ</v>
      </c>
      <c r="K75" s="41" t="str">
        <f t="shared" si="14"/>
        <v>一</v>
      </c>
      <c r="L75" s="41" t="str">
        <f t="shared" si="14"/>
        <v>高翠玲</v>
      </c>
      <c r="M75" s="41">
        <f t="shared" si="14"/>
        <v>280</v>
      </c>
      <c r="N75" s="41">
        <f t="shared" si="14"/>
        <v>125</v>
      </c>
      <c r="O75" s="34">
        <f t="shared" si="14"/>
        <v>35000</v>
      </c>
      <c r="P75" s="41"/>
    </row>
    <row r="76" spans="1:16" ht="20.100000000000001" customHeight="1">
      <c r="B76" s="38" t="s">
        <v>705</v>
      </c>
      <c r="C76" s="38" t="s">
        <v>249</v>
      </c>
      <c r="D76" s="38" t="s">
        <v>685</v>
      </c>
      <c r="E76" s="38">
        <v>296</v>
      </c>
      <c r="F76" s="36">
        <v>125</v>
      </c>
      <c r="G76" s="36">
        <v>37000</v>
      </c>
      <c r="I76" s="101"/>
      <c r="J76" s="25" t="str">
        <f t="shared" si="14"/>
        <v>計算機概論Ⅲ</v>
      </c>
      <c r="K76" s="41" t="str">
        <f t="shared" si="14"/>
        <v>三</v>
      </c>
      <c r="L76" s="41" t="str">
        <f t="shared" si="14"/>
        <v>施威銘</v>
      </c>
      <c r="M76" s="41">
        <f t="shared" si="14"/>
        <v>296</v>
      </c>
      <c r="N76" s="41">
        <f t="shared" si="14"/>
        <v>125</v>
      </c>
      <c r="O76" s="34">
        <f t="shared" si="14"/>
        <v>37000</v>
      </c>
      <c r="P76" s="41"/>
    </row>
    <row r="77" spans="1:16" ht="20.100000000000001" customHeight="1">
      <c r="B77" s="38" t="s">
        <v>739</v>
      </c>
      <c r="C77" s="38" t="s">
        <v>279</v>
      </c>
      <c r="D77" s="38" t="s">
        <v>707</v>
      </c>
      <c r="E77" s="38">
        <v>376</v>
      </c>
      <c r="F77" s="36">
        <v>100</v>
      </c>
      <c r="G77" s="36">
        <v>37600</v>
      </c>
      <c r="I77" s="101"/>
      <c r="J77" s="25" t="str">
        <f t="shared" si="14"/>
        <v>門市服務丙檢(學術科+瑋博POS)</v>
      </c>
      <c r="K77" s="41" t="str">
        <f t="shared" si="14"/>
        <v>全</v>
      </c>
      <c r="L77" s="41" t="str">
        <f t="shared" si="14"/>
        <v>林佳男</v>
      </c>
      <c r="M77" s="41">
        <f t="shared" si="14"/>
        <v>376</v>
      </c>
      <c r="N77" s="41">
        <f t="shared" si="14"/>
        <v>100</v>
      </c>
      <c r="O77" s="34">
        <f t="shared" si="14"/>
        <v>37600</v>
      </c>
      <c r="P77" s="41"/>
    </row>
    <row r="78" spans="1:16" ht="20.100000000000001" customHeight="1">
      <c r="A78" s="38" t="s">
        <v>396</v>
      </c>
      <c r="F78" s="36">
        <v>1581</v>
      </c>
      <c r="G78" s="36">
        <v>466635</v>
      </c>
      <c r="I78" s="101"/>
      <c r="J78" s="25">
        <f t="shared" si="14"/>
        <v>0</v>
      </c>
      <c r="K78" s="41">
        <f t="shared" si="14"/>
        <v>0</v>
      </c>
      <c r="L78" s="41">
        <f t="shared" si="14"/>
        <v>0</v>
      </c>
      <c r="M78" s="41">
        <f t="shared" si="14"/>
        <v>0</v>
      </c>
      <c r="N78" s="41">
        <f t="shared" si="14"/>
        <v>1581</v>
      </c>
      <c r="O78" s="34">
        <f t="shared" si="14"/>
        <v>466635</v>
      </c>
      <c r="P78" s="41"/>
    </row>
    <row r="79" spans="1:16" ht="20.100000000000001" customHeight="1">
      <c r="A79" s="38" t="s">
        <v>144</v>
      </c>
      <c r="B79" s="38" t="s">
        <v>276</v>
      </c>
      <c r="C79" s="38" t="s">
        <v>247</v>
      </c>
      <c r="D79" s="38" t="s">
        <v>288</v>
      </c>
      <c r="E79" s="38">
        <v>219</v>
      </c>
      <c r="F79" s="36">
        <v>160</v>
      </c>
      <c r="G79" s="36">
        <v>35040</v>
      </c>
      <c r="I79" s="101"/>
      <c r="J79" s="25" t="str">
        <f t="shared" si="14"/>
        <v>高中地理</v>
      </c>
      <c r="K79" s="41" t="str">
        <f t="shared" si="14"/>
        <v>一</v>
      </c>
      <c r="L79" s="41" t="str">
        <f t="shared" si="14"/>
        <v>賴進貴.等</v>
      </c>
      <c r="M79" s="41">
        <f t="shared" si="14"/>
        <v>219</v>
      </c>
      <c r="N79" s="41">
        <f t="shared" si="14"/>
        <v>160</v>
      </c>
      <c r="O79" s="34">
        <f t="shared" si="14"/>
        <v>35040</v>
      </c>
      <c r="P79" s="41"/>
    </row>
    <row r="80" spans="1:16" ht="20.100000000000001" customHeight="1">
      <c r="B80" s="38" t="s">
        <v>263</v>
      </c>
      <c r="C80" s="38" t="s">
        <v>249</v>
      </c>
      <c r="D80" s="38" t="s">
        <v>285</v>
      </c>
      <c r="E80" s="38">
        <v>206</v>
      </c>
      <c r="F80" s="36">
        <v>164</v>
      </c>
      <c r="G80" s="36">
        <v>33784</v>
      </c>
      <c r="I80" s="101"/>
      <c r="J80" s="25" t="str">
        <f t="shared" si="14"/>
        <v>高中國文</v>
      </c>
      <c r="K80" s="41" t="str">
        <f t="shared" si="14"/>
        <v>三</v>
      </c>
      <c r="L80" s="41" t="str">
        <f t="shared" si="14"/>
        <v>宋隆發.等</v>
      </c>
      <c r="M80" s="41">
        <f t="shared" si="14"/>
        <v>206</v>
      </c>
      <c r="N80" s="41">
        <f t="shared" si="14"/>
        <v>164</v>
      </c>
      <c r="O80" s="34">
        <f t="shared" si="14"/>
        <v>33784</v>
      </c>
      <c r="P80" s="41"/>
    </row>
    <row r="81" spans="1:16" ht="20.100000000000001" customHeight="1">
      <c r="B81" s="38" t="s">
        <v>263</v>
      </c>
      <c r="C81" s="38" t="s">
        <v>325</v>
      </c>
      <c r="D81" s="38" t="s">
        <v>285</v>
      </c>
      <c r="E81" s="38">
        <v>196</v>
      </c>
      <c r="F81" s="36">
        <v>143</v>
      </c>
      <c r="G81" s="36">
        <v>28028</v>
      </c>
      <c r="I81" s="101"/>
      <c r="J81" s="25" t="str">
        <f t="shared" si="14"/>
        <v>高中國文</v>
      </c>
      <c r="K81" s="41" t="str">
        <f t="shared" si="14"/>
        <v>六</v>
      </c>
      <c r="L81" s="41" t="str">
        <f t="shared" si="14"/>
        <v>宋隆發.等</v>
      </c>
      <c r="M81" s="41">
        <f t="shared" si="14"/>
        <v>196</v>
      </c>
      <c r="N81" s="41">
        <f t="shared" si="14"/>
        <v>143</v>
      </c>
      <c r="O81" s="34">
        <f t="shared" si="14"/>
        <v>28028</v>
      </c>
      <c r="P81" s="41"/>
    </row>
    <row r="82" spans="1:16" ht="20.100000000000001" customHeight="1">
      <c r="B82" s="38" t="s">
        <v>263</v>
      </c>
      <c r="C82" s="38" t="s">
        <v>312</v>
      </c>
      <c r="D82" s="38" t="s">
        <v>285</v>
      </c>
      <c r="E82" s="38">
        <v>199</v>
      </c>
      <c r="F82" s="36">
        <v>164</v>
      </c>
      <c r="G82" s="36">
        <v>32636</v>
      </c>
      <c r="I82" s="101"/>
      <c r="J82" s="25" t="str">
        <f t="shared" si="14"/>
        <v>高中國文</v>
      </c>
      <c r="K82" s="41" t="str">
        <f t="shared" si="14"/>
        <v>四</v>
      </c>
      <c r="L82" s="41" t="str">
        <f t="shared" si="14"/>
        <v>宋隆發.等</v>
      </c>
      <c r="M82" s="41">
        <f t="shared" si="14"/>
        <v>199</v>
      </c>
      <c r="N82" s="41">
        <f t="shared" si="14"/>
        <v>164</v>
      </c>
      <c r="O82" s="34">
        <f t="shared" si="14"/>
        <v>32636</v>
      </c>
      <c r="P82" s="41"/>
    </row>
    <row r="83" spans="1:16" ht="20.100000000000001" customHeight="1">
      <c r="B83" s="38" t="s">
        <v>263</v>
      </c>
      <c r="C83" s="38" t="s">
        <v>247</v>
      </c>
      <c r="D83" s="38" t="s">
        <v>285</v>
      </c>
      <c r="E83" s="38">
        <v>185</v>
      </c>
      <c r="F83" s="36">
        <v>160</v>
      </c>
      <c r="G83" s="36">
        <v>29600</v>
      </c>
      <c r="I83" s="101"/>
      <c r="J83" s="25" t="str">
        <f t="shared" si="14"/>
        <v>高中國文</v>
      </c>
      <c r="K83" s="41" t="str">
        <f t="shared" si="14"/>
        <v>一</v>
      </c>
      <c r="L83" s="41" t="str">
        <f t="shared" si="14"/>
        <v>宋隆發.等</v>
      </c>
      <c r="M83" s="41">
        <f t="shared" si="14"/>
        <v>185</v>
      </c>
      <c r="N83" s="41">
        <f t="shared" si="14"/>
        <v>160</v>
      </c>
      <c r="O83" s="34">
        <f t="shared" si="14"/>
        <v>29600</v>
      </c>
      <c r="P83" s="41"/>
    </row>
    <row r="84" spans="1:16" ht="20.100000000000001" customHeight="1">
      <c r="B84" s="38" t="s">
        <v>269</v>
      </c>
      <c r="C84" s="38" t="s">
        <v>249</v>
      </c>
      <c r="D84" s="38" t="s">
        <v>285</v>
      </c>
      <c r="E84" s="38">
        <v>215</v>
      </c>
      <c r="F84" s="36">
        <v>552</v>
      </c>
      <c r="G84" s="36">
        <v>118680</v>
      </c>
      <c r="I84" s="101"/>
      <c r="J84" s="25" t="str">
        <f t="shared" si="14"/>
        <v>高職國文</v>
      </c>
      <c r="K84" s="41" t="str">
        <f t="shared" si="14"/>
        <v>三</v>
      </c>
      <c r="L84" s="41" t="str">
        <f t="shared" si="14"/>
        <v>宋隆發.等</v>
      </c>
      <c r="M84" s="41">
        <f t="shared" si="14"/>
        <v>215</v>
      </c>
      <c r="N84" s="41">
        <f t="shared" si="14"/>
        <v>552</v>
      </c>
      <c r="O84" s="34">
        <f t="shared" si="14"/>
        <v>118680</v>
      </c>
      <c r="P84" s="41"/>
    </row>
    <row r="85" spans="1:16" ht="20.100000000000001" customHeight="1">
      <c r="B85" s="38" t="s">
        <v>268</v>
      </c>
      <c r="C85" s="38" t="s">
        <v>292</v>
      </c>
      <c r="D85" s="38" t="s">
        <v>516</v>
      </c>
      <c r="E85" s="38">
        <v>218</v>
      </c>
      <c r="F85" s="36">
        <v>80</v>
      </c>
      <c r="G85" s="36">
        <v>17440</v>
      </c>
      <c r="I85" s="101"/>
      <c r="J85" s="25" t="str">
        <f t="shared" si="14"/>
        <v>基礎生物</v>
      </c>
      <c r="K85" s="41" t="str">
        <f t="shared" si="14"/>
        <v>上</v>
      </c>
      <c r="L85" s="41" t="str">
        <f t="shared" si="14"/>
        <v>趙大衛.等</v>
      </c>
      <c r="M85" s="41">
        <f t="shared" si="14"/>
        <v>218</v>
      </c>
      <c r="N85" s="41">
        <f t="shared" si="14"/>
        <v>80</v>
      </c>
      <c r="O85" s="34">
        <f t="shared" si="14"/>
        <v>17440</v>
      </c>
      <c r="P85" s="41"/>
    </row>
    <row r="86" spans="1:16" ht="20.100000000000001" customHeight="1">
      <c r="B86" s="38" t="s">
        <v>519</v>
      </c>
      <c r="C86" s="38" t="s">
        <v>279</v>
      </c>
      <c r="D86" s="38" t="s">
        <v>520</v>
      </c>
      <c r="E86" s="38">
        <v>215</v>
      </c>
      <c r="F86" s="36">
        <v>160</v>
      </c>
      <c r="G86" s="36">
        <v>34400</v>
      </c>
      <c r="I86" s="101"/>
      <c r="J86" s="25" t="str">
        <f t="shared" si="14"/>
        <v>基礎化學(一)</v>
      </c>
      <c r="K86" s="41" t="str">
        <f t="shared" si="14"/>
        <v>全</v>
      </c>
      <c r="L86" s="41" t="str">
        <f t="shared" si="14"/>
        <v>陳秋炳.等</v>
      </c>
      <c r="M86" s="41">
        <f t="shared" si="14"/>
        <v>215</v>
      </c>
      <c r="N86" s="41">
        <f t="shared" si="14"/>
        <v>160</v>
      </c>
      <c r="O86" s="34">
        <f t="shared" si="14"/>
        <v>34400</v>
      </c>
      <c r="P86" s="41"/>
    </row>
    <row r="87" spans="1:16" ht="20.100000000000001" customHeight="1">
      <c r="B87" s="38" t="s">
        <v>597</v>
      </c>
      <c r="C87" s="38" t="s">
        <v>279</v>
      </c>
      <c r="D87" s="38" t="s">
        <v>598</v>
      </c>
      <c r="E87" s="38">
        <v>203</v>
      </c>
      <c r="F87" s="36">
        <v>82</v>
      </c>
      <c r="G87" s="36">
        <v>16646</v>
      </c>
      <c r="I87" s="101"/>
      <c r="J87" s="25" t="str">
        <f t="shared" si="14"/>
        <v>基礎物理(二)A</v>
      </c>
      <c r="K87" s="41" t="str">
        <f t="shared" si="14"/>
        <v>全</v>
      </c>
      <c r="L87" s="41" t="str">
        <f t="shared" si="14"/>
        <v>姚珩.等</v>
      </c>
      <c r="M87" s="41">
        <f t="shared" si="14"/>
        <v>203</v>
      </c>
      <c r="N87" s="41">
        <f t="shared" si="14"/>
        <v>82</v>
      </c>
      <c r="O87" s="34">
        <f t="shared" si="14"/>
        <v>16646</v>
      </c>
      <c r="P87" s="41"/>
    </row>
    <row r="88" spans="1:16" ht="20.100000000000001" customHeight="1">
      <c r="A88" s="38" t="s">
        <v>397</v>
      </c>
      <c r="F88" s="36">
        <v>1665</v>
      </c>
      <c r="G88" s="36">
        <v>346254</v>
      </c>
      <c r="I88" s="101"/>
      <c r="J88" s="25">
        <f t="shared" si="14"/>
        <v>0</v>
      </c>
      <c r="K88" s="41">
        <f t="shared" si="14"/>
        <v>0</v>
      </c>
      <c r="L88" s="41">
        <f t="shared" si="14"/>
        <v>0</v>
      </c>
      <c r="M88" s="41">
        <f t="shared" si="14"/>
        <v>0</v>
      </c>
      <c r="N88" s="41">
        <f t="shared" si="14"/>
        <v>1665</v>
      </c>
      <c r="O88" s="34">
        <f t="shared" si="14"/>
        <v>346254</v>
      </c>
      <c r="P88" s="41"/>
    </row>
    <row r="89" spans="1:16" ht="20.100000000000001" customHeight="1">
      <c r="A89" s="38" t="s">
        <v>131</v>
      </c>
      <c r="B89" s="38" t="s">
        <v>267</v>
      </c>
      <c r="C89" s="38" t="s">
        <v>249</v>
      </c>
      <c r="D89" s="38" t="s">
        <v>277</v>
      </c>
      <c r="E89" s="38">
        <v>228</v>
      </c>
      <c r="F89" s="36">
        <v>164</v>
      </c>
      <c r="G89" s="36">
        <v>37392</v>
      </c>
      <c r="I89" s="101"/>
      <c r="J89" s="25" t="str">
        <f t="shared" si="14"/>
        <v>公民與社會</v>
      </c>
      <c r="K89" s="41" t="str">
        <f t="shared" si="14"/>
        <v>三</v>
      </c>
      <c r="L89" s="41" t="str">
        <f t="shared" si="14"/>
        <v>林有土</v>
      </c>
      <c r="M89" s="41">
        <f t="shared" si="14"/>
        <v>228</v>
      </c>
      <c r="N89" s="41">
        <f t="shared" si="14"/>
        <v>164</v>
      </c>
      <c r="O89" s="34">
        <f t="shared" si="14"/>
        <v>37392</v>
      </c>
      <c r="P89" s="41"/>
    </row>
    <row r="90" spans="1:16" ht="20.100000000000001" customHeight="1">
      <c r="B90" s="38" t="s">
        <v>276</v>
      </c>
      <c r="C90" s="38" t="s">
        <v>249</v>
      </c>
      <c r="D90" s="38" t="s">
        <v>318</v>
      </c>
      <c r="E90" s="38">
        <v>249</v>
      </c>
      <c r="F90" s="36">
        <v>164</v>
      </c>
      <c r="G90" s="36">
        <v>40836</v>
      </c>
      <c r="I90" s="101"/>
      <c r="J90" s="25" t="str">
        <f t="shared" si="14"/>
        <v>高中地理</v>
      </c>
      <c r="K90" s="41" t="str">
        <f t="shared" si="14"/>
        <v>三</v>
      </c>
      <c r="L90" s="41" t="str">
        <f t="shared" si="14"/>
        <v>陳國川.等</v>
      </c>
      <c r="M90" s="41">
        <f t="shared" si="14"/>
        <v>249</v>
      </c>
      <c r="N90" s="41">
        <f t="shared" si="14"/>
        <v>164</v>
      </c>
      <c r="O90" s="34">
        <f t="shared" si="14"/>
        <v>40836</v>
      </c>
      <c r="P90" s="41"/>
    </row>
    <row r="91" spans="1:16" ht="20.100000000000001" customHeight="1">
      <c r="B91" s="38" t="s">
        <v>331</v>
      </c>
      <c r="C91" s="38" t="s">
        <v>292</v>
      </c>
      <c r="D91" s="38" t="s">
        <v>318</v>
      </c>
      <c r="E91" s="38">
        <v>240</v>
      </c>
      <c r="F91" s="36">
        <v>62</v>
      </c>
      <c r="G91" s="36">
        <v>14880</v>
      </c>
      <c r="I91" s="101"/>
      <c r="J91" s="101" t="s">
        <v>402</v>
      </c>
      <c r="K91" s="101"/>
      <c r="L91" s="101"/>
      <c r="M91" s="101"/>
      <c r="N91" s="41">
        <f>F91</f>
        <v>62</v>
      </c>
      <c r="O91" s="34">
        <f>G91</f>
        <v>14880</v>
      </c>
      <c r="P91" s="41"/>
    </row>
    <row r="92" spans="1:16" ht="33.75" customHeight="1">
      <c r="B92" s="38" t="s">
        <v>500</v>
      </c>
      <c r="C92" s="38" t="s">
        <v>279</v>
      </c>
      <c r="D92" s="38" t="s">
        <v>501</v>
      </c>
      <c r="E92" s="38">
        <v>137</v>
      </c>
      <c r="F92" s="36">
        <v>320</v>
      </c>
      <c r="G92" s="36">
        <v>43840</v>
      </c>
      <c r="I92" s="101" t="s">
        <v>352</v>
      </c>
      <c r="J92" s="101"/>
      <c r="K92" s="101"/>
      <c r="L92" s="101"/>
      <c r="M92" s="101"/>
      <c r="N92" s="41">
        <f>F92</f>
        <v>320</v>
      </c>
      <c r="O92" s="34">
        <f>G92</f>
        <v>43840</v>
      </c>
      <c r="P92" s="41"/>
    </row>
    <row r="93" spans="1:16">
      <c r="B93" s="38" t="s">
        <v>500</v>
      </c>
      <c r="C93" s="38">
        <v>1</v>
      </c>
      <c r="D93" s="38" t="s">
        <v>501</v>
      </c>
      <c r="E93" s="38">
        <v>137</v>
      </c>
      <c r="F93" s="36">
        <v>233</v>
      </c>
      <c r="G93" s="36">
        <v>31921</v>
      </c>
    </row>
    <row r="94" spans="1:16">
      <c r="B94" s="38" t="s">
        <v>527</v>
      </c>
      <c r="C94" s="38" t="s">
        <v>247</v>
      </c>
      <c r="D94" s="38" t="s">
        <v>321</v>
      </c>
      <c r="E94" s="38">
        <v>180</v>
      </c>
      <c r="F94" s="36">
        <v>560</v>
      </c>
      <c r="G94" s="36">
        <v>100800</v>
      </c>
    </row>
    <row r="95" spans="1:16">
      <c r="B95" s="38" t="s">
        <v>530</v>
      </c>
      <c r="C95" s="38" t="s">
        <v>279</v>
      </c>
      <c r="D95" s="38" t="s">
        <v>531</v>
      </c>
      <c r="E95" s="38">
        <v>160</v>
      </c>
      <c r="F95" s="36">
        <v>480</v>
      </c>
      <c r="G95" s="36">
        <v>76800</v>
      </c>
    </row>
    <row r="96" spans="1:16">
      <c r="B96" s="38" t="s">
        <v>545</v>
      </c>
      <c r="C96" s="38" t="s">
        <v>538</v>
      </c>
      <c r="D96" s="38" t="s">
        <v>272</v>
      </c>
      <c r="E96" s="38">
        <v>275</v>
      </c>
      <c r="F96" s="36">
        <v>160</v>
      </c>
      <c r="G96" s="36">
        <v>44000</v>
      </c>
    </row>
    <row r="97" spans="2:7">
      <c r="B97" s="38" t="s">
        <v>545</v>
      </c>
      <c r="C97" s="38" t="s">
        <v>569</v>
      </c>
      <c r="D97" s="38" t="s">
        <v>272</v>
      </c>
      <c r="E97" s="38">
        <v>265</v>
      </c>
      <c r="F97" s="36">
        <v>30</v>
      </c>
      <c r="G97" s="36">
        <v>7950</v>
      </c>
    </row>
    <row r="98" spans="2:7">
      <c r="B98" s="38" t="s">
        <v>546</v>
      </c>
      <c r="C98" s="38" t="s">
        <v>302</v>
      </c>
      <c r="D98" s="38" t="s">
        <v>272</v>
      </c>
      <c r="E98" s="38">
        <v>285</v>
      </c>
      <c r="F98" s="36">
        <v>160</v>
      </c>
      <c r="G98" s="36">
        <v>45600</v>
      </c>
    </row>
    <row r="99" spans="2:7">
      <c r="B99" s="38" t="s">
        <v>551</v>
      </c>
      <c r="C99" s="38" t="s">
        <v>279</v>
      </c>
      <c r="D99" s="38" t="s">
        <v>552</v>
      </c>
      <c r="E99" s="38">
        <v>357</v>
      </c>
      <c r="F99" s="36">
        <v>80</v>
      </c>
      <c r="G99" s="36">
        <v>28560</v>
      </c>
    </row>
    <row r="100" spans="2:7">
      <c r="B100" s="38" t="s">
        <v>555</v>
      </c>
      <c r="C100" s="38" t="s">
        <v>247</v>
      </c>
      <c r="D100" s="38" t="s">
        <v>304</v>
      </c>
      <c r="E100" s="38">
        <v>316</v>
      </c>
      <c r="F100" s="36">
        <v>80</v>
      </c>
      <c r="G100" s="36">
        <v>25280</v>
      </c>
    </row>
    <row r="101" spans="2:7">
      <c r="B101" s="38" t="s">
        <v>603</v>
      </c>
      <c r="C101" s="38" t="s">
        <v>279</v>
      </c>
      <c r="D101" s="38" t="s">
        <v>293</v>
      </c>
      <c r="E101" s="38">
        <v>228</v>
      </c>
      <c r="F101" s="36">
        <v>82</v>
      </c>
      <c r="G101" s="36">
        <v>18696</v>
      </c>
    </row>
    <row r="102" spans="2:7">
      <c r="B102" s="38" t="s">
        <v>606</v>
      </c>
      <c r="C102" s="38" t="s">
        <v>290</v>
      </c>
      <c r="D102" s="38" t="s">
        <v>293</v>
      </c>
      <c r="E102" s="38">
        <v>220</v>
      </c>
      <c r="F102" s="36">
        <v>164</v>
      </c>
      <c r="G102" s="36">
        <v>36080</v>
      </c>
    </row>
    <row r="103" spans="2:7">
      <c r="B103" s="38" t="s">
        <v>614</v>
      </c>
      <c r="C103" s="38" t="s">
        <v>312</v>
      </c>
      <c r="D103" s="38" t="s">
        <v>272</v>
      </c>
      <c r="E103" s="38">
        <v>254</v>
      </c>
      <c r="F103" s="36">
        <v>156</v>
      </c>
      <c r="G103" s="36">
        <v>39624</v>
      </c>
    </row>
    <row r="104" spans="2:7">
      <c r="B104" s="38" t="s">
        <v>632</v>
      </c>
      <c r="C104" s="38" t="s">
        <v>279</v>
      </c>
      <c r="D104" s="38" t="s">
        <v>633</v>
      </c>
      <c r="E104" s="38">
        <v>347</v>
      </c>
      <c r="F104" s="36">
        <v>78</v>
      </c>
      <c r="G104" s="36">
        <v>27066</v>
      </c>
    </row>
    <row r="105" spans="2:7">
      <c r="B105" s="38" t="s">
        <v>616</v>
      </c>
      <c r="C105" s="38" t="s">
        <v>247</v>
      </c>
      <c r="D105" s="38" t="s">
        <v>272</v>
      </c>
      <c r="E105" s="38">
        <v>275</v>
      </c>
      <c r="F105" s="36">
        <v>82</v>
      </c>
      <c r="G105" s="36">
        <v>22550</v>
      </c>
    </row>
    <row r="106" spans="2:7">
      <c r="B106" s="38" t="s">
        <v>660</v>
      </c>
      <c r="C106" s="38" t="s">
        <v>292</v>
      </c>
      <c r="D106" s="38" t="s">
        <v>330</v>
      </c>
      <c r="E106" s="38">
        <v>249</v>
      </c>
      <c r="F106" s="36">
        <v>81</v>
      </c>
      <c r="G106" s="36">
        <v>20169</v>
      </c>
    </row>
    <row r="107" spans="2:7">
      <c r="B107" s="38" t="s">
        <v>724</v>
      </c>
      <c r="C107" s="38" t="s">
        <v>247</v>
      </c>
      <c r="D107" s="38" t="s">
        <v>364</v>
      </c>
      <c r="E107" s="38">
        <v>187</v>
      </c>
      <c r="F107" s="36">
        <v>120</v>
      </c>
      <c r="G107" s="36">
        <v>22440</v>
      </c>
    </row>
    <row r="108" spans="2:7">
      <c r="B108" s="38" t="s">
        <v>731</v>
      </c>
      <c r="C108" s="38" t="s">
        <v>249</v>
      </c>
      <c r="D108" s="38" t="s">
        <v>361</v>
      </c>
      <c r="E108" s="38">
        <v>198</v>
      </c>
      <c r="F108" s="36">
        <v>125</v>
      </c>
      <c r="G108" s="36">
        <v>24750</v>
      </c>
    </row>
    <row r="109" spans="2:7">
      <c r="B109" s="38" t="s">
        <v>732</v>
      </c>
      <c r="C109" s="38" t="s">
        <v>249</v>
      </c>
      <c r="D109" s="38" t="s">
        <v>362</v>
      </c>
      <c r="E109" s="38">
        <v>210</v>
      </c>
      <c r="F109" s="36">
        <v>125</v>
      </c>
      <c r="G109" s="36">
        <v>26250</v>
      </c>
    </row>
    <row r="110" spans="2:7">
      <c r="B110" s="38" t="s">
        <v>734</v>
      </c>
      <c r="C110" s="38" t="s">
        <v>249</v>
      </c>
      <c r="D110" s="38" t="s">
        <v>364</v>
      </c>
      <c r="E110" s="38">
        <v>187</v>
      </c>
      <c r="F110" s="36">
        <v>125</v>
      </c>
      <c r="G110" s="36">
        <v>23375</v>
      </c>
    </row>
    <row r="111" spans="2:7">
      <c r="B111" s="38" t="s">
        <v>738</v>
      </c>
      <c r="C111" s="38" t="s">
        <v>249</v>
      </c>
      <c r="D111" s="38" t="s">
        <v>272</v>
      </c>
      <c r="E111" s="38">
        <v>265</v>
      </c>
      <c r="F111" s="36">
        <v>25</v>
      </c>
      <c r="G111" s="36">
        <v>6625</v>
      </c>
    </row>
    <row r="112" spans="2:7">
      <c r="B112" s="38" t="s">
        <v>714</v>
      </c>
      <c r="C112" s="38" t="s">
        <v>315</v>
      </c>
      <c r="D112" s="38" t="s">
        <v>361</v>
      </c>
      <c r="E112" s="38">
        <v>198</v>
      </c>
      <c r="F112" s="36">
        <v>120</v>
      </c>
      <c r="G112" s="36">
        <v>23760</v>
      </c>
    </row>
    <row r="113" spans="1:7">
      <c r="B113" s="38" t="s">
        <v>715</v>
      </c>
      <c r="C113" s="38" t="s">
        <v>315</v>
      </c>
      <c r="D113" s="38" t="s">
        <v>362</v>
      </c>
      <c r="E113" s="38">
        <v>225</v>
      </c>
      <c r="F113" s="36">
        <v>120</v>
      </c>
      <c r="G113" s="36">
        <v>27000</v>
      </c>
    </row>
    <row r="114" spans="1:7">
      <c r="B114" s="38" t="s">
        <v>721</v>
      </c>
      <c r="C114" s="38" t="s">
        <v>279</v>
      </c>
      <c r="D114" s="38" t="s">
        <v>722</v>
      </c>
      <c r="E114" s="38">
        <v>210</v>
      </c>
      <c r="F114" s="36">
        <v>120</v>
      </c>
      <c r="G114" s="36">
        <v>25200</v>
      </c>
    </row>
    <row r="115" spans="1:7">
      <c r="A115" s="38" t="s">
        <v>398</v>
      </c>
      <c r="F115" s="36">
        <v>4016</v>
      </c>
      <c r="G115" s="36">
        <v>841444</v>
      </c>
    </row>
    <row r="116" spans="1:7">
      <c r="A116" s="38" t="s">
        <v>536</v>
      </c>
      <c r="B116" s="38" t="s">
        <v>535</v>
      </c>
      <c r="C116" s="38" t="s">
        <v>279</v>
      </c>
      <c r="D116" s="38" t="s">
        <v>537</v>
      </c>
      <c r="E116" s="38">
        <v>200</v>
      </c>
      <c r="F116" s="36">
        <v>160</v>
      </c>
      <c r="G116" s="36">
        <v>32000</v>
      </c>
    </row>
    <row r="117" spans="1:7">
      <c r="A117" s="38" t="s">
        <v>744</v>
      </c>
      <c r="F117" s="36">
        <v>160</v>
      </c>
      <c r="G117" s="36">
        <v>32000</v>
      </c>
    </row>
    <row r="118" spans="1:7">
      <c r="A118" s="38" t="s">
        <v>573</v>
      </c>
      <c r="B118" s="38" t="s">
        <v>572</v>
      </c>
      <c r="C118" s="38" t="s">
        <v>279</v>
      </c>
      <c r="D118" s="38" t="s">
        <v>574</v>
      </c>
      <c r="E118" s="38">
        <v>294</v>
      </c>
      <c r="F118" s="36">
        <v>164</v>
      </c>
      <c r="G118" s="36">
        <v>48216</v>
      </c>
    </row>
    <row r="119" spans="1:7">
      <c r="A119" s="38" t="s">
        <v>745</v>
      </c>
      <c r="F119" s="36">
        <v>164</v>
      </c>
      <c r="G119" s="36">
        <v>48216</v>
      </c>
    </row>
    <row r="120" spans="1:7">
      <c r="A120" s="38" t="s">
        <v>352</v>
      </c>
      <c r="F120" s="36">
        <v>23610</v>
      </c>
      <c r="G120" s="36">
        <v>4768780</v>
      </c>
    </row>
    <row r="121" spans="1:7">
      <c r="A121"/>
      <c r="B121"/>
      <c r="C121"/>
      <c r="D121"/>
      <c r="E121"/>
      <c r="F121"/>
    </row>
    <row r="122" spans="1:7">
      <c r="A122"/>
      <c r="B122"/>
      <c r="C122"/>
      <c r="D122"/>
      <c r="E122"/>
      <c r="F122"/>
    </row>
    <row r="123" spans="1:7">
      <c r="A123"/>
      <c r="B123"/>
      <c r="C123"/>
      <c r="D123"/>
      <c r="E123"/>
      <c r="F123"/>
    </row>
    <row r="124" spans="1:7">
      <c r="A124"/>
      <c r="B124"/>
      <c r="C124"/>
      <c r="D124"/>
      <c r="E124"/>
      <c r="F124"/>
    </row>
    <row r="125" spans="1:7">
      <c r="A125"/>
      <c r="B125"/>
      <c r="C125"/>
      <c r="D125"/>
      <c r="E125"/>
      <c r="F125"/>
    </row>
    <row r="126" spans="1:7">
      <c r="A126"/>
      <c r="B126"/>
      <c r="C126"/>
      <c r="D126"/>
      <c r="E126"/>
      <c r="F126"/>
    </row>
    <row r="127" spans="1:7">
      <c r="A127"/>
      <c r="B127"/>
      <c r="C127"/>
      <c r="D127"/>
      <c r="E127"/>
      <c r="F127"/>
    </row>
    <row r="128" spans="1:7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</sheetData>
  <mergeCells count="36">
    <mergeCell ref="I17:I18"/>
    <mergeCell ref="J18:M18"/>
    <mergeCell ref="I1:P1"/>
    <mergeCell ref="I4:I14"/>
    <mergeCell ref="J14:M14"/>
    <mergeCell ref="I15:I16"/>
    <mergeCell ref="J16:M16"/>
    <mergeCell ref="I19:I22"/>
    <mergeCell ref="J22:M22"/>
    <mergeCell ref="I23:I24"/>
    <mergeCell ref="J24:M24"/>
    <mergeCell ref="I25:I29"/>
    <mergeCell ref="J29:M29"/>
    <mergeCell ref="I30:I36"/>
    <mergeCell ref="J36:M36"/>
    <mergeCell ref="I37:I39"/>
    <mergeCell ref="J39:M39"/>
    <mergeCell ref="I40:I44"/>
    <mergeCell ref="J44:M44"/>
    <mergeCell ref="I45:I47"/>
    <mergeCell ref="J47:M47"/>
    <mergeCell ref="I48:I53"/>
    <mergeCell ref="J53:M53"/>
    <mergeCell ref="I54:I55"/>
    <mergeCell ref="J55:M55"/>
    <mergeCell ref="I56:I57"/>
    <mergeCell ref="J57:M57"/>
    <mergeCell ref="I58:I61"/>
    <mergeCell ref="J61:M61"/>
    <mergeCell ref="I62:I63"/>
    <mergeCell ref="J63:M63"/>
    <mergeCell ref="I64:I71"/>
    <mergeCell ref="J71:M71"/>
    <mergeCell ref="I72:I91"/>
    <mergeCell ref="J91:M91"/>
    <mergeCell ref="I92:M92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2" manualBreakCount="2">
    <brk id="39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B31" workbookViewId="0">
      <selection activeCell="E39" sqref="E39:E40"/>
    </sheetView>
  </sheetViews>
  <sheetFormatPr defaultRowHeight="16.5"/>
  <cols>
    <col min="1" max="1" width="12" style="21" hidden="1" customWidth="1"/>
    <col min="2" max="2" width="10.375" style="21" customWidth="1"/>
    <col min="3" max="3" width="9" style="21"/>
    <col min="4" max="4" width="12" style="21" customWidth="1"/>
    <col min="5" max="5" width="11.75" style="21" customWidth="1"/>
    <col min="6" max="6" width="13.25" style="21" customWidth="1"/>
    <col min="7" max="7" width="9" style="21"/>
    <col min="8" max="16384" width="9" style="20"/>
  </cols>
  <sheetData>
    <row r="1" spans="1:7" ht="24.75" customHeight="1">
      <c r="A1" s="22" t="s">
        <v>241</v>
      </c>
      <c r="B1" s="22" t="s">
        <v>244</v>
      </c>
      <c r="C1" s="22" t="s">
        <v>242</v>
      </c>
      <c r="D1" s="22" t="s">
        <v>241</v>
      </c>
      <c r="E1" s="22" t="s">
        <v>243</v>
      </c>
      <c r="F1" s="22" t="s">
        <v>245</v>
      </c>
      <c r="G1" s="22" t="s">
        <v>246</v>
      </c>
    </row>
    <row r="2" spans="1:7">
      <c r="A2" s="23" t="s">
        <v>174</v>
      </c>
      <c r="B2" s="23">
        <v>1</v>
      </c>
      <c r="C2" s="23" t="s">
        <v>173</v>
      </c>
      <c r="D2" s="23" t="s">
        <v>174</v>
      </c>
      <c r="E2" s="23">
        <v>40</v>
      </c>
      <c r="F2" s="23" t="s">
        <v>256</v>
      </c>
      <c r="G2" s="23" t="s">
        <v>247</v>
      </c>
    </row>
    <row r="3" spans="1:7">
      <c r="A3" s="23" t="s">
        <v>175</v>
      </c>
      <c r="B3" s="23">
        <v>2</v>
      </c>
      <c r="C3" s="23" t="s">
        <v>173</v>
      </c>
      <c r="D3" s="23" t="s">
        <v>175</v>
      </c>
      <c r="E3" s="56">
        <v>40</v>
      </c>
      <c r="F3" s="23" t="s">
        <v>256</v>
      </c>
      <c r="G3" s="23" t="s">
        <v>247</v>
      </c>
    </row>
    <row r="4" spans="1:7">
      <c r="A4" s="23" t="s">
        <v>176</v>
      </c>
      <c r="B4" s="23">
        <v>7</v>
      </c>
      <c r="C4" s="23" t="s">
        <v>173</v>
      </c>
      <c r="D4" s="23" t="s">
        <v>180</v>
      </c>
      <c r="E4" s="56">
        <v>40</v>
      </c>
      <c r="F4" s="23" t="s">
        <v>254</v>
      </c>
      <c r="G4" s="23" t="s">
        <v>247</v>
      </c>
    </row>
    <row r="5" spans="1:7">
      <c r="A5" s="23" t="s">
        <v>177</v>
      </c>
      <c r="B5" s="23">
        <v>8</v>
      </c>
      <c r="C5" s="23" t="s">
        <v>173</v>
      </c>
      <c r="D5" s="23" t="s">
        <v>181</v>
      </c>
      <c r="E5" s="56">
        <v>40</v>
      </c>
      <c r="F5" s="23" t="s">
        <v>254</v>
      </c>
      <c r="G5" s="23" t="s">
        <v>247</v>
      </c>
    </row>
    <row r="6" spans="1:7">
      <c r="A6" s="23" t="s">
        <v>178</v>
      </c>
      <c r="B6" s="23">
        <v>9</v>
      </c>
      <c r="C6" s="23" t="s">
        <v>173</v>
      </c>
      <c r="D6" s="23" t="s">
        <v>182</v>
      </c>
      <c r="E6" s="56">
        <v>40</v>
      </c>
      <c r="F6" s="23" t="s">
        <v>254</v>
      </c>
      <c r="G6" s="23" t="s">
        <v>247</v>
      </c>
    </row>
    <row r="7" spans="1:7">
      <c r="A7" s="23" t="s">
        <v>179</v>
      </c>
      <c r="B7" s="23">
        <v>10</v>
      </c>
      <c r="C7" s="23" t="s">
        <v>173</v>
      </c>
      <c r="D7" s="23" t="s">
        <v>183</v>
      </c>
      <c r="E7" s="56">
        <v>40</v>
      </c>
      <c r="F7" s="23" t="s">
        <v>254</v>
      </c>
      <c r="G7" s="23" t="s">
        <v>247</v>
      </c>
    </row>
    <row r="8" spans="1:7">
      <c r="A8" s="23" t="s">
        <v>180</v>
      </c>
      <c r="B8" s="23">
        <v>19</v>
      </c>
      <c r="C8" s="23" t="s">
        <v>173</v>
      </c>
      <c r="D8" s="23" t="s">
        <v>192</v>
      </c>
      <c r="E8" s="56">
        <v>40</v>
      </c>
      <c r="F8" s="23" t="s">
        <v>253</v>
      </c>
      <c r="G8" s="23" t="s">
        <v>247</v>
      </c>
    </row>
    <row r="9" spans="1:7">
      <c r="A9" s="23" t="s">
        <v>181</v>
      </c>
      <c r="B9" s="23">
        <v>20</v>
      </c>
      <c r="C9" s="23" t="s">
        <v>173</v>
      </c>
      <c r="D9" s="23" t="s">
        <v>193</v>
      </c>
      <c r="E9" s="56">
        <v>40</v>
      </c>
      <c r="F9" s="23" t="s">
        <v>253</v>
      </c>
      <c r="G9" s="23" t="s">
        <v>247</v>
      </c>
    </row>
    <row r="10" spans="1:7">
      <c r="A10" s="23" t="s">
        <v>182</v>
      </c>
      <c r="B10" s="23">
        <v>21</v>
      </c>
      <c r="C10" s="23" t="s">
        <v>173</v>
      </c>
      <c r="D10" s="23" t="s">
        <v>194</v>
      </c>
      <c r="E10" s="56">
        <v>40</v>
      </c>
      <c r="F10" s="23" t="s">
        <v>253</v>
      </c>
      <c r="G10" s="23" t="s">
        <v>247</v>
      </c>
    </row>
    <row r="11" spans="1:7">
      <c r="A11" s="23" t="s">
        <v>183</v>
      </c>
      <c r="B11" s="23">
        <v>22</v>
      </c>
      <c r="C11" s="23" t="s">
        <v>173</v>
      </c>
      <c r="D11" s="23" t="s">
        <v>195</v>
      </c>
      <c r="E11" s="56">
        <v>40</v>
      </c>
      <c r="F11" s="23" t="s">
        <v>253</v>
      </c>
      <c r="G11" s="23" t="s">
        <v>247</v>
      </c>
    </row>
    <row r="12" spans="1:7">
      <c r="A12" s="23" t="s">
        <v>184</v>
      </c>
      <c r="B12" s="23">
        <v>31</v>
      </c>
      <c r="C12" s="23" t="s">
        <v>173</v>
      </c>
      <c r="D12" s="23" t="s">
        <v>204</v>
      </c>
      <c r="E12" s="56">
        <v>40</v>
      </c>
      <c r="F12" s="23" t="s">
        <v>250</v>
      </c>
      <c r="G12" s="23" t="s">
        <v>247</v>
      </c>
    </row>
    <row r="13" spans="1:7">
      <c r="A13" s="23" t="s">
        <v>185</v>
      </c>
      <c r="B13" s="23">
        <v>32</v>
      </c>
      <c r="C13" s="23" t="s">
        <v>173</v>
      </c>
      <c r="D13" s="23" t="s">
        <v>205</v>
      </c>
      <c r="E13" s="56">
        <v>40</v>
      </c>
      <c r="F13" s="23" t="s">
        <v>250</v>
      </c>
      <c r="G13" s="23" t="s">
        <v>247</v>
      </c>
    </row>
    <row r="14" spans="1:7">
      <c r="A14" s="23" t="s">
        <v>186</v>
      </c>
      <c r="B14" s="23">
        <v>33</v>
      </c>
      <c r="C14" s="23" t="s">
        <v>173</v>
      </c>
      <c r="D14" s="23" t="s">
        <v>206</v>
      </c>
      <c r="E14" s="56">
        <v>40</v>
      </c>
      <c r="F14" s="23" t="s">
        <v>250</v>
      </c>
      <c r="G14" s="23" t="s">
        <v>247</v>
      </c>
    </row>
    <row r="15" spans="1:7">
      <c r="A15" s="23" t="s">
        <v>187</v>
      </c>
      <c r="B15" s="23">
        <v>34</v>
      </c>
      <c r="C15" s="23" t="s">
        <v>173</v>
      </c>
      <c r="D15" s="23" t="s">
        <v>207</v>
      </c>
      <c r="E15" s="56">
        <v>40</v>
      </c>
      <c r="F15" s="23" t="s">
        <v>250</v>
      </c>
      <c r="G15" s="23" t="s">
        <v>247</v>
      </c>
    </row>
    <row r="16" spans="1:7">
      <c r="A16" s="23" t="s">
        <v>188</v>
      </c>
      <c r="B16" s="23">
        <v>43</v>
      </c>
      <c r="C16" s="23" t="s">
        <v>173</v>
      </c>
      <c r="D16" s="23" t="s">
        <v>216</v>
      </c>
      <c r="E16" s="56">
        <v>40</v>
      </c>
      <c r="F16" s="23" t="s">
        <v>251</v>
      </c>
      <c r="G16" s="23" t="s">
        <v>247</v>
      </c>
    </row>
    <row r="17" spans="1:7">
      <c r="A17" s="23" t="s">
        <v>189</v>
      </c>
      <c r="B17" s="23">
        <v>44</v>
      </c>
      <c r="C17" s="23" t="s">
        <v>173</v>
      </c>
      <c r="D17" s="23" t="s">
        <v>217</v>
      </c>
      <c r="E17" s="56">
        <v>40</v>
      </c>
      <c r="F17" s="23" t="s">
        <v>251</v>
      </c>
      <c r="G17" s="23" t="s">
        <v>247</v>
      </c>
    </row>
    <row r="18" spans="1:7">
      <c r="A18" s="23" t="s">
        <v>190</v>
      </c>
      <c r="B18" s="23">
        <v>49</v>
      </c>
      <c r="C18" s="23" t="s">
        <v>173</v>
      </c>
      <c r="D18" s="23" t="s">
        <v>222</v>
      </c>
      <c r="E18" s="56">
        <v>40</v>
      </c>
      <c r="F18" s="23" t="s">
        <v>255</v>
      </c>
      <c r="G18" s="23" t="s">
        <v>247</v>
      </c>
    </row>
    <row r="19" spans="1:7">
      <c r="A19" s="23" t="s">
        <v>191</v>
      </c>
      <c r="B19" s="23">
        <v>52</v>
      </c>
      <c r="C19" s="23" t="s">
        <v>173</v>
      </c>
      <c r="D19" s="23" t="s">
        <v>350</v>
      </c>
      <c r="E19" s="56">
        <v>40</v>
      </c>
      <c r="F19" s="23" t="s">
        <v>252</v>
      </c>
      <c r="G19" s="23" t="s">
        <v>247</v>
      </c>
    </row>
    <row r="20" spans="1:7">
      <c r="A20" s="23" t="s">
        <v>192</v>
      </c>
      <c r="B20" s="23">
        <v>53</v>
      </c>
      <c r="C20" s="23" t="s">
        <v>173</v>
      </c>
      <c r="D20" s="23" t="s">
        <v>349</v>
      </c>
      <c r="E20" s="56">
        <v>40</v>
      </c>
      <c r="F20" s="23" t="s">
        <v>252</v>
      </c>
      <c r="G20" s="23" t="s">
        <v>247</v>
      </c>
    </row>
    <row r="21" spans="1:7">
      <c r="A21" s="23" t="s">
        <v>193</v>
      </c>
      <c r="B21" s="23">
        <v>3</v>
      </c>
      <c r="C21" s="23" t="s">
        <v>173</v>
      </c>
      <c r="D21" s="23" t="s">
        <v>176</v>
      </c>
      <c r="E21" s="23">
        <v>40</v>
      </c>
      <c r="F21" s="23" t="s">
        <v>256</v>
      </c>
      <c r="G21" s="23" t="s">
        <v>248</v>
      </c>
    </row>
    <row r="22" spans="1:7">
      <c r="A22" s="23" t="s">
        <v>194</v>
      </c>
      <c r="B22" s="23">
        <v>4</v>
      </c>
      <c r="C22" s="23" t="s">
        <v>173</v>
      </c>
      <c r="D22" s="23" t="s">
        <v>177</v>
      </c>
      <c r="E22" s="23">
        <v>42</v>
      </c>
      <c r="F22" s="23" t="s">
        <v>256</v>
      </c>
      <c r="G22" s="23" t="s">
        <v>248</v>
      </c>
    </row>
    <row r="23" spans="1:7">
      <c r="A23" s="23" t="s">
        <v>195</v>
      </c>
      <c r="B23" s="23">
        <v>11</v>
      </c>
      <c r="C23" s="23" t="s">
        <v>173</v>
      </c>
      <c r="D23" s="23" t="s">
        <v>184</v>
      </c>
      <c r="E23" s="23">
        <v>41</v>
      </c>
      <c r="F23" s="23" t="s">
        <v>254</v>
      </c>
      <c r="G23" s="23" t="s">
        <v>248</v>
      </c>
    </row>
    <row r="24" spans="1:7">
      <c r="A24" s="23" t="s">
        <v>196</v>
      </c>
      <c r="B24" s="23">
        <v>12</v>
      </c>
      <c r="C24" s="23" t="s">
        <v>173</v>
      </c>
      <c r="D24" s="23" t="s">
        <v>185</v>
      </c>
      <c r="E24" s="23">
        <v>41</v>
      </c>
      <c r="F24" s="23" t="s">
        <v>254</v>
      </c>
      <c r="G24" s="23" t="s">
        <v>248</v>
      </c>
    </row>
    <row r="25" spans="1:7">
      <c r="A25" s="23" t="s">
        <v>197</v>
      </c>
      <c r="B25" s="23">
        <v>13</v>
      </c>
      <c r="C25" s="23" t="s">
        <v>173</v>
      </c>
      <c r="D25" s="23" t="s">
        <v>186</v>
      </c>
      <c r="E25" s="23">
        <v>41</v>
      </c>
      <c r="F25" s="23" t="s">
        <v>254</v>
      </c>
      <c r="G25" s="23" t="s">
        <v>248</v>
      </c>
    </row>
    <row r="26" spans="1:7">
      <c r="A26" s="23" t="s">
        <v>198</v>
      </c>
      <c r="B26" s="23">
        <v>14</v>
      </c>
      <c r="C26" s="23" t="s">
        <v>173</v>
      </c>
      <c r="D26" s="23" t="s">
        <v>187</v>
      </c>
      <c r="E26" s="23">
        <v>41</v>
      </c>
      <c r="F26" s="23" t="s">
        <v>254</v>
      </c>
      <c r="G26" s="23" t="s">
        <v>248</v>
      </c>
    </row>
    <row r="27" spans="1:7">
      <c r="A27" s="23" t="s">
        <v>199</v>
      </c>
      <c r="B27" s="23">
        <v>23</v>
      </c>
      <c r="C27" s="23" t="s">
        <v>173</v>
      </c>
      <c r="D27" s="23" t="s">
        <v>196</v>
      </c>
      <c r="E27" s="23">
        <v>40</v>
      </c>
      <c r="F27" s="23" t="s">
        <v>253</v>
      </c>
      <c r="G27" s="23" t="s">
        <v>248</v>
      </c>
    </row>
    <row r="28" spans="1:7">
      <c r="A28" s="23" t="s">
        <v>200</v>
      </c>
      <c r="B28" s="23">
        <v>24</v>
      </c>
      <c r="C28" s="23" t="s">
        <v>173</v>
      </c>
      <c r="D28" s="23" t="s">
        <v>197</v>
      </c>
      <c r="E28" s="23">
        <v>39</v>
      </c>
      <c r="F28" s="23" t="s">
        <v>253</v>
      </c>
      <c r="G28" s="23" t="s">
        <v>248</v>
      </c>
    </row>
    <row r="29" spans="1:7">
      <c r="A29" s="23" t="s">
        <v>201</v>
      </c>
      <c r="B29" s="23">
        <v>25</v>
      </c>
      <c r="C29" s="23" t="s">
        <v>173</v>
      </c>
      <c r="D29" s="23" t="s">
        <v>198</v>
      </c>
      <c r="E29" s="23">
        <v>40</v>
      </c>
      <c r="F29" s="23" t="s">
        <v>253</v>
      </c>
      <c r="G29" s="23" t="s">
        <v>248</v>
      </c>
    </row>
    <row r="30" spans="1:7">
      <c r="A30" s="23" t="s">
        <v>202</v>
      </c>
      <c r="B30" s="23">
        <v>26</v>
      </c>
      <c r="C30" s="23" t="s">
        <v>173</v>
      </c>
      <c r="D30" s="23" t="s">
        <v>199</v>
      </c>
      <c r="E30" s="23">
        <v>38</v>
      </c>
      <c r="F30" s="23" t="s">
        <v>253</v>
      </c>
      <c r="G30" s="23" t="s">
        <v>248</v>
      </c>
    </row>
    <row r="31" spans="1:7">
      <c r="A31" s="23" t="s">
        <v>203</v>
      </c>
      <c r="B31" s="23">
        <v>35</v>
      </c>
      <c r="C31" s="23" t="s">
        <v>173</v>
      </c>
      <c r="D31" s="23" t="s">
        <v>208</v>
      </c>
      <c r="E31" s="23">
        <v>39</v>
      </c>
      <c r="F31" s="23" t="s">
        <v>250</v>
      </c>
      <c r="G31" s="23" t="s">
        <v>248</v>
      </c>
    </row>
    <row r="32" spans="1:7">
      <c r="A32" s="23" t="s">
        <v>204</v>
      </c>
      <c r="B32" s="23">
        <v>36</v>
      </c>
      <c r="C32" s="23" t="s">
        <v>173</v>
      </c>
      <c r="D32" s="23" t="s">
        <v>209</v>
      </c>
      <c r="E32" s="23">
        <v>39</v>
      </c>
      <c r="F32" s="23" t="s">
        <v>250</v>
      </c>
      <c r="G32" s="23" t="s">
        <v>248</v>
      </c>
    </row>
    <row r="33" spans="1:7">
      <c r="A33" s="23" t="s">
        <v>205</v>
      </c>
      <c r="B33" s="23">
        <v>37</v>
      </c>
      <c r="C33" s="23" t="s">
        <v>173</v>
      </c>
      <c r="D33" s="23" t="s">
        <v>210</v>
      </c>
      <c r="E33" s="23">
        <v>39</v>
      </c>
      <c r="F33" s="23" t="s">
        <v>250</v>
      </c>
      <c r="G33" s="23" t="s">
        <v>248</v>
      </c>
    </row>
    <row r="34" spans="1:7">
      <c r="A34" s="23" t="s">
        <v>206</v>
      </c>
      <c r="B34" s="23">
        <v>38</v>
      </c>
      <c r="C34" s="23" t="s">
        <v>173</v>
      </c>
      <c r="D34" s="23" t="s">
        <v>211</v>
      </c>
      <c r="E34" s="23">
        <v>39</v>
      </c>
      <c r="F34" s="23" t="s">
        <v>250</v>
      </c>
      <c r="G34" s="23" t="s">
        <v>248</v>
      </c>
    </row>
    <row r="35" spans="1:7">
      <c r="A35" s="23" t="s">
        <v>207</v>
      </c>
      <c r="B35" s="23">
        <v>45</v>
      </c>
      <c r="C35" s="23" t="s">
        <v>173</v>
      </c>
      <c r="D35" s="23" t="s">
        <v>218</v>
      </c>
      <c r="E35" s="23">
        <v>39</v>
      </c>
      <c r="F35" s="23" t="s">
        <v>251</v>
      </c>
      <c r="G35" s="23" t="s">
        <v>248</v>
      </c>
    </row>
    <row r="36" spans="1:7">
      <c r="A36" s="23" t="s">
        <v>208</v>
      </c>
      <c r="B36" s="23">
        <v>46</v>
      </c>
      <c r="C36" s="23" t="s">
        <v>173</v>
      </c>
      <c r="D36" s="23" t="s">
        <v>219</v>
      </c>
      <c r="E36" s="23">
        <v>40</v>
      </c>
      <c r="F36" s="23" t="s">
        <v>251</v>
      </c>
      <c r="G36" s="23" t="s">
        <v>248</v>
      </c>
    </row>
    <row r="37" spans="1:7">
      <c r="A37" s="23" t="s">
        <v>210</v>
      </c>
      <c r="B37" s="23">
        <v>54</v>
      </c>
      <c r="C37" s="23" t="s">
        <v>173</v>
      </c>
      <c r="D37" s="23" t="s">
        <v>223</v>
      </c>
      <c r="E37" s="23">
        <v>39</v>
      </c>
      <c r="F37" s="23" t="s">
        <v>252</v>
      </c>
      <c r="G37" s="23" t="s">
        <v>248</v>
      </c>
    </row>
    <row r="38" spans="1:7">
      <c r="A38" s="23" t="s">
        <v>211</v>
      </c>
      <c r="B38" s="23">
        <v>55</v>
      </c>
      <c r="C38" s="23" t="s">
        <v>173</v>
      </c>
      <c r="D38" s="23" t="s">
        <v>224</v>
      </c>
      <c r="E38" s="23">
        <v>39</v>
      </c>
      <c r="F38" s="23" t="s">
        <v>252</v>
      </c>
      <c r="G38" s="23" t="s">
        <v>248</v>
      </c>
    </row>
    <row r="39" spans="1:7">
      <c r="A39" s="23" t="s">
        <v>212</v>
      </c>
      <c r="B39" s="23">
        <v>5</v>
      </c>
      <c r="C39" s="23" t="s">
        <v>173</v>
      </c>
      <c r="D39" s="23" t="s">
        <v>178</v>
      </c>
      <c r="E39" s="23">
        <v>38</v>
      </c>
      <c r="F39" s="23" t="s">
        <v>256</v>
      </c>
      <c r="G39" s="23" t="s">
        <v>249</v>
      </c>
    </row>
    <row r="40" spans="1:7">
      <c r="A40" s="23" t="s">
        <v>213</v>
      </c>
      <c r="B40" s="23">
        <v>6</v>
      </c>
      <c r="C40" s="23" t="s">
        <v>173</v>
      </c>
      <c r="D40" s="23" t="s">
        <v>179</v>
      </c>
      <c r="E40" s="23">
        <v>38</v>
      </c>
      <c r="F40" s="23" t="s">
        <v>256</v>
      </c>
      <c r="G40" s="23" t="s">
        <v>249</v>
      </c>
    </row>
    <row r="41" spans="1:7">
      <c r="A41" s="23" t="s">
        <v>214</v>
      </c>
      <c r="B41" s="23">
        <v>15</v>
      </c>
      <c r="C41" s="23" t="s">
        <v>173</v>
      </c>
      <c r="D41" s="23" t="s">
        <v>188</v>
      </c>
      <c r="E41" s="23">
        <v>31</v>
      </c>
      <c r="F41" s="23" t="s">
        <v>254</v>
      </c>
      <c r="G41" s="23" t="s">
        <v>249</v>
      </c>
    </row>
    <row r="42" spans="1:7">
      <c r="A42" s="23" t="s">
        <v>215</v>
      </c>
      <c r="B42" s="23">
        <v>16</v>
      </c>
      <c r="C42" s="23" t="s">
        <v>173</v>
      </c>
      <c r="D42" s="23" t="s">
        <v>189</v>
      </c>
      <c r="E42" s="23">
        <v>31</v>
      </c>
      <c r="F42" s="23" t="s">
        <v>254</v>
      </c>
      <c r="G42" s="23" t="s">
        <v>249</v>
      </c>
    </row>
    <row r="43" spans="1:7">
      <c r="A43" s="23" t="s">
        <v>216</v>
      </c>
      <c r="B43" s="23">
        <v>17</v>
      </c>
      <c r="C43" s="23" t="s">
        <v>173</v>
      </c>
      <c r="D43" s="23" t="s">
        <v>190</v>
      </c>
      <c r="E43" s="23">
        <v>41</v>
      </c>
      <c r="F43" s="23" t="s">
        <v>254</v>
      </c>
      <c r="G43" s="23" t="s">
        <v>249</v>
      </c>
    </row>
    <row r="44" spans="1:7">
      <c r="A44" s="23" t="s">
        <v>217</v>
      </c>
      <c r="B44" s="23">
        <v>18</v>
      </c>
      <c r="C44" s="23" t="s">
        <v>173</v>
      </c>
      <c r="D44" s="23" t="s">
        <v>191</v>
      </c>
      <c r="E44" s="23">
        <v>40</v>
      </c>
      <c r="F44" s="23" t="s">
        <v>254</v>
      </c>
      <c r="G44" s="23" t="s">
        <v>249</v>
      </c>
    </row>
    <row r="45" spans="1:7">
      <c r="A45" s="23" t="s">
        <v>218</v>
      </c>
      <c r="B45" s="23">
        <v>27</v>
      </c>
      <c r="C45" s="23" t="s">
        <v>173</v>
      </c>
      <c r="D45" s="23" t="s">
        <v>200</v>
      </c>
      <c r="E45" s="23">
        <v>36</v>
      </c>
      <c r="F45" s="23" t="s">
        <v>253</v>
      </c>
      <c r="G45" s="23" t="s">
        <v>249</v>
      </c>
    </row>
    <row r="46" spans="1:7">
      <c r="A46" s="23" t="s">
        <v>219</v>
      </c>
      <c r="B46" s="23">
        <v>28</v>
      </c>
      <c r="C46" s="23" t="s">
        <v>173</v>
      </c>
      <c r="D46" s="23" t="s">
        <v>201</v>
      </c>
      <c r="E46" s="23">
        <v>36</v>
      </c>
      <c r="F46" s="23" t="s">
        <v>253</v>
      </c>
      <c r="G46" s="23" t="s">
        <v>249</v>
      </c>
    </row>
    <row r="47" spans="1:7">
      <c r="A47" s="23" t="s">
        <v>220</v>
      </c>
      <c r="B47" s="23">
        <v>29</v>
      </c>
      <c r="C47" s="23" t="s">
        <v>173</v>
      </c>
      <c r="D47" s="23" t="s">
        <v>202</v>
      </c>
      <c r="E47" s="23">
        <v>36</v>
      </c>
      <c r="F47" s="23" t="s">
        <v>253</v>
      </c>
      <c r="G47" s="23" t="s">
        <v>249</v>
      </c>
    </row>
    <row r="48" spans="1:7">
      <c r="A48" s="23" t="s">
        <v>221</v>
      </c>
      <c r="B48" s="23">
        <v>30</v>
      </c>
      <c r="C48" s="23" t="s">
        <v>173</v>
      </c>
      <c r="D48" s="23" t="s">
        <v>203</v>
      </c>
      <c r="E48" s="23">
        <v>37</v>
      </c>
      <c r="F48" s="23" t="s">
        <v>253</v>
      </c>
      <c r="G48" s="23" t="s">
        <v>249</v>
      </c>
    </row>
    <row r="49" spans="1:7">
      <c r="A49" s="23" t="s">
        <v>222</v>
      </c>
      <c r="B49" s="23">
        <v>39</v>
      </c>
      <c r="C49" s="23" t="s">
        <v>173</v>
      </c>
      <c r="D49" s="23" t="s">
        <v>212</v>
      </c>
      <c r="E49" s="23">
        <v>36</v>
      </c>
      <c r="F49" s="23" t="s">
        <v>250</v>
      </c>
      <c r="G49" s="23" t="s">
        <v>249</v>
      </c>
    </row>
    <row r="50" spans="1:7">
      <c r="A50" s="23" t="s">
        <v>257</v>
      </c>
      <c r="B50" s="23">
        <v>40</v>
      </c>
      <c r="C50" s="23" t="s">
        <v>173</v>
      </c>
      <c r="D50" s="23" t="s">
        <v>213</v>
      </c>
      <c r="E50" s="23">
        <v>35</v>
      </c>
      <c r="F50" s="23" t="s">
        <v>250</v>
      </c>
      <c r="G50" s="23" t="s">
        <v>249</v>
      </c>
    </row>
    <row r="51" spans="1:7">
      <c r="A51" s="23" t="s">
        <v>258</v>
      </c>
      <c r="B51" s="23">
        <v>41</v>
      </c>
      <c r="C51" s="23" t="s">
        <v>173</v>
      </c>
      <c r="D51" s="23" t="s">
        <v>214</v>
      </c>
      <c r="E51" s="23">
        <v>35</v>
      </c>
      <c r="F51" s="23" t="s">
        <v>250</v>
      </c>
      <c r="G51" s="23" t="s">
        <v>249</v>
      </c>
    </row>
    <row r="52" spans="1:7">
      <c r="A52" s="23" t="s">
        <v>350</v>
      </c>
      <c r="B52" s="23">
        <v>42</v>
      </c>
      <c r="C52" s="23" t="s">
        <v>173</v>
      </c>
      <c r="D52" s="23" t="s">
        <v>215</v>
      </c>
      <c r="E52" s="23">
        <v>35</v>
      </c>
      <c r="F52" s="23" t="s">
        <v>250</v>
      </c>
      <c r="G52" s="23" t="s">
        <v>249</v>
      </c>
    </row>
    <row r="53" spans="1:7">
      <c r="A53" s="23" t="s">
        <v>349</v>
      </c>
      <c r="B53" s="23">
        <v>47</v>
      </c>
      <c r="C53" s="23" t="s">
        <v>173</v>
      </c>
      <c r="D53" s="23" t="s">
        <v>220</v>
      </c>
      <c r="E53" s="23">
        <v>34</v>
      </c>
      <c r="F53" s="23" t="s">
        <v>251</v>
      </c>
      <c r="G53" s="23" t="s">
        <v>249</v>
      </c>
    </row>
    <row r="54" spans="1:7">
      <c r="A54" s="23" t="s">
        <v>223</v>
      </c>
      <c r="B54" s="23">
        <v>48</v>
      </c>
      <c r="C54" s="23" t="s">
        <v>173</v>
      </c>
      <c r="D54" s="23" t="s">
        <v>221</v>
      </c>
      <c r="E54" s="23">
        <v>34</v>
      </c>
      <c r="F54" s="23" t="s">
        <v>251</v>
      </c>
      <c r="G54" s="23" t="s">
        <v>249</v>
      </c>
    </row>
    <row r="55" spans="1:7">
      <c r="A55" s="23" t="s">
        <v>225</v>
      </c>
      <c r="B55" s="23">
        <v>56</v>
      </c>
      <c r="C55" s="23" t="s">
        <v>173</v>
      </c>
      <c r="D55" s="23" t="s">
        <v>225</v>
      </c>
      <c r="E55" s="23">
        <v>37</v>
      </c>
      <c r="F55" s="23" t="s">
        <v>252</v>
      </c>
      <c r="G55" s="23" t="s">
        <v>249</v>
      </c>
    </row>
    <row r="56" spans="1:7">
      <c r="A56" s="23" t="s">
        <v>226</v>
      </c>
      <c r="B56" s="23">
        <v>57</v>
      </c>
      <c r="C56" s="23" t="s">
        <v>173</v>
      </c>
      <c r="D56" s="23" t="s">
        <v>226</v>
      </c>
      <c r="E56" s="23">
        <v>34</v>
      </c>
      <c r="F56" s="23" t="s">
        <v>252</v>
      </c>
      <c r="G56" s="23" t="s">
        <v>249</v>
      </c>
    </row>
    <row r="57" spans="1:7">
      <c r="A57" s="24" t="s">
        <v>228</v>
      </c>
      <c r="B57" s="24">
        <v>58</v>
      </c>
      <c r="C57" s="24" t="s">
        <v>227</v>
      </c>
      <c r="D57" s="24" t="s">
        <v>228</v>
      </c>
      <c r="E57" s="24">
        <v>30</v>
      </c>
      <c r="F57" s="24" t="s">
        <v>253</v>
      </c>
      <c r="G57" s="24" t="s">
        <v>247</v>
      </c>
    </row>
    <row r="58" spans="1:7">
      <c r="A58" s="24" t="s">
        <v>229</v>
      </c>
      <c r="B58" s="24">
        <v>59</v>
      </c>
      <c r="C58" s="24" t="s">
        <v>227</v>
      </c>
      <c r="D58" s="24" t="s">
        <v>229</v>
      </c>
      <c r="E58" s="24">
        <v>30</v>
      </c>
      <c r="F58" s="24" t="s">
        <v>253</v>
      </c>
      <c r="G58" s="24" t="s">
        <v>247</v>
      </c>
    </row>
    <row r="59" spans="1:7">
      <c r="A59" s="24" t="s">
        <v>230</v>
      </c>
      <c r="B59" s="24">
        <v>60</v>
      </c>
      <c r="C59" s="24" t="s">
        <v>227</v>
      </c>
      <c r="D59" s="24" t="s">
        <v>230</v>
      </c>
      <c r="E59" s="24">
        <v>30</v>
      </c>
      <c r="F59" s="24" t="s">
        <v>253</v>
      </c>
      <c r="G59" s="24" t="s">
        <v>247</v>
      </c>
    </row>
    <row r="60" spans="1:7">
      <c r="A60" s="24" t="s">
        <v>231</v>
      </c>
      <c r="B60" s="24">
        <v>62</v>
      </c>
      <c r="C60" s="24" t="s">
        <v>227</v>
      </c>
      <c r="D60" s="24" t="s">
        <v>231</v>
      </c>
      <c r="E60" s="24">
        <v>25</v>
      </c>
      <c r="F60" s="24" t="s">
        <v>253</v>
      </c>
      <c r="G60" s="24" t="s">
        <v>248</v>
      </c>
    </row>
    <row r="61" spans="1:7">
      <c r="A61" s="24" t="s">
        <v>232</v>
      </c>
      <c r="B61" s="24">
        <v>63</v>
      </c>
      <c r="C61" s="24" t="s">
        <v>227</v>
      </c>
      <c r="D61" s="24" t="s">
        <v>232</v>
      </c>
      <c r="E61" s="24">
        <v>25</v>
      </c>
      <c r="F61" s="24" t="s">
        <v>253</v>
      </c>
      <c r="G61" s="24" t="s">
        <v>248</v>
      </c>
    </row>
    <row r="62" spans="1:7">
      <c r="A62" s="24" t="s">
        <v>233</v>
      </c>
      <c r="B62" s="24">
        <v>64</v>
      </c>
      <c r="C62" s="24" t="s">
        <v>227</v>
      </c>
      <c r="D62" s="24" t="s">
        <v>233</v>
      </c>
      <c r="E62" s="24">
        <v>25</v>
      </c>
      <c r="F62" s="24" t="s">
        <v>253</v>
      </c>
      <c r="G62" s="24" t="s">
        <v>248</v>
      </c>
    </row>
    <row r="63" spans="1:7">
      <c r="A63" s="24" t="s">
        <v>237</v>
      </c>
      <c r="B63" s="24">
        <v>72</v>
      </c>
      <c r="C63" s="24" t="s">
        <v>227</v>
      </c>
      <c r="D63" s="24" t="s">
        <v>742</v>
      </c>
      <c r="E63" s="24">
        <v>25</v>
      </c>
      <c r="F63" s="24" t="s">
        <v>253</v>
      </c>
      <c r="G63" s="24" t="s">
        <v>741</v>
      </c>
    </row>
    <row r="64" spans="1:7">
      <c r="A64" s="24" t="s">
        <v>234</v>
      </c>
      <c r="B64" s="24">
        <v>65</v>
      </c>
      <c r="C64" s="24" t="s">
        <v>227</v>
      </c>
      <c r="D64" s="24" t="s">
        <v>234</v>
      </c>
      <c r="E64" s="24">
        <v>30</v>
      </c>
      <c r="F64" s="24" t="s">
        <v>253</v>
      </c>
      <c r="G64" s="24" t="s">
        <v>249</v>
      </c>
    </row>
    <row r="65" spans="1:7">
      <c r="A65" s="24" t="s">
        <v>235</v>
      </c>
      <c r="B65" s="24">
        <v>66</v>
      </c>
      <c r="C65" s="24" t="s">
        <v>227</v>
      </c>
      <c r="D65" s="24" t="s">
        <v>235</v>
      </c>
      <c r="E65" s="24">
        <v>30</v>
      </c>
      <c r="F65" s="24" t="s">
        <v>253</v>
      </c>
      <c r="G65" s="24" t="s">
        <v>249</v>
      </c>
    </row>
    <row r="66" spans="1:7">
      <c r="A66" s="24" t="s">
        <v>236</v>
      </c>
      <c r="B66" s="24">
        <v>67</v>
      </c>
      <c r="C66" s="24" t="s">
        <v>227</v>
      </c>
      <c r="D66" s="24" t="s">
        <v>236</v>
      </c>
      <c r="E66" s="24">
        <v>30</v>
      </c>
      <c r="F66" s="24" t="s">
        <v>253</v>
      </c>
      <c r="G66" s="24" t="s">
        <v>249</v>
      </c>
    </row>
    <row r="67" spans="1:7">
      <c r="A67" s="24" t="s">
        <v>238</v>
      </c>
      <c r="B67" s="24">
        <v>69</v>
      </c>
      <c r="C67" s="24" t="s">
        <v>227</v>
      </c>
      <c r="D67" s="24" t="s">
        <v>238</v>
      </c>
      <c r="E67" s="24">
        <v>30</v>
      </c>
      <c r="F67" s="24" t="s">
        <v>250</v>
      </c>
      <c r="G67" s="24" t="s">
        <v>247</v>
      </c>
    </row>
    <row r="68" spans="1:7" ht="20.100000000000001" customHeight="1">
      <c r="A68" s="24" t="s">
        <v>239</v>
      </c>
      <c r="B68" s="24">
        <v>70</v>
      </c>
      <c r="C68" s="24" t="s">
        <v>227</v>
      </c>
      <c r="D68" s="24" t="s">
        <v>239</v>
      </c>
      <c r="E68" s="24">
        <v>25</v>
      </c>
      <c r="F68" s="24" t="s">
        <v>250</v>
      </c>
      <c r="G68" s="24" t="s">
        <v>248</v>
      </c>
    </row>
    <row r="69" spans="1:7">
      <c r="A69" s="24" t="s">
        <v>240</v>
      </c>
      <c r="B69" s="24">
        <v>71</v>
      </c>
      <c r="C69" s="24" t="s">
        <v>227</v>
      </c>
      <c r="D69" s="24" t="s">
        <v>240</v>
      </c>
      <c r="E69" s="24">
        <v>30</v>
      </c>
      <c r="F69" s="24" t="s">
        <v>250</v>
      </c>
      <c r="G69" s="24" t="s">
        <v>249</v>
      </c>
    </row>
  </sheetData>
  <sortState ref="B2:G58">
    <sortCondition ref="G2:G5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B70" workbookViewId="0">
      <selection activeCell="E78" sqref="E78:E128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8" width="12.25" style="20" bestFit="1" customWidth="1"/>
    <col min="9" max="9" width="13.375" style="20" customWidth="1"/>
    <col min="10" max="10" width="11.25" style="21" customWidth="1"/>
    <col min="11" max="11" width="30.125" style="20" bestFit="1" customWidth="1"/>
    <col min="12" max="12" width="7.75" style="62" customWidth="1"/>
    <col min="13" max="13" width="13.375" style="63" customWidth="1"/>
    <col min="14" max="14" width="45.375" style="58" bestFit="1" customWidth="1"/>
    <col min="15" max="16384" width="9" style="20"/>
  </cols>
  <sheetData>
    <row r="1" spans="1:14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22" t="s">
        <v>283</v>
      </c>
      <c r="J1" s="22" t="s">
        <v>261</v>
      </c>
      <c r="K1" s="22" t="s">
        <v>262</v>
      </c>
      <c r="L1" s="22" t="s">
        <v>671</v>
      </c>
      <c r="M1" s="22" t="s">
        <v>672</v>
      </c>
      <c r="N1" s="22" t="s">
        <v>284</v>
      </c>
    </row>
    <row r="2" spans="1:14">
      <c r="A2" s="25" t="str">
        <f t="shared" ref="A2:A33" si="0">E2&amp;C2&amp;D2</f>
        <v>翰林高中國文一</v>
      </c>
      <c r="B2" s="23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25"/>
      <c r="I2" s="25" t="s">
        <v>264</v>
      </c>
      <c r="J2" s="23" t="s">
        <v>486</v>
      </c>
      <c r="K2" s="25" t="s">
        <v>487</v>
      </c>
      <c r="L2" s="59">
        <v>160</v>
      </c>
      <c r="M2" s="60">
        <v>29600</v>
      </c>
      <c r="N2" s="57"/>
    </row>
    <row r="3" spans="1:14">
      <c r="A3" s="25" t="str">
        <f t="shared" si="0"/>
        <v>南一歷史一</v>
      </c>
      <c r="B3" s="23">
        <v>2</v>
      </c>
      <c r="C3" s="25" t="s">
        <v>488</v>
      </c>
      <c r="D3" s="25" t="s">
        <v>247</v>
      </c>
      <c r="E3" s="25" t="s">
        <v>151</v>
      </c>
      <c r="F3" s="25" t="s">
        <v>489</v>
      </c>
      <c r="G3" s="25">
        <v>220</v>
      </c>
      <c r="H3" s="25"/>
      <c r="I3" s="25" t="s">
        <v>264</v>
      </c>
      <c r="J3" s="23" t="s">
        <v>490</v>
      </c>
      <c r="K3" s="25" t="s">
        <v>491</v>
      </c>
      <c r="L3" s="59">
        <v>160</v>
      </c>
      <c r="M3" s="60">
        <v>35200</v>
      </c>
      <c r="N3" s="57"/>
    </row>
    <row r="4" spans="1:14">
      <c r="A4" s="25" t="str">
        <f t="shared" si="0"/>
        <v>翰林高中地理一</v>
      </c>
      <c r="B4" s="23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25"/>
      <c r="I4" s="25" t="s">
        <v>264</v>
      </c>
      <c r="J4" s="23" t="s">
        <v>492</v>
      </c>
      <c r="K4" s="25" t="s">
        <v>493</v>
      </c>
      <c r="L4" s="59">
        <v>160</v>
      </c>
      <c r="M4" s="60">
        <v>35040</v>
      </c>
      <c r="N4" s="57"/>
    </row>
    <row r="5" spans="1:14">
      <c r="A5" s="25" t="str">
        <f t="shared" si="0"/>
        <v>翰林公民與社會一</v>
      </c>
      <c r="B5" s="23">
        <v>4</v>
      </c>
      <c r="C5" s="25" t="s">
        <v>267</v>
      </c>
      <c r="D5" s="25" t="s">
        <v>247</v>
      </c>
      <c r="E5" s="25" t="s">
        <v>144</v>
      </c>
      <c r="F5" s="25" t="s">
        <v>494</v>
      </c>
      <c r="G5" s="25">
        <v>200</v>
      </c>
      <c r="H5" s="25"/>
      <c r="I5" s="25" t="s">
        <v>264</v>
      </c>
      <c r="J5" s="23" t="s">
        <v>495</v>
      </c>
      <c r="K5" s="25" t="s">
        <v>496</v>
      </c>
      <c r="L5" s="59">
        <v>160</v>
      </c>
      <c r="M5" s="60">
        <v>32000</v>
      </c>
      <c r="N5" s="57"/>
    </row>
    <row r="6" spans="1:14">
      <c r="A6" s="25" t="str">
        <f t="shared" si="0"/>
        <v>東大高職國文一</v>
      </c>
      <c r="B6" s="23">
        <v>5</v>
      </c>
      <c r="C6" s="25" t="s">
        <v>269</v>
      </c>
      <c r="D6" s="25" t="s">
        <v>247</v>
      </c>
      <c r="E6" s="25" t="s">
        <v>137</v>
      </c>
      <c r="F6" s="25" t="s">
        <v>497</v>
      </c>
      <c r="G6" s="25">
        <v>235</v>
      </c>
      <c r="H6" s="25"/>
      <c r="I6" s="25" t="s">
        <v>264</v>
      </c>
      <c r="J6" s="23" t="s">
        <v>498</v>
      </c>
      <c r="K6" s="25" t="s">
        <v>499</v>
      </c>
      <c r="L6" s="59">
        <v>560</v>
      </c>
      <c r="M6" s="60">
        <v>131600</v>
      </c>
      <c r="N6" s="57"/>
    </row>
    <row r="7" spans="1:14">
      <c r="A7" s="25" t="str">
        <f t="shared" si="0"/>
        <v>龍騰高職歷史C版全</v>
      </c>
      <c r="B7" s="23">
        <v>6</v>
      </c>
      <c r="C7" s="25" t="s">
        <v>500</v>
      </c>
      <c r="D7" s="25" t="s">
        <v>279</v>
      </c>
      <c r="E7" s="25" t="s">
        <v>131</v>
      </c>
      <c r="F7" s="25" t="s">
        <v>501</v>
      </c>
      <c r="G7" s="25">
        <v>137</v>
      </c>
      <c r="H7" s="25"/>
      <c r="I7" s="25" t="s">
        <v>264</v>
      </c>
      <c r="J7" s="23" t="s">
        <v>502</v>
      </c>
      <c r="K7" s="25" t="s">
        <v>503</v>
      </c>
      <c r="L7" s="59">
        <v>320</v>
      </c>
      <c r="M7" s="60">
        <v>43840</v>
      </c>
      <c r="N7" s="57" t="s">
        <v>504</v>
      </c>
    </row>
    <row r="8" spans="1:14">
      <c r="A8" s="25" t="str">
        <f t="shared" si="0"/>
        <v>泰宇地理Ⅰ全</v>
      </c>
      <c r="B8" s="23">
        <v>7</v>
      </c>
      <c r="C8" s="25" t="s">
        <v>505</v>
      </c>
      <c r="D8" s="25" t="s">
        <v>279</v>
      </c>
      <c r="E8" s="25" t="s">
        <v>133</v>
      </c>
      <c r="F8" s="25" t="s">
        <v>506</v>
      </c>
      <c r="G8" s="25">
        <v>175</v>
      </c>
      <c r="H8" s="25"/>
      <c r="I8" s="25" t="s">
        <v>264</v>
      </c>
      <c r="J8" s="23" t="s">
        <v>507</v>
      </c>
      <c r="K8" s="25" t="s">
        <v>508</v>
      </c>
      <c r="L8" s="59">
        <v>320</v>
      </c>
      <c r="M8" s="60">
        <v>56000</v>
      </c>
      <c r="N8" s="57" t="s">
        <v>504</v>
      </c>
    </row>
    <row r="9" spans="1:14">
      <c r="A9" s="25" t="str">
        <f t="shared" si="0"/>
        <v>三民高中英文一</v>
      </c>
      <c r="B9" s="23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25"/>
      <c r="I9" s="25" t="s">
        <v>264</v>
      </c>
      <c r="J9" s="23" t="s">
        <v>509</v>
      </c>
      <c r="K9" s="25" t="s">
        <v>510</v>
      </c>
      <c r="L9" s="59">
        <v>240</v>
      </c>
      <c r="M9" s="60">
        <v>54000</v>
      </c>
      <c r="N9" s="57"/>
    </row>
    <row r="10" spans="1:14">
      <c r="A10" s="25" t="str">
        <f t="shared" si="0"/>
        <v>東大高職英文一</v>
      </c>
      <c r="B10" s="23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25"/>
      <c r="I10" s="25" t="s">
        <v>264</v>
      </c>
      <c r="J10" s="23" t="s">
        <v>511</v>
      </c>
      <c r="K10" s="25" t="s">
        <v>512</v>
      </c>
      <c r="L10" s="59">
        <v>480</v>
      </c>
      <c r="M10" s="60">
        <v>100800</v>
      </c>
      <c r="N10" s="57"/>
    </row>
    <row r="11" spans="1:14">
      <c r="A11" s="25" t="str">
        <f t="shared" si="0"/>
        <v>南一高中數學一</v>
      </c>
      <c r="B11" s="23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25"/>
      <c r="I11" s="25" t="s">
        <v>264</v>
      </c>
      <c r="J11" s="23" t="s">
        <v>513</v>
      </c>
      <c r="K11" s="25" t="s">
        <v>514</v>
      </c>
      <c r="L11" s="59">
        <v>160</v>
      </c>
      <c r="M11" s="60">
        <v>30080</v>
      </c>
      <c r="N11" s="57"/>
    </row>
    <row r="12" spans="1:14">
      <c r="A12" s="25" t="str">
        <f t="shared" si="0"/>
        <v>全華基礎地球科學上</v>
      </c>
      <c r="B12" s="23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25"/>
      <c r="I12" s="25" t="s">
        <v>264</v>
      </c>
      <c r="J12" s="23" t="s">
        <v>515</v>
      </c>
      <c r="K12" s="25" t="s">
        <v>499</v>
      </c>
      <c r="L12" s="59">
        <v>160</v>
      </c>
      <c r="M12" s="60">
        <v>41920</v>
      </c>
      <c r="N12" s="57"/>
    </row>
    <row r="13" spans="1:14">
      <c r="A13" s="25" t="str">
        <f t="shared" si="0"/>
        <v>翰林基礎生物上</v>
      </c>
      <c r="B13" s="23">
        <v>12</v>
      </c>
      <c r="C13" s="25" t="s">
        <v>268</v>
      </c>
      <c r="D13" s="25" t="s">
        <v>292</v>
      </c>
      <c r="E13" s="25" t="s">
        <v>144</v>
      </c>
      <c r="F13" s="25" t="s">
        <v>516</v>
      </c>
      <c r="G13" s="25">
        <v>218</v>
      </c>
      <c r="H13" s="25"/>
      <c r="I13" s="25" t="s">
        <v>264</v>
      </c>
      <c r="J13" s="23" t="s">
        <v>517</v>
      </c>
      <c r="K13" s="25" t="s">
        <v>518</v>
      </c>
      <c r="L13" s="59">
        <v>80</v>
      </c>
      <c r="M13" s="60">
        <v>17440</v>
      </c>
      <c r="N13" s="57" t="s">
        <v>294</v>
      </c>
    </row>
    <row r="14" spans="1:14">
      <c r="A14" s="25" t="str">
        <f t="shared" si="0"/>
        <v>翰林基礎化學(一)全</v>
      </c>
      <c r="B14" s="23">
        <v>13</v>
      </c>
      <c r="C14" s="25" t="s">
        <v>519</v>
      </c>
      <c r="D14" s="25" t="s">
        <v>279</v>
      </c>
      <c r="E14" s="25" t="s">
        <v>144</v>
      </c>
      <c r="F14" s="25" t="s">
        <v>520</v>
      </c>
      <c r="G14" s="25">
        <v>215</v>
      </c>
      <c r="H14" s="25"/>
      <c r="I14" s="25" t="s">
        <v>264</v>
      </c>
      <c r="J14" s="23" t="s">
        <v>521</v>
      </c>
      <c r="K14" s="25" t="s">
        <v>522</v>
      </c>
      <c r="L14" s="59">
        <v>160</v>
      </c>
      <c r="M14" s="60">
        <v>34400</v>
      </c>
      <c r="N14" s="57" t="s">
        <v>523</v>
      </c>
    </row>
    <row r="15" spans="1:14">
      <c r="A15" s="25" t="str">
        <f t="shared" si="0"/>
        <v>南一基礎物理(一)全</v>
      </c>
      <c r="B15" s="23">
        <v>14</v>
      </c>
      <c r="C15" s="25" t="s">
        <v>524</v>
      </c>
      <c r="D15" s="25" t="s">
        <v>279</v>
      </c>
      <c r="E15" s="25" t="s">
        <v>151</v>
      </c>
      <c r="F15" s="25" t="s">
        <v>320</v>
      </c>
      <c r="G15" s="25">
        <v>230</v>
      </c>
      <c r="H15" s="25"/>
      <c r="I15" s="25" t="s">
        <v>264</v>
      </c>
      <c r="J15" s="23" t="s">
        <v>525</v>
      </c>
      <c r="K15" s="25" t="s">
        <v>526</v>
      </c>
      <c r="L15" s="59">
        <v>160</v>
      </c>
      <c r="M15" s="60">
        <v>36800</v>
      </c>
      <c r="N15" s="57"/>
    </row>
    <row r="16" spans="1:14">
      <c r="A16" s="25" t="str">
        <f t="shared" si="0"/>
        <v>龍騰數學B(Ⅰ)一</v>
      </c>
      <c r="B16" s="23">
        <v>15</v>
      </c>
      <c r="C16" s="25" t="s">
        <v>527</v>
      </c>
      <c r="D16" s="25" t="s">
        <v>247</v>
      </c>
      <c r="E16" s="25" t="s">
        <v>131</v>
      </c>
      <c r="F16" s="25" t="s">
        <v>321</v>
      </c>
      <c r="G16" s="25">
        <v>180</v>
      </c>
      <c r="H16" s="25"/>
      <c r="I16" s="25" t="s">
        <v>264</v>
      </c>
      <c r="J16" s="23" t="s">
        <v>528</v>
      </c>
      <c r="K16" s="25" t="s">
        <v>529</v>
      </c>
      <c r="L16" s="59">
        <v>560</v>
      </c>
      <c r="M16" s="60">
        <v>100800</v>
      </c>
      <c r="N16" s="57"/>
    </row>
    <row r="17" spans="1:14">
      <c r="A17" s="25" t="str">
        <f t="shared" si="0"/>
        <v>龍騰高職基礎化學(B)全</v>
      </c>
      <c r="B17" s="23">
        <v>16</v>
      </c>
      <c r="C17" s="25" t="s">
        <v>530</v>
      </c>
      <c r="D17" s="25" t="s">
        <v>279</v>
      </c>
      <c r="E17" s="25" t="s">
        <v>131</v>
      </c>
      <c r="F17" s="25" t="s">
        <v>531</v>
      </c>
      <c r="G17" s="25">
        <v>160</v>
      </c>
      <c r="H17" s="25"/>
      <c r="I17" s="25" t="s">
        <v>264</v>
      </c>
      <c r="J17" s="23" t="s">
        <v>532</v>
      </c>
      <c r="K17" s="25" t="s">
        <v>533</v>
      </c>
      <c r="L17" s="59">
        <v>480</v>
      </c>
      <c r="M17" s="60">
        <v>76800</v>
      </c>
      <c r="N17" s="57" t="s">
        <v>534</v>
      </c>
    </row>
    <row r="18" spans="1:14">
      <c r="A18" s="25" t="str">
        <f t="shared" si="0"/>
        <v>智業生涯規劃全</v>
      </c>
      <c r="B18" s="23">
        <v>17</v>
      </c>
      <c r="C18" s="25" t="s">
        <v>535</v>
      </c>
      <c r="D18" s="25" t="s">
        <v>279</v>
      </c>
      <c r="E18" s="25" t="s">
        <v>536</v>
      </c>
      <c r="F18" s="25" t="s">
        <v>537</v>
      </c>
      <c r="G18" s="25">
        <v>200</v>
      </c>
      <c r="H18" s="25"/>
      <c r="I18" s="25" t="s">
        <v>271</v>
      </c>
      <c r="J18" s="23"/>
      <c r="K18" s="25"/>
      <c r="L18" s="59">
        <v>160</v>
      </c>
      <c r="M18" s="60">
        <v>32000</v>
      </c>
      <c r="N18" s="57"/>
    </row>
    <row r="19" spans="1:14">
      <c r="A19" s="25" t="str">
        <f t="shared" si="0"/>
        <v>信樺會計學Ⅰ</v>
      </c>
      <c r="B19" s="23">
        <v>18</v>
      </c>
      <c r="C19" s="25" t="s">
        <v>297</v>
      </c>
      <c r="D19" s="25" t="s">
        <v>538</v>
      </c>
      <c r="E19" s="25" t="s">
        <v>146</v>
      </c>
      <c r="F19" s="25" t="s">
        <v>539</v>
      </c>
      <c r="G19" s="25">
        <v>200</v>
      </c>
      <c r="H19" s="25"/>
      <c r="I19" s="25" t="s">
        <v>264</v>
      </c>
      <c r="J19" s="23" t="s">
        <v>540</v>
      </c>
      <c r="K19" s="25" t="s">
        <v>541</v>
      </c>
      <c r="L19" s="59">
        <v>400</v>
      </c>
      <c r="M19" s="60">
        <v>80000</v>
      </c>
      <c r="N19" s="57"/>
    </row>
    <row r="20" spans="1:14">
      <c r="A20" s="25" t="str">
        <f t="shared" si="0"/>
        <v>信樺商業概論Ⅰ</v>
      </c>
      <c r="B20" s="23">
        <v>19</v>
      </c>
      <c r="C20" s="25" t="s">
        <v>299</v>
      </c>
      <c r="D20" s="25" t="s">
        <v>538</v>
      </c>
      <c r="E20" s="25" t="s">
        <v>146</v>
      </c>
      <c r="F20" s="25" t="s">
        <v>300</v>
      </c>
      <c r="G20" s="25">
        <v>200</v>
      </c>
      <c r="H20" s="25"/>
      <c r="I20" s="25" t="s">
        <v>264</v>
      </c>
      <c r="J20" s="23" t="s">
        <v>542</v>
      </c>
      <c r="K20" s="25" t="s">
        <v>543</v>
      </c>
      <c r="L20" s="59">
        <v>480</v>
      </c>
      <c r="M20" s="60">
        <v>96000</v>
      </c>
      <c r="N20" s="57"/>
    </row>
    <row r="21" spans="1:14">
      <c r="A21" s="25" t="str">
        <f t="shared" si="0"/>
        <v>台科大管理學概要Ⅰ</v>
      </c>
      <c r="B21" s="23">
        <v>20</v>
      </c>
      <c r="C21" s="25" t="s">
        <v>301</v>
      </c>
      <c r="D21" s="25" t="s">
        <v>538</v>
      </c>
      <c r="E21" s="25" t="s">
        <v>159</v>
      </c>
      <c r="F21" s="25" t="s">
        <v>544</v>
      </c>
      <c r="G21" s="25">
        <v>200</v>
      </c>
      <c r="H21" s="25"/>
      <c r="I21" s="25" t="s">
        <v>271</v>
      </c>
      <c r="J21" s="23"/>
      <c r="K21" s="25"/>
      <c r="L21" s="59">
        <v>160</v>
      </c>
      <c r="M21" s="60">
        <v>32000</v>
      </c>
      <c r="N21" s="57"/>
    </row>
    <row r="22" spans="1:14">
      <c r="A22" s="25" t="str">
        <f t="shared" si="0"/>
        <v>龍騰國際貿易實務ⅠⅠ</v>
      </c>
      <c r="B22" s="23">
        <v>21</v>
      </c>
      <c r="C22" s="25" t="s">
        <v>545</v>
      </c>
      <c r="D22" s="25" t="s">
        <v>538</v>
      </c>
      <c r="E22" s="25" t="s">
        <v>131</v>
      </c>
      <c r="F22" s="25" t="s">
        <v>272</v>
      </c>
      <c r="G22" s="25">
        <v>275</v>
      </c>
      <c r="H22" s="25"/>
      <c r="I22" s="25" t="s">
        <v>271</v>
      </c>
      <c r="J22" s="23"/>
      <c r="K22" s="25"/>
      <c r="L22" s="59">
        <v>160</v>
      </c>
      <c r="M22" s="60">
        <v>44000</v>
      </c>
      <c r="N22" s="57"/>
    </row>
    <row r="23" spans="1:14">
      <c r="A23" s="25" t="str">
        <f t="shared" si="0"/>
        <v>龍騰國際貿易實務ⅡⅡ</v>
      </c>
      <c r="B23" s="23">
        <v>22</v>
      </c>
      <c r="C23" s="25" t="s">
        <v>546</v>
      </c>
      <c r="D23" s="25" t="s">
        <v>302</v>
      </c>
      <c r="E23" s="25" t="s">
        <v>131</v>
      </c>
      <c r="F23" s="25" t="s">
        <v>272</v>
      </c>
      <c r="G23" s="25">
        <v>285</v>
      </c>
      <c r="H23" s="25"/>
      <c r="I23" s="25" t="s">
        <v>271</v>
      </c>
      <c r="J23" s="23"/>
      <c r="K23" s="25"/>
      <c r="L23" s="59">
        <v>160</v>
      </c>
      <c r="M23" s="60">
        <v>45600</v>
      </c>
      <c r="N23" s="57" t="s">
        <v>547</v>
      </c>
    </row>
    <row r="24" spans="1:14">
      <c r="A24" s="25" t="str">
        <f t="shared" si="0"/>
        <v>旗立計算機概論BⅠ</v>
      </c>
      <c r="B24" s="23">
        <v>23</v>
      </c>
      <c r="C24" s="25" t="s">
        <v>548</v>
      </c>
      <c r="D24" s="25" t="s">
        <v>538</v>
      </c>
      <c r="E24" s="25" t="s">
        <v>149</v>
      </c>
      <c r="F24" s="25" t="s">
        <v>303</v>
      </c>
      <c r="G24" s="25">
        <v>296</v>
      </c>
      <c r="H24" s="25"/>
      <c r="I24" s="25" t="s">
        <v>264</v>
      </c>
      <c r="J24" s="23" t="s">
        <v>549</v>
      </c>
      <c r="K24" s="25" t="s">
        <v>550</v>
      </c>
      <c r="L24" s="59">
        <v>480</v>
      </c>
      <c r="M24" s="60">
        <v>142080</v>
      </c>
      <c r="N24" s="57"/>
    </row>
    <row r="25" spans="1:14">
      <c r="A25" s="25" t="str">
        <f t="shared" si="0"/>
        <v>龍騰色彩原理全</v>
      </c>
      <c r="B25" s="23">
        <v>24</v>
      </c>
      <c r="C25" s="25" t="s">
        <v>551</v>
      </c>
      <c r="D25" s="25" t="s">
        <v>279</v>
      </c>
      <c r="E25" s="25" t="s">
        <v>131</v>
      </c>
      <c r="F25" s="25" t="s">
        <v>552</v>
      </c>
      <c r="G25" s="25">
        <v>357</v>
      </c>
      <c r="H25" s="25"/>
      <c r="I25" s="25" t="s">
        <v>264</v>
      </c>
      <c r="J25" s="23" t="s">
        <v>553</v>
      </c>
      <c r="K25" s="25" t="s">
        <v>554</v>
      </c>
      <c r="L25" s="59">
        <v>80</v>
      </c>
      <c r="M25" s="60">
        <v>28560</v>
      </c>
      <c r="N25" s="57"/>
    </row>
    <row r="26" spans="1:14">
      <c r="A26" s="25" t="str">
        <f t="shared" si="0"/>
        <v>龍騰基礎圖學Ⅰ一</v>
      </c>
      <c r="B26" s="23">
        <v>25</v>
      </c>
      <c r="C26" s="25" t="s">
        <v>555</v>
      </c>
      <c r="D26" s="25" t="s">
        <v>247</v>
      </c>
      <c r="E26" s="25" t="s">
        <v>131</v>
      </c>
      <c r="F26" s="25" t="s">
        <v>304</v>
      </c>
      <c r="G26" s="25">
        <v>316</v>
      </c>
      <c r="H26" s="25"/>
      <c r="I26" s="25" t="s">
        <v>264</v>
      </c>
      <c r="J26" s="23" t="s">
        <v>556</v>
      </c>
      <c r="K26" s="25" t="s">
        <v>557</v>
      </c>
      <c r="L26" s="59">
        <v>80</v>
      </c>
      <c r="M26" s="60">
        <v>25280</v>
      </c>
      <c r="N26" s="57"/>
    </row>
    <row r="27" spans="1:14">
      <c r="A27" s="25" t="str">
        <f t="shared" si="0"/>
        <v>台科大基本設計Ⅰ</v>
      </c>
      <c r="B27" s="23">
        <v>26</v>
      </c>
      <c r="C27" s="25" t="s">
        <v>273</v>
      </c>
      <c r="D27" s="25" t="s">
        <v>538</v>
      </c>
      <c r="E27" s="25" t="s">
        <v>159</v>
      </c>
      <c r="F27" s="25" t="s">
        <v>558</v>
      </c>
      <c r="G27" s="25">
        <v>340</v>
      </c>
      <c r="H27" s="25"/>
      <c r="I27" s="25" t="s">
        <v>264</v>
      </c>
      <c r="J27" s="23" t="s">
        <v>559</v>
      </c>
      <c r="K27" s="25" t="s">
        <v>560</v>
      </c>
      <c r="L27" s="59">
        <v>80</v>
      </c>
      <c r="M27" s="60">
        <v>27200</v>
      </c>
      <c r="N27" s="57"/>
    </row>
    <row r="28" spans="1:14">
      <c r="A28" s="25" t="str">
        <f t="shared" si="0"/>
        <v>華興職校音樂(丙)全</v>
      </c>
      <c r="B28" s="23">
        <v>27</v>
      </c>
      <c r="C28" s="25" t="s">
        <v>561</v>
      </c>
      <c r="D28" s="25" t="s">
        <v>279</v>
      </c>
      <c r="E28" s="25" t="s">
        <v>157</v>
      </c>
      <c r="F28" s="25" t="s">
        <v>562</v>
      </c>
      <c r="G28" s="25">
        <v>190</v>
      </c>
      <c r="H28" s="25"/>
      <c r="I28" s="25" t="s">
        <v>264</v>
      </c>
      <c r="J28" s="23" t="s">
        <v>563</v>
      </c>
      <c r="K28" s="25" t="s">
        <v>564</v>
      </c>
      <c r="L28" s="59">
        <v>560</v>
      </c>
      <c r="M28" s="60">
        <v>106400</v>
      </c>
      <c r="N28" s="57" t="s">
        <v>565</v>
      </c>
    </row>
    <row r="29" spans="1:14">
      <c r="A29" s="25" t="str">
        <f t="shared" si="0"/>
        <v>華興體育一</v>
      </c>
      <c r="B29" s="23">
        <v>28</v>
      </c>
      <c r="C29" s="25" t="s">
        <v>274</v>
      </c>
      <c r="D29" s="25" t="s">
        <v>247</v>
      </c>
      <c r="E29" s="25" t="s">
        <v>157</v>
      </c>
      <c r="F29" s="25" t="s">
        <v>566</v>
      </c>
      <c r="G29" s="25">
        <v>146</v>
      </c>
      <c r="H29" s="25"/>
      <c r="I29" s="25" t="s">
        <v>264</v>
      </c>
      <c r="J29" s="23" t="s">
        <v>567</v>
      </c>
      <c r="K29" s="25" t="s">
        <v>568</v>
      </c>
      <c r="L29" s="59">
        <v>720</v>
      </c>
      <c r="M29" s="60">
        <v>105120</v>
      </c>
      <c r="N29" s="57"/>
    </row>
    <row r="30" spans="1:14">
      <c r="A30" s="25" t="str">
        <f t="shared" si="0"/>
        <v>育達健康與護理ㄧ</v>
      </c>
      <c r="B30" s="23">
        <v>29</v>
      </c>
      <c r="C30" s="25" t="s">
        <v>308</v>
      </c>
      <c r="D30" s="25" t="s">
        <v>569</v>
      </c>
      <c r="E30" s="25" t="s">
        <v>155</v>
      </c>
      <c r="F30" s="25" t="s">
        <v>309</v>
      </c>
      <c r="G30" s="25">
        <v>168</v>
      </c>
      <c r="H30" s="25"/>
      <c r="I30" s="25" t="s">
        <v>264</v>
      </c>
      <c r="J30" s="23" t="s">
        <v>310</v>
      </c>
      <c r="K30" s="25" t="s">
        <v>311</v>
      </c>
      <c r="L30" s="59">
        <v>720</v>
      </c>
      <c r="M30" s="60">
        <v>120960</v>
      </c>
      <c r="N30" s="57"/>
    </row>
    <row r="31" spans="1:14">
      <c r="A31" s="25" t="str">
        <f t="shared" si="0"/>
        <v>育達全民國防教育Ⅰ</v>
      </c>
      <c r="B31" s="23">
        <v>30</v>
      </c>
      <c r="C31" s="25" t="s">
        <v>275</v>
      </c>
      <c r="D31" s="25" t="s">
        <v>538</v>
      </c>
      <c r="E31" s="25" t="s">
        <v>155</v>
      </c>
      <c r="F31" s="25" t="s">
        <v>305</v>
      </c>
      <c r="G31" s="25">
        <v>155</v>
      </c>
      <c r="H31" s="25"/>
      <c r="I31" s="25" t="s">
        <v>264</v>
      </c>
      <c r="J31" s="23" t="s">
        <v>306</v>
      </c>
      <c r="K31" s="25" t="s">
        <v>307</v>
      </c>
      <c r="L31" s="59">
        <v>720</v>
      </c>
      <c r="M31" s="60">
        <v>111600</v>
      </c>
      <c r="N31" s="57"/>
    </row>
    <row r="32" spans="1:14">
      <c r="A32" s="25" t="str">
        <f t="shared" si="0"/>
        <v>翰林高中國文三</v>
      </c>
      <c r="B32" s="23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25"/>
      <c r="I32" s="25" t="s">
        <v>264</v>
      </c>
      <c r="J32" s="23" t="s">
        <v>570</v>
      </c>
      <c r="K32" s="25" t="s">
        <v>571</v>
      </c>
      <c r="L32" s="59">
        <v>164</v>
      </c>
      <c r="M32" s="60">
        <v>33784</v>
      </c>
      <c r="N32" s="57"/>
    </row>
    <row r="33" spans="1:14">
      <c r="A33" s="25" t="str">
        <f t="shared" si="0"/>
        <v>康熹中華文化基本教材全</v>
      </c>
      <c r="B33" s="23">
        <v>32</v>
      </c>
      <c r="C33" s="25" t="s">
        <v>572</v>
      </c>
      <c r="D33" s="25" t="s">
        <v>279</v>
      </c>
      <c r="E33" s="25" t="s">
        <v>573</v>
      </c>
      <c r="F33" s="25" t="s">
        <v>574</v>
      </c>
      <c r="G33" s="25">
        <v>294</v>
      </c>
      <c r="H33" s="25"/>
      <c r="I33" s="25" t="s">
        <v>271</v>
      </c>
      <c r="J33" s="23"/>
      <c r="K33" s="25"/>
      <c r="L33" s="59">
        <v>164</v>
      </c>
      <c r="M33" s="60">
        <v>48216</v>
      </c>
      <c r="N33" s="57" t="s">
        <v>575</v>
      </c>
    </row>
    <row r="34" spans="1:14">
      <c r="A34" s="25" t="str">
        <f t="shared" ref="A34:A77" si="1">E34&amp;C34&amp;D34</f>
        <v>三民歷史三</v>
      </c>
      <c r="B34" s="23">
        <v>33</v>
      </c>
      <c r="C34" s="25" t="s">
        <v>488</v>
      </c>
      <c r="D34" s="25" t="s">
        <v>249</v>
      </c>
      <c r="E34" s="25" t="s">
        <v>139</v>
      </c>
      <c r="F34" s="25" t="s">
        <v>576</v>
      </c>
      <c r="G34" s="25">
        <v>228</v>
      </c>
      <c r="H34" s="25"/>
      <c r="I34" s="25" t="s">
        <v>264</v>
      </c>
      <c r="J34" s="23" t="s">
        <v>577</v>
      </c>
      <c r="K34" s="25" t="s">
        <v>578</v>
      </c>
      <c r="L34" s="59">
        <v>164</v>
      </c>
      <c r="M34" s="60">
        <v>37392</v>
      </c>
      <c r="N34" s="57"/>
    </row>
    <row r="35" spans="1:14">
      <c r="A35" s="25" t="str">
        <f t="shared" si="1"/>
        <v>龍騰高中地理三</v>
      </c>
      <c r="B35" s="23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25"/>
      <c r="I35" s="25" t="s">
        <v>264</v>
      </c>
      <c r="J35" s="23" t="s">
        <v>579</v>
      </c>
      <c r="K35" s="25" t="s">
        <v>580</v>
      </c>
      <c r="L35" s="59">
        <v>164</v>
      </c>
      <c r="M35" s="60">
        <v>40836</v>
      </c>
      <c r="N35" s="57"/>
    </row>
    <row r="36" spans="1:14">
      <c r="A36" s="25" t="str">
        <f t="shared" si="1"/>
        <v>龍騰公民與社會三</v>
      </c>
      <c r="B36" s="23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25"/>
      <c r="I36" s="25" t="s">
        <v>264</v>
      </c>
      <c r="J36" s="23" t="s">
        <v>581</v>
      </c>
      <c r="K36" s="25" t="s">
        <v>582</v>
      </c>
      <c r="L36" s="59">
        <v>164</v>
      </c>
      <c r="M36" s="60">
        <v>37392</v>
      </c>
      <c r="N36" s="57"/>
    </row>
    <row r="37" spans="1:14">
      <c r="A37" s="25" t="str">
        <f t="shared" si="1"/>
        <v>翰林高職國文三</v>
      </c>
      <c r="B37" s="23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25"/>
      <c r="I37" s="25" t="s">
        <v>264</v>
      </c>
      <c r="J37" s="23" t="s">
        <v>583</v>
      </c>
      <c r="K37" s="25" t="s">
        <v>584</v>
      </c>
      <c r="L37" s="59">
        <v>552</v>
      </c>
      <c r="M37" s="60">
        <v>118680</v>
      </c>
      <c r="N37" s="57"/>
    </row>
    <row r="38" spans="1:14">
      <c r="A38" s="25" t="str">
        <f t="shared" si="1"/>
        <v>龍騰高職歷史C版1</v>
      </c>
      <c r="B38" s="23">
        <v>37</v>
      </c>
      <c r="C38" s="25" t="s">
        <v>500</v>
      </c>
      <c r="D38" s="25">
        <v>1</v>
      </c>
      <c r="E38" s="25" t="s">
        <v>131</v>
      </c>
      <c r="F38" s="25" t="s">
        <v>501</v>
      </c>
      <c r="G38" s="25">
        <v>137</v>
      </c>
      <c r="H38" s="25"/>
      <c r="I38" s="25" t="s">
        <v>264</v>
      </c>
      <c r="J38" s="23" t="s">
        <v>502</v>
      </c>
      <c r="K38" s="25" t="s">
        <v>503</v>
      </c>
      <c r="L38" s="59">
        <v>157</v>
      </c>
      <c r="M38" s="60">
        <v>21509</v>
      </c>
      <c r="N38" s="57" t="s">
        <v>585</v>
      </c>
    </row>
    <row r="39" spans="1:14">
      <c r="A39" s="25" t="str">
        <f t="shared" si="1"/>
        <v>泰宇地理Ⅰ全</v>
      </c>
      <c r="B39" s="23">
        <v>38</v>
      </c>
      <c r="C39" s="25" t="s">
        <v>505</v>
      </c>
      <c r="D39" s="25" t="s">
        <v>279</v>
      </c>
      <c r="E39" s="25" t="s">
        <v>133</v>
      </c>
      <c r="F39" s="25" t="s">
        <v>506</v>
      </c>
      <c r="G39" s="25">
        <v>175</v>
      </c>
      <c r="H39" s="25"/>
      <c r="I39" s="25" t="s">
        <v>264</v>
      </c>
      <c r="J39" s="23" t="s">
        <v>507</v>
      </c>
      <c r="K39" s="25" t="s">
        <v>508</v>
      </c>
      <c r="L39" s="59">
        <v>78</v>
      </c>
      <c r="M39" s="60">
        <v>13650</v>
      </c>
      <c r="N39" s="57" t="s">
        <v>585</v>
      </c>
    </row>
    <row r="40" spans="1:14">
      <c r="A40" s="25" t="str">
        <f t="shared" si="1"/>
        <v>翰林高中國文四</v>
      </c>
      <c r="B40" s="23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25"/>
      <c r="I40" s="25" t="s">
        <v>264</v>
      </c>
      <c r="J40" s="23" t="s">
        <v>313</v>
      </c>
      <c r="K40" s="25" t="s">
        <v>314</v>
      </c>
      <c r="L40" s="59">
        <v>164</v>
      </c>
      <c r="M40" s="60">
        <v>32636</v>
      </c>
      <c r="N40" s="57" t="s">
        <v>586</v>
      </c>
    </row>
    <row r="41" spans="1:14">
      <c r="A41" s="25" t="str">
        <f t="shared" si="1"/>
        <v>三民高中英文四</v>
      </c>
      <c r="B41" s="23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25"/>
      <c r="I41" s="25" t="s">
        <v>264</v>
      </c>
      <c r="J41" s="23" t="s">
        <v>316</v>
      </c>
      <c r="K41" s="25" t="s">
        <v>317</v>
      </c>
      <c r="L41" s="59">
        <v>246</v>
      </c>
      <c r="M41" s="60">
        <v>61008</v>
      </c>
      <c r="N41" s="57" t="s">
        <v>587</v>
      </c>
    </row>
    <row r="42" spans="1:14">
      <c r="A42" s="25" t="str">
        <f t="shared" si="1"/>
        <v>東大高職英文三</v>
      </c>
      <c r="B42" s="23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25"/>
      <c r="I42" s="25" t="s">
        <v>264</v>
      </c>
      <c r="J42" s="23" t="s">
        <v>588</v>
      </c>
      <c r="K42" s="25" t="s">
        <v>589</v>
      </c>
      <c r="L42" s="59">
        <v>470</v>
      </c>
      <c r="M42" s="60">
        <v>108100</v>
      </c>
      <c r="N42" s="57"/>
    </row>
    <row r="43" spans="1:14">
      <c r="A43" s="25" t="str">
        <f t="shared" si="1"/>
        <v>南一高中數學三</v>
      </c>
      <c r="B43" s="23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25"/>
      <c r="I43" s="25" t="s">
        <v>264</v>
      </c>
      <c r="J43" s="23" t="s">
        <v>590</v>
      </c>
      <c r="K43" s="25" t="s">
        <v>591</v>
      </c>
      <c r="L43" s="59">
        <v>164</v>
      </c>
      <c r="M43" s="60">
        <v>39032</v>
      </c>
      <c r="N43" s="57" t="s">
        <v>592</v>
      </c>
    </row>
    <row r="44" spans="1:14">
      <c r="A44" s="25" t="str">
        <f t="shared" si="1"/>
        <v>泰宇基礎化學(二)全</v>
      </c>
      <c r="B44" s="23">
        <v>43</v>
      </c>
      <c r="C44" s="25" t="s">
        <v>593</v>
      </c>
      <c r="D44" s="25" t="s">
        <v>279</v>
      </c>
      <c r="E44" s="25" t="s">
        <v>133</v>
      </c>
      <c r="F44" s="25" t="s">
        <v>594</v>
      </c>
      <c r="G44" s="25">
        <v>125</v>
      </c>
      <c r="H44" s="25"/>
      <c r="I44" s="25" t="s">
        <v>264</v>
      </c>
      <c r="J44" s="23" t="s">
        <v>595</v>
      </c>
      <c r="K44" s="25" t="s">
        <v>596</v>
      </c>
      <c r="L44" s="59">
        <v>164</v>
      </c>
      <c r="M44" s="60">
        <v>20500</v>
      </c>
      <c r="N44" s="57"/>
    </row>
    <row r="45" spans="1:14">
      <c r="A45" s="25" t="str">
        <f t="shared" si="1"/>
        <v>翰林基礎物理(二)A全</v>
      </c>
      <c r="B45" s="23">
        <v>44</v>
      </c>
      <c r="C45" s="25" t="s">
        <v>597</v>
      </c>
      <c r="D45" s="25" t="s">
        <v>279</v>
      </c>
      <c r="E45" s="25" t="s">
        <v>144</v>
      </c>
      <c r="F45" s="25" t="s">
        <v>598</v>
      </c>
      <c r="G45" s="25">
        <v>203</v>
      </c>
      <c r="H45" s="25"/>
      <c r="I45" s="25" t="s">
        <v>264</v>
      </c>
      <c r="J45" s="23" t="s">
        <v>599</v>
      </c>
      <c r="K45" s="25" t="s">
        <v>600</v>
      </c>
      <c r="L45" s="59">
        <v>82</v>
      </c>
      <c r="M45" s="60">
        <v>16646</v>
      </c>
      <c r="N45" s="57"/>
    </row>
    <row r="46" spans="1:14">
      <c r="A46" s="25" t="str">
        <f t="shared" si="1"/>
        <v>南一基礎物理(二)B上</v>
      </c>
      <c r="B46" s="23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25"/>
      <c r="I46" s="25" t="s">
        <v>264</v>
      </c>
      <c r="J46" s="23" t="s">
        <v>601</v>
      </c>
      <c r="K46" s="25" t="s">
        <v>602</v>
      </c>
      <c r="L46" s="59">
        <v>82</v>
      </c>
      <c r="M46" s="60">
        <v>18122</v>
      </c>
      <c r="N46" s="57"/>
    </row>
    <row r="47" spans="1:14">
      <c r="A47" s="25" t="str">
        <f t="shared" si="1"/>
        <v>龍騰應用生物(全)全</v>
      </c>
      <c r="B47" s="23">
        <v>46</v>
      </c>
      <c r="C47" s="25" t="s">
        <v>603</v>
      </c>
      <c r="D47" s="25" t="s">
        <v>279</v>
      </c>
      <c r="E47" s="25" t="s">
        <v>131</v>
      </c>
      <c r="F47" s="25" t="s">
        <v>293</v>
      </c>
      <c r="G47" s="25">
        <v>228</v>
      </c>
      <c r="H47" s="25"/>
      <c r="I47" s="25" t="s">
        <v>264</v>
      </c>
      <c r="J47" s="23" t="s">
        <v>604</v>
      </c>
      <c r="K47" s="25" t="s">
        <v>605</v>
      </c>
      <c r="L47" s="59">
        <v>82</v>
      </c>
      <c r="M47" s="60">
        <v>18696</v>
      </c>
      <c r="N47" s="57"/>
    </row>
    <row r="48" spans="1:14">
      <c r="A48" s="25" t="str">
        <f t="shared" si="1"/>
        <v>龍騰基礎生物(下)下</v>
      </c>
      <c r="B48" s="23">
        <v>47</v>
      </c>
      <c r="C48" s="25" t="s">
        <v>606</v>
      </c>
      <c r="D48" s="25" t="s">
        <v>290</v>
      </c>
      <c r="E48" s="25" t="s">
        <v>131</v>
      </c>
      <c r="F48" s="25" t="s">
        <v>293</v>
      </c>
      <c r="G48" s="25">
        <v>220</v>
      </c>
      <c r="H48" s="25"/>
      <c r="I48" s="25" t="s">
        <v>264</v>
      </c>
      <c r="J48" s="23" t="s">
        <v>607</v>
      </c>
      <c r="K48" s="25" t="s">
        <v>608</v>
      </c>
      <c r="L48" s="59">
        <v>164</v>
      </c>
      <c r="M48" s="60">
        <v>36080</v>
      </c>
      <c r="N48" s="57"/>
    </row>
    <row r="49" spans="1:14">
      <c r="A49" s="25" t="str">
        <f t="shared" si="1"/>
        <v>信樺數學B三</v>
      </c>
      <c r="B49" s="23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25"/>
      <c r="I49" s="25" t="s">
        <v>264</v>
      </c>
      <c r="J49" s="23" t="s">
        <v>609</v>
      </c>
      <c r="K49" s="25" t="s">
        <v>610</v>
      </c>
      <c r="L49" s="59">
        <v>552</v>
      </c>
      <c r="M49" s="60">
        <v>96600</v>
      </c>
      <c r="N49" s="57" t="s">
        <v>592</v>
      </c>
    </row>
    <row r="50" spans="1:14">
      <c r="A50" s="25" t="str">
        <f t="shared" si="1"/>
        <v>啟芳行銷學Ⅰ</v>
      </c>
      <c r="B50" s="23">
        <v>49</v>
      </c>
      <c r="C50" s="25" t="s">
        <v>322</v>
      </c>
      <c r="D50" s="25" t="s">
        <v>538</v>
      </c>
      <c r="E50" s="25" t="s">
        <v>142</v>
      </c>
      <c r="F50" s="25" t="s">
        <v>323</v>
      </c>
      <c r="G50" s="25">
        <v>230</v>
      </c>
      <c r="H50" s="25"/>
      <c r="I50" s="25" t="s">
        <v>271</v>
      </c>
      <c r="J50" s="23"/>
      <c r="K50" s="25"/>
      <c r="L50" s="59">
        <v>157</v>
      </c>
      <c r="M50" s="60">
        <v>36110</v>
      </c>
      <c r="N50" s="57"/>
    </row>
    <row r="51" spans="1:14">
      <c r="A51" s="25" t="str">
        <f t="shared" si="1"/>
        <v>啟芳會計學Ⅳ</v>
      </c>
      <c r="B51" s="23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25"/>
      <c r="I51" s="25" t="s">
        <v>264</v>
      </c>
      <c r="J51" s="23" t="s">
        <v>611</v>
      </c>
      <c r="K51" s="25" t="s">
        <v>612</v>
      </c>
      <c r="L51" s="59">
        <v>392</v>
      </c>
      <c r="M51" s="60">
        <v>90160</v>
      </c>
      <c r="N51" s="57" t="s">
        <v>613</v>
      </c>
    </row>
    <row r="52" spans="1:14">
      <c r="A52" s="25" t="str">
        <f t="shared" si="1"/>
        <v>龍騰國際貿易實務Ⅳ四</v>
      </c>
      <c r="B52" s="23">
        <v>51</v>
      </c>
      <c r="C52" s="25" t="s">
        <v>614</v>
      </c>
      <c r="D52" s="25" t="s">
        <v>312</v>
      </c>
      <c r="E52" s="25" t="s">
        <v>131</v>
      </c>
      <c r="F52" s="25" t="s">
        <v>272</v>
      </c>
      <c r="G52" s="25">
        <v>254</v>
      </c>
      <c r="H52" s="25"/>
      <c r="I52" s="25" t="s">
        <v>271</v>
      </c>
      <c r="J52" s="23"/>
      <c r="K52" s="25"/>
      <c r="L52" s="59">
        <v>156</v>
      </c>
      <c r="M52" s="60">
        <v>39624</v>
      </c>
      <c r="N52" s="57" t="s">
        <v>615</v>
      </c>
    </row>
    <row r="53" spans="1:14">
      <c r="A53" s="25" t="str">
        <f t="shared" si="1"/>
        <v>龍騰國際貿易實務Ⅰ(非)一</v>
      </c>
      <c r="B53" s="23">
        <v>52</v>
      </c>
      <c r="C53" s="25" t="s">
        <v>616</v>
      </c>
      <c r="D53" s="25" t="s">
        <v>247</v>
      </c>
      <c r="E53" s="25" t="s">
        <v>131</v>
      </c>
      <c r="F53" s="25" t="s">
        <v>272</v>
      </c>
      <c r="G53" s="25">
        <v>275</v>
      </c>
      <c r="H53" s="25"/>
      <c r="I53" s="25" t="s">
        <v>271</v>
      </c>
      <c r="J53" s="23"/>
      <c r="K53" s="25"/>
      <c r="L53" s="59">
        <v>82</v>
      </c>
      <c r="M53" s="60">
        <v>22550</v>
      </c>
      <c r="N53" s="57"/>
    </row>
    <row r="54" spans="1:14">
      <c r="A54" s="25" t="str">
        <f t="shared" si="1"/>
        <v>旗立門市服務丙級檢定用書全</v>
      </c>
      <c r="B54" s="23">
        <v>53</v>
      </c>
      <c r="C54" s="25" t="s">
        <v>617</v>
      </c>
      <c r="D54" s="25" t="s">
        <v>279</v>
      </c>
      <c r="E54" s="25" t="s">
        <v>149</v>
      </c>
      <c r="F54" s="25" t="s">
        <v>618</v>
      </c>
      <c r="G54" s="25">
        <v>263</v>
      </c>
      <c r="H54" s="25"/>
      <c r="I54" s="25" t="s">
        <v>271</v>
      </c>
      <c r="J54" s="23"/>
      <c r="K54" s="25"/>
      <c r="L54" s="59">
        <v>157</v>
      </c>
      <c r="M54" s="60">
        <v>41291</v>
      </c>
      <c r="N54" s="57"/>
    </row>
    <row r="55" spans="1:14">
      <c r="A55" s="25" t="str">
        <f t="shared" si="1"/>
        <v>啟芳會計丙檢術科超易通(文中)全</v>
      </c>
      <c r="B55" s="23">
        <v>54</v>
      </c>
      <c r="C55" s="25" t="s">
        <v>619</v>
      </c>
      <c r="D55" s="25" t="s">
        <v>279</v>
      </c>
      <c r="E55" s="25" t="s">
        <v>142</v>
      </c>
      <c r="F55" s="25" t="s">
        <v>620</v>
      </c>
      <c r="G55" s="25">
        <v>280</v>
      </c>
      <c r="H55" s="25"/>
      <c r="I55" s="25" t="s">
        <v>271</v>
      </c>
      <c r="J55" s="23"/>
      <c r="K55" s="25"/>
      <c r="L55" s="59">
        <v>313</v>
      </c>
      <c r="M55" s="60">
        <v>87640</v>
      </c>
      <c r="N55" s="57" t="s">
        <v>621</v>
      </c>
    </row>
    <row r="56" spans="1:14">
      <c r="A56" s="25" t="str">
        <f t="shared" si="1"/>
        <v>信樺經濟學Ⅰ</v>
      </c>
      <c r="B56" s="23">
        <v>55</v>
      </c>
      <c r="C56" s="25" t="s">
        <v>280</v>
      </c>
      <c r="D56" s="25" t="s">
        <v>538</v>
      </c>
      <c r="E56" s="25" t="s">
        <v>146</v>
      </c>
      <c r="F56" s="25" t="s">
        <v>622</v>
      </c>
      <c r="G56" s="25">
        <v>250</v>
      </c>
      <c r="H56" s="25"/>
      <c r="I56" s="25" t="s">
        <v>264</v>
      </c>
      <c r="J56" s="23" t="s">
        <v>623</v>
      </c>
      <c r="K56" s="25" t="s">
        <v>624</v>
      </c>
      <c r="L56" s="59">
        <v>392</v>
      </c>
      <c r="M56" s="60">
        <v>98000</v>
      </c>
      <c r="N56" s="57"/>
    </row>
    <row r="57" spans="1:14">
      <c r="A57" s="25" t="str">
        <f t="shared" si="1"/>
        <v>旗立計算機概論Ⅲ</v>
      </c>
      <c r="B57" s="23">
        <v>56</v>
      </c>
      <c r="C57" s="25" t="s">
        <v>278</v>
      </c>
      <c r="D57" s="25" t="s">
        <v>625</v>
      </c>
      <c r="E57" s="25" t="s">
        <v>149</v>
      </c>
      <c r="F57" s="25" t="s">
        <v>303</v>
      </c>
      <c r="G57" s="25">
        <v>296</v>
      </c>
      <c r="H57" s="25"/>
      <c r="I57" s="25" t="s">
        <v>264</v>
      </c>
      <c r="J57" s="23" t="s">
        <v>626</v>
      </c>
      <c r="K57" s="25" t="s">
        <v>627</v>
      </c>
      <c r="L57" s="59">
        <v>474</v>
      </c>
      <c r="M57" s="60">
        <v>140304</v>
      </c>
      <c r="N57" s="57"/>
    </row>
    <row r="58" spans="1:14">
      <c r="A58" s="25" t="str">
        <f t="shared" si="1"/>
        <v>全華設計概論全</v>
      </c>
      <c r="B58" s="23">
        <v>57</v>
      </c>
      <c r="C58" s="25" t="s">
        <v>628</v>
      </c>
      <c r="D58" s="25" t="s">
        <v>279</v>
      </c>
      <c r="E58" s="25" t="s">
        <v>153</v>
      </c>
      <c r="F58" s="25" t="s">
        <v>629</v>
      </c>
      <c r="G58" s="25">
        <v>364</v>
      </c>
      <c r="H58" s="25"/>
      <c r="I58" s="25" t="s">
        <v>264</v>
      </c>
      <c r="J58" s="23" t="s">
        <v>630</v>
      </c>
      <c r="K58" s="25" t="s">
        <v>631</v>
      </c>
      <c r="L58" s="59">
        <v>78</v>
      </c>
      <c r="M58" s="60">
        <v>28392</v>
      </c>
      <c r="N58" s="57"/>
    </row>
    <row r="59" spans="1:14">
      <c r="A59" s="25" t="str">
        <f t="shared" si="1"/>
        <v>龍騰造形原理全</v>
      </c>
      <c r="B59" s="23">
        <v>58</v>
      </c>
      <c r="C59" s="25" t="s">
        <v>632</v>
      </c>
      <c r="D59" s="25" t="s">
        <v>279</v>
      </c>
      <c r="E59" s="25" t="s">
        <v>131</v>
      </c>
      <c r="F59" s="25" t="s">
        <v>633</v>
      </c>
      <c r="G59" s="25">
        <v>347</v>
      </c>
      <c r="H59" s="25"/>
      <c r="I59" s="25" t="s">
        <v>264</v>
      </c>
      <c r="J59" s="23" t="s">
        <v>634</v>
      </c>
      <c r="K59" s="25" t="s">
        <v>635</v>
      </c>
      <c r="L59" s="59">
        <v>78</v>
      </c>
      <c r="M59" s="60">
        <v>27066</v>
      </c>
      <c r="N59" s="57"/>
    </row>
    <row r="60" spans="1:14">
      <c r="A60" s="25" t="str">
        <f t="shared" si="1"/>
        <v>泰宇體育三</v>
      </c>
      <c r="B60" s="50">
        <v>59</v>
      </c>
      <c r="C60" s="25" t="s">
        <v>274</v>
      </c>
      <c r="D60" s="25" t="s">
        <v>249</v>
      </c>
      <c r="E60" s="25" t="s">
        <v>133</v>
      </c>
      <c r="F60" s="25" t="s">
        <v>636</v>
      </c>
      <c r="G60" s="25">
        <v>130</v>
      </c>
      <c r="H60" s="25"/>
      <c r="I60" s="25" t="s">
        <v>264</v>
      </c>
      <c r="J60" s="50" t="s">
        <v>637</v>
      </c>
      <c r="K60" s="25" t="s">
        <v>638</v>
      </c>
      <c r="L60" s="59">
        <v>716</v>
      </c>
      <c r="M60" s="60">
        <v>93080</v>
      </c>
      <c r="N60" s="57"/>
    </row>
    <row r="61" spans="1:14">
      <c r="A61" s="25" t="str">
        <f t="shared" si="1"/>
        <v>幼獅野外求生全</v>
      </c>
      <c r="B61" s="50">
        <v>60</v>
      </c>
      <c r="C61" s="25" t="s">
        <v>639</v>
      </c>
      <c r="D61" s="25" t="s">
        <v>279</v>
      </c>
      <c r="E61" s="25" t="s">
        <v>135</v>
      </c>
      <c r="F61" s="25" t="s">
        <v>640</v>
      </c>
      <c r="G61" s="25">
        <v>150</v>
      </c>
      <c r="H61" s="25"/>
      <c r="I61" s="25" t="s">
        <v>271</v>
      </c>
      <c r="J61" s="50"/>
      <c r="K61" s="25"/>
      <c r="L61" s="59">
        <v>552</v>
      </c>
      <c r="M61" s="60">
        <v>82800</v>
      </c>
      <c r="N61" s="57"/>
    </row>
    <row r="62" spans="1:14">
      <c r="A62" s="25" t="str">
        <f t="shared" si="1"/>
        <v>翰林高中國文六</v>
      </c>
      <c r="B62" s="50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25"/>
      <c r="I62" s="25" t="s">
        <v>264</v>
      </c>
      <c r="J62" s="50" t="s">
        <v>326</v>
      </c>
      <c r="K62" s="25" t="s">
        <v>327</v>
      </c>
      <c r="L62" s="59">
        <v>143</v>
      </c>
      <c r="M62" s="60">
        <v>28028</v>
      </c>
      <c r="N62" s="57"/>
    </row>
    <row r="63" spans="1:14">
      <c r="A63" s="25" t="str">
        <f t="shared" si="1"/>
        <v>三民選修歷史上</v>
      </c>
      <c r="B63" s="50">
        <v>62</v>
      </c>
      <c r="C63" s="25" t="s">
        <v>282</v>
      </c>
      <c r="D63" s="25" t="s">
        <v>292</v>
      </c>
      <c r="E63" s="25" t="s">
        <v>139</v>
      </c>
      <c r="F63" s="25" t="s">
        <v>641</v>
      </c>
      <c r="G63" s="25">
        <v>220</v>
      </c>
      <c r="H63" s="25"/>
      <c r="I63" s="25" t="s">
        <v>264</v>
      </c>
      <c r="J63" s="50" t="s">
        <v>642</v>
      </c>
      <c r="K63" s="25" t="s">
        <v>643</v>
      </c>
      <c r="L63" s="59">
        <v>62</v>
      </c>
      <c r="M63" s="60">
        <v>13640</v>
      </c>
      <c r="N63" s="57"/>
    </row>
    <row r="64" spans="1:14">
      <c r="A64" s="25" t="str">
        <f t="shared" si="1"/>
        <v>龍騰應用地理上</v>
      </c>
      <c r="B64" s="50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25"/>
      <c r="I64" s="25" t="s">
        <v>264</v>
      </c>
      <c r="J64" s="50" t="s">
        <v>644</v>
      </c>
      <c r="K64" s="25" t="s">
        <v>645</v>
      </c>
      <c r="L64" s="59">
        <v>62</v>
      </c>
      <c r="M64" s="60">
        <v>14880</v>
      </c>
      <c r="N64" s="57"/>
    </row>
    <row r="65" spans="1:17">
      <c r="A65" s="25" t="str">
        <f t="shared" si="1"/>
        <v>三民公民與社會選修上</v>
      </c>
      <c r="B65" s="50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25"/>
      <c r="I65" s="25" t="s">
        <v>264</v>
      </c>
      <c r="J65" s="50" t="s">
        <v>646</v>
      </c>
      <c r="K65" s="25" t="s">
        <v>647</v>
      </c>
      <c r="L65" s="59">
        <v>62</v>
      </c>
      <c r="M65" s="60">
        <v>14136</v>
      </c>
      <c r="N65" s="57"/>
    </row>
    <row r="66" spans="1:17">
      <c r="A66" s="25" t="str">
        <f t="shared" si="1"/>
        <v>東大高職國文五</v>
      </c>
      <c r="B66" s="50">
        <v>65</v>
      </c>
      <c r="C66" s="25" t="s">
        <v>269</v>
      </c>
      <c r="D66" s="25" t="s">
        <v>315</v>
      </c>
      <c r="E66" s="25" t="s">
        <v>137</v>
      </c>
      <c r="F66" s="25" t="s">
        <v>497</v>
      </c>
      <c r="G66" s="25">
        <v>235</v>
      </c>
      <c r="H66" s="25"/>
      <c r="I66" s="25" t="s">
        <v>264</v>
      </c>
      <c r="J66" s="50" t="s">
        <v>648</v>
      </c>
      <c r="K66" s="25" t="s">
        <v>649</v>
      </c>
      <c r="L66" s="59">
        <v>501</v>
      </c>
      <c r="M66" s="60">
        <v>117735</v>
      </c>
      <c r="N66" s="57"/>
    </row>
    <row r="67" spans="1:17">
      <c r="A67" s="25" t="str">
        <f t="shared" si="1"/>
        <v>東大高職國文六</v>
      </c>
      <c r="B67" s="50">
        <v>66</v>
      </c>
      <c r="C67" s="25" t="s">
        <v>269</v>
      </c>
      <c r="D67" s="25" t="s">
        <v>325</v>
      </c>
      <c r="E67" s="25" t="s">
        <v>137</v>
      </c>
      <c r="F67" s="25" t="s">
        <v>497</v>
      </c>
      <c r="G67" s="25">
        <v>240</v>
      </c>
      <c r="H67" s="25"/>
      <c r="I67" s="25" t="s">
        <v>264</v>
      </c>
      <c r="J67" s="50" t="s">
        <v>334</v>
      </c>
      <c r="K67" s="25" t="s">
        <v>335</v>
      </c>
      <c r="L67" s="59">
        <v>501</v>
      </c>
      <c r="M67" s="60">
        <v>120240</v>
      </c>
      <c r="N67" s="57" t="s">
        <v>586</v>
      </c>
    </row>
    <row r="68" spans="1:17">
      <c r="A68" s="25" t="str">
        <f t="shared" si="1"/>
        <v>龍騰高職歷史C版1</v>
      </c>
      <c r="B68" s="50">
        <v>67</v>
      </c>
      <c r="C68" s="25" t="s">
        <v>500</v>
      </c>
      <c r="D68" s="25">
        <v>1</v>
      </c>
      <c r="E68" s="25" t="s">
        <v>131</v>
      </c>
      <c r="F68" s="25" t="s">
        <v>501</v>
      </c>
      <c r="G68" s="25">
        <v>137</v>
      </c>
      <c r="H68" s="25"/>
      <c r="I68" s="25" t="s">
        <v>264</v>
      </c>
      <c r="J68" s="50" t="s">
        <v>502</v>
      </c>
      <c r="K68" s="25" t="s">
        <v>503</v>
      </c>
      <c r="L68" s="59">
        <v>76</v>
      </c>
      <c r="M68" s="60">
        <v>10412</v>
      </c>
      <c r="N68" s="57" t="s">
        <v>650</v>
      </c>
    </row>
    <row r="69" spans="1:17">
      <c r="A69" s="25" t="str">
        <f t="shared" si="1"/>
        <v>泰宇地理Ⅰ全</v>
      </c>
      <c r="B69" s="50">
        <v>68</v>
      </c>
      <c r="C69" s="25" t="s">
        <v>505</v>
      </c>
      <c r="D69" s="25" t="s">
        <v>279</v>
      </c>
      <c r="E69" s="25" t="s">
        <v>133</v>
      </c>
      <c r="F69" s="25" t="s">
        <v>506</v>
      </c>
      <c r="G69" s="25">
        <v>175</v>
      </c>
      <c r="H69" s="25"/>
      <c r="I69" s="25" t="s">
        <v>264</v>
      </c>
      <c r="J69" s="50" t="s">
        <v>507</v>
      </c>
      <c r="K69" s="25" t="s">
        <v>508</v>
      </c>
      <c r="L69" s="59">
        <v>144</v>
      </c>
      <c r="M69" s="60">
        <v>25200</v>
      </c>
      <c r="N69" s="57" t="s">
        <v>650</v>
      </c>
    </row>
    <row r="70" spans="1:17">
      <c r="A70" s="25" t="str">
        <f t="shared" si="1"/>
        <v>信樺公民與社會A</v>
      </c>
      <c r="B70" s="50">
        <v>69</v>
      </c>
      <c r="C70" s="25" t="s">
        <v>267</v>
      </c>
      <c r="D70" s="25" t="s">
        <v>651</v>
      </c>
      <c r="E70" s="25" t="s">
        <v>146</v>
      </c>
      <c r="F70" s="25" t="s">
        <v>652</v>
      </c>
      <c r="G70" s="25">
        <v>120</v>
      </c>
      <c r="H70" s="25"/>
      <c r="I70" s="25" t="s">
        <v>264</v>
      </c>
      <c r="J70" s="50" t="s">
        <v>653</v>
      </c>
      <c r="K70" s="25" t="s">
        <v>654</v>
      </c>
      <c r="L70" s="59">
        <v>501</v>
      </c>
      <c r="M70" s="60">
        <v>60120</v>
      </c>
      <c r="N70" s="57" t="s">
        <v>575</v>
      </c>
    </row>
    <row r="71" spans="1:17">
      <c r="A71" s="25" t="str">
        <f t="shared" si="1"/>
        <v>三民數學(甲)五</v>
      </c>
      <c r="B71" s="50">
        <v>70</v>
      </c>
      <c r="C71" s="25" t="s">
        <v>328</v>
      </c>
      <c r="D71" s="25" t="s">
        <v>315</v>
      </c>
      <c r="E71" s="25" t="s">
        <v>139</v>
      </c>
      <c r="F71" s="25" t="s">
        <v>655</v>
      </c>
      <c r="G71" s="25">
        <v>198</v>
      </c>
      <c r="H71" s="25"/>
      <c r="I71" s="25" t="s">
        <v>264</v>
      </c>
      <c r="J71" s="50" t="s">
        <v>656</v>
      </c>
      <c r="K71" s="25" t="s">
        <v>657</v>
      </c>
      <c r="L71" s="59">
        <v>81</v>
      </c>
      <c r="M71" s="60">
        <v>16038</v>
      </c>
      <c r="N71" s="57"/>
    </row>
    <row r="72" spans="1:17">
      <c r="A72" s="25" t="str">
        <f t="shared" si="1"/>
        <v>三民數學(乙)五</v>
      </c>
      <c r="B72" s="50">
        <v>71</v>
      </c>
      <c r="C72" s="25" t="s">
        <v>329</v>
      </c>
      <c r="D72" s="25" t="s">
        <v>315</v>
      </c>
      <c r="E72" s="25" t="s">
        <v>139</v>
      </c>
      <c r="F72" s="25" t="s">
        <v>655</v>
      </c>
      <c r="G72" s="25">
        <v>198</v>
      </c>
      <c r="H72" s="25"/>
      <c r="I72" s="25" t="s">
        <v>264</v>
      </c>
      <c r="J72" s="50" t="s">
        <v>658</v>
      </c>
      <c r="K72" s="25" t="s">
        <v>659</v>
      </c>
      <c r="L72" s="59">
        <v>62</v>
      </c>
      <c r="M72" s="60">
        <v>12276</v>
      </c>
      <c r="N72" s="57"/>
    </row>
    <row r="73" spans="1:17">
      <c r="A73" s="25" t="str">
        <f t="shared" si="1"/>
        <v>龍騰選修物理(上)上</v>
      </c>
      <c r="B73" s="50">
        <v>72</v>
      </c>
      <c r="C73" s="25" t="s">
        <v>660</v>
      </c>
      <c r="D73" s="25" t="s">
        <v>292</v>
      </c>
      <c r="E73" s="25" t="s">
        <v>131</v>
      </c>
      <c r="F73" s="25" t="s">
        <v>330</v>
      </c>
      <c r="G73" s="25">
        <v>249</v>
      </c>
      <c r="H73" s="25"/>
      <c r="I73" s="25" t="s">
        <v>264</v>
      </c>
      <c r="J73" s="50" t="s">
        <v>661</v>
      </c>
      <c r="K73" s="25" t="s">
        <v>662</v>
      </c>
      <c r="L73" s="59">
        <v>81</v>
      </c>
      <c r="M73" s="60">
        <v>20169</v>
      </c>
      <c r="N73" s="57"/>
    </row>
    <row r="74" spans="1:17">
      <c r="A74" s="25" t="str">
        <f t="shared" si="1"/>
        <v>泰宇選修化學上</v>
      </c>
      <c r="B74" s="50">
        <v>73</v>
      </c>
      <c r="C74" s="25" t="s">
        <v>281</v>
      </c>
      <c r="D74" s="25" t="s">
        <v>292</v>
      </c>
      <c r="E74" s="25" t="s">
        <v>133</v>
      </c>
      <c r="F74" s="25" t="s">
        <v>594</v>
      </c>
      <c r="G74" s="25">
        <v>125</v>
      </c>
      <c r="H74" s="25"/>
      <c r="I74" s="25" t="s">
        <v>264</v>
      </c>
      <c r="J74" s="50" t="s">
        <v>663</v>
      </c>
      <c r="K74" s="25" t="s">
        <v>664</v>
      </c>
      <c r="L74" s="59">
        <v>81</v>
      </c>
      <c r="M74" s="60">
        <v>10125</v>
      </c>
      <c r="N74" s="57"/>
    </row>
    <row r="75" spans="1:17">
      <c r="A75" s="25" t="str">
        <f t="shared" si="1"/>
        <v>華興職校音樂(丙)全</v>
      </c>
      <c r="B75" s="50">
        <v>74</v>
      </c>
      <c r="C75" s="25" t="s">
        <v>561</v>
      </c>
      <c r="D75" s="25" t="s">
        <v>279</v>
      </c>
      <c r="E75" s="25" t="s">
        <v>157</v>
      </c>
      <c r="F75" s="25" t="s">
        <v>562</v>
      </c>
      <c r="G75" s="25">
        <v>190</v>
      </c>
      <c r="H75" s="25"/>
      <c r="I75" s="25" t="s">
        <v>264</v>
      </c>
      <c r="J75" s="50" t="s">
        <v>563</v>
      </c>
      <c r="K75" s="25" t="s">
        <v>564</v>
      </c>
      <c r="L75" s="59">
        <v>76</v>
      </c>
      <c r="M75" s="60">
        <v>14440</v>
      </c>
      <c r="N75" s="57" t="s">
        <v>665</v>
      </c>
    </row>
    <row r="76" spans="1:17">
      <c r="A76" s="25" t="str">
        <f t="shared" si="1"/>
        <v>育達體育五</v>
      </c>
      <c r="B76" s="50">
        <v>75</v>
      </c>
      <c r="C76" s="25" t="s">
        <v>274</v>
      </c>
      <c r="D76" s="25" t="s">
        <v>315</v>
      </c>
      <c r="E76" s="25" t="s">
        <v>155</v>
      </c>
      <c r="F76" s="25" t="s">
        <v>666</v>
      </c>
      <c r="G76" s="25">
        <v>125</v>
      </c>
      <c r="H76" s="25"/>
      <c r="I76" s="25" t="s">
        <v>264</v>
      </c>
      <c r="J76" s="50" t="s">
        <v>667</v>
      </c>
      <c r="K76" s="25" t="s">
        <v>668</v>
      </c>
      <c r="L76" s="59">
        <v>644</v>
      </c>
      <c r="M76" s="60">
        <v>80500</v>
      </c>
      <c r="N76" s="57"/>
    </row>
    <row r="77" spans="1:17">
      <c r="A77" s="25" t="str">
        <f t="shared" si="1"/>
        <v>翔宇恐怖主義與反恐作為全</v>
      </c>
      <c r="B77" s="50">
        <v>76</v>
      </c>
      <c r="C77" s="25" t="s">
        <v>669</v>
      </c>
      <c r="D77" s="25" t="s">
        <v>279</v>
      </c>
      <c r="E77" s="25" t="s">
        <v>336</v>
      </c>
      <c r="F77" s="25" t="s">
        <v>670</v>
      </c>
      <c r="G77" s="25">
        <v>145</v>
      </c>
      <c r="H77" s="25"/>
      <c r="I77" s="25" t="s">
        <v>271</v>
      </c>
      <c r="J77" s="50"/>
      <c r="K77" s="25"/>
      <c r="L77" s="59">
        <v>644</v>
      </c>
      <c r="M77" s="60">
        <v>93380</v>
      </c>
      <c r="N77" s="57"/>
    </row>
    <row r="78" spans="1:17" ht="17.25" customHeight="1">
      <c r="A78" s="25" t="str">
        <f t="shared" ref="A78:A109" si="2">F78&amp;C78&amp;D78</f>
        <v>黃志民高職國文(ㄧ)一</v>
      </c>
      <c r="B78" s="50">
        <v>77</v>
      </c>
      <c r="C78" s="64" t="s">
        <v>673</v>
      </c>
      <c r="D78" s="33" t="s">
        <v>247</v>
      </c>
      <c r="E78" s="33" t="s">
        <v>137</v>
      </c>
      <c r="F78" s="33" t="s">
        <v>371</v>
      </c>
      <c r="G78" s="33">
        <v>235</v>
      </c>
      <c r="H78" s="33"/>
      <c r="I78" s="33"/>
      <c r="J78" s="32">
        <v>1344</v>
      </c>
      <c r="K78" s="33">
        <v>105.1</v>
      </c>
      <c r="L78" s="33"/>
      <c r="M78" s="33"/>
      <c r="N78" s="61" t="s">
        <v>674</v>
      </c>
    </row>
    <row r="79" spans="1:17" ht="17.25" customHeight="1">
      <c r="A79" s="25" t="str">
        <f t="shared" si="2"/>
        <v>曾麗玲英文Ⅰ六課版一</v>
      </c>
      <c r="B79" s="50">
        <v>78</v>
      </c>
      <c r="C79" s="64" t="s">
        <v>675</v>
      </c>
      <c r="D79" s="33" t="s">
        <v>247</v>
      </c>
      <c r="E79" s="33" t="s">
        <v>137</v>
      </c>
      <c r="F79" s="33" t="s">
        <v>676</v>
      </c>
      <c r="G79" s="33">
        <v>160</v>
      </c>
      <c r="H79" s="33"/>
      <c r="I79" s="33"/>
      <c r="J79" s="32">
        <v>105028</v>
      </c>
      <c r="K79" s="33">
        <v>111.04</v>
      </c>
      <c r="L79" s="33"/>
      <c r="M79" s="33"/>
      <c r="N79" s="61" t="s">
        <v>677</v>
      </c>
    </row>
    <row r="80" spans="1:17" ht="17.25" customHeight="1">
      <c r="A80" s="25" t="str">
        <f t="shared" si="2"/>
        <v>陳秋錦數學B(陳版) Ⅰ一</v>
      </c>
      <c r="B80" s="50">
        <v>79</v>
      </c>
      <c r="C80" s="64" t="s">
        <v>724</v>
      </c>
      <c r="D80" s="33" t="s">
        <v>247</v>
      </c>
      <c r="E80" s="33" t="s">
        <v>131</v>
      </c>
      <c r="F80" s="33" t="s">
        <v>364</v>
      </c>
      <c r="G80" s="33">
        <v>187</v>
      </c>
      <c r="H80" s="33"/>
      <c r="I80" s="33"/>
      <c r="J80" s="32">
        <v>1324</v>
      </c>
      <c r="K80" s="33" t="s">
        <v>678</v>
      </c>
      <c r="L80" s="33"/>
      <c r="M80" s="33"/>
      <c r="N80" s="61" t="s">
        <v>725</v>
      </c>
      <c r="P80" s="20">
        <v>3.5000000000000003E-2</v>
      </c>
      <c r="Q80" s="20">
        <v>4910.6400000000003</v>
      </c>
    </row>
    <row r="81" spans="1:17" ht="17.25" customHeight="1">
      <c r="A81" s="25" t="str">
        <f t="shared" si="2"/>
        <v>林若娟會計學Ⅰ一</v>
      </c>
      <c r="B81" s="50">
        <v>80</v>
      </c>
      <c r="C81" s="64" t="s">
        <v>679</v>
      </c>
      <c r="D81" s="33" t="s">
        <v>247</v>
      </c>
      <c r="E81" s="33" t="s">
        <v>142</v>
      </c>
      <c r="F81" s="33" t="s">
        <v>365</v>
      </c>
      <c r="G81" s="33">
        <v>230</v>
      </c>
      <c r="H81" s="33"/>
      <c r="I81" s="33"/>
      <c r="J81" s="32">
        <v>2536</v>
      </c>
      <c r="K81" s="33" t="s">
        <v>680</v>
      </c>
      <c r="L81" s="33"/>
      <c r="M81" s="33"/>
      <c r="N81" s="61" t="s">
        <v>726</v>
      </c>
      <c r="Q81" s="20">
        <v>1027871.64</v>
      </c>
    </row>
    <row r="82" spans="1:17" ht="17.25" customHeight="1">
      <c r="A82" s="25" t="str">
        <f t="shared" si="2"/>
        <v>徐玉霞商業概論Ⅰ一</v>
      </c>
      <c r="B82" s="50">
        <v>81</v>
      </c>
      <c r="C82" s="64" t="s">
        <v>681</v>
      </c>
      <c r="D82" s="33" t="s">
        <v>247</v>
      </c>
      <c r="E82" s="33" t="s">
        <v>146</v>
      </c>
      <c r="F82" s="33" t="s">
        <v>682</v>
      </c>
      <c r="G82" s="33">
        <v>200</v>
      </c>
      <c r="H82" s="33"/>
      <c r="I82" s="33"/>
      <c r="J82" s="32">
        <v>104006</v>
      </c>
      <c r="K82" s="33" t="s">
        <v>683</v>
      </c>
      <c r="L82" s="33"/>
      <c r="M82" s="33"/>
      <c r="N82" s="61" t="s">
        <v>727</v>
      </c>
      <c r="Q82" s="20">
        <v>4622695</v>
      </c>
    </row>
    <row r="83" spans="1:17" ht="17.25" customHeight="1">
      <c r="A83" s="25" t="str">
        <f t="shared" si="2"/>
        <v>施威銘計算機概論Ⅰ一</v>
      </c>
      <c r="B83" s="50">
        <v>82</v>
      </c>
      <c r="C83" s="64" t="s">
        <v>684</v>
      </c>
      <c r="D83" s="33" t="s">
        <v>247</v>
      </c>
      <c r="E83" s="33" t="s">
        <v>149</v>
      </c>
      <c r="F83" s="33" t="s">
        <v>685</v>
      </c>
      <c r="G83" s="33">
        <v>278</v>
      </c>
      <c r="H83" s="33"/>
      <c r="I83" s="33"/>
      <c r="J83" s="32">
        <v>103031</v>
      </c>
      <c r="K83" s="33" t="s">
        <v>363</v>
      </c>
      <c r="L83" s="33"/>
      <c r="M83" s="33"/>
      <c r="N83" s="61" t="s">
        <v>686</v>
      </c>
      <c r="Q83" s="20">
        <v>3594823.36</v>
      </c>
    </row>
    <row r="84" spans="1:17" ht="17.25" customHeight="1">
      <c r="A84" s="25" t="str">
        <f t="shared" si="2"/>
        <v>毛靜雯公民與社會A全</v>
      </c>
      <c r="B84" s="50">
        <v>83</v>
      </c>
      <c r="C84" s="64" t="s">
        <v>728</v>
      </c>
      <c r="D84" s="33" t="s">
        <v>279</v>
      </c>
      <c r="E84" s="33" t="s">
        <v>146</v>
      </c>
      <c r="F84" s="33" t="s">
        <v>687</v>
      </c>
      <c r="G84" s="33">
        <v>120</v>
      </c>
      <c r="H84" s="33"/>
      <c r="I84" s="33"/>
      <c r="J84" s="32">
        <v>2332</v>
      </c>
      <c r="K84" s="33">
        <v>108.5</v>
      </c>
      <c r="L84" s="33"/>
      <c r="M84" s="33"/>
      <c r="N84" s="61"/>
      <c r="P84" s="20">
        <v>0.05</v>
      </c>
      <c r="Q84" s="20">
        <v>7015.2000000000007</v>
      </c>
    </row>
    <row r="85" spans="1:17" ht="17.25" customHeight="1">
      <c r="A85" s="25" t="str">
        <f t="shared" si="2"/>
        <v>張德聰生涯規劃(職校版)全</v>
      </c>
      <c r="B85" s="50">
        <v>84</v>
      </c>
      <c r="C85" s="64" t="s">
        <v>729</v>
      </c>
      <c r="D85" s="33" t="s">
        <v>279</v>
      </c>
      <c r="E85" s="33" t="s">
        <v>135</v>
      </c>
      <c r="F85" s="33" t="s">
        <v>688</v>
      </c>
      <c r="G85" s="33">
        <v>150</v>
      </c>
      <c r="H85" s="33"/>
      <c r="I85" s="33"/>
      <c r="J85" s="32">
        <v>1298</v>
      </c>
      <c r="K85" s="33" t="s">
        <v>689</v>
      </c>
      <c r="L85" s="33"/>
      <c r="M85" s="33"/>
      <c r="N85" s="61" t="s">
        <v>690</v>
      </c>
    </row>
    <row r="86" spans="1:17" ht="17.25" customHeight="1">
      <c r="A86" s="25" t="str">
        <f t="shared" si="2"/>
        <v>郭鐘隆健康與護理Ⅰ上</v>
      </c>
      <c r="B86" s="50">
        <v>85</v>
      </c>
      <c r="C86" s="64" t="s">
        <v>691</v>
      </c>
      <c r="D86" s="33" t="s">
        <v>292</v>
      </c>
      <c r="E86" s="33" t="s">
        <v>135</v>
      </c>
      <c r="F86" s="33" t="s">
        <v>366</v>
      </c>
      <c r="G86" s="33">
        <v>155</v>
      </c>
      <c r="H86" s="33"/>
      <c r="I86" s="33"/>
      <c r="J86" s="32">
        <v>484</v>
      </c>
      <c r="K86" s="33" t="s">
        <v>692</v>
      </c>
      <c r="L86" s="33"/>
      <c r="M86" s="33"/>
      <c r="N86" s="61" t="s">
        <v>690</v>
      </c>
    </row>
    <row r="87" spans="1:17" ht="17.25" customHeight="1">
      <c r="A87" s="25" t="str">
        <f t="shared" si="2"/>
        <v>高德智全民國防教育ㄧ</v>
      </c>
      <c r="B87" s="50">
        <v>86</v>
      </c>
      <c r="C87" s="64" t="s">
        <v>275</v>
      </c>
      <c r="D87" s="33" t="s">
        <v>569</v>
      </c>
      <c r="E87" s="33" t="s">
        <v>155</v>
      </c>
      <c r="F87" s="33" t="s">
        <v>305</v>
      </c>
      <c r="G87" s="33">
        <v>168</v>
      </c>
      <c r="H87" s="33"/>
      <c r="I87" s="33"/>
      <c r="J87" s="32">
        <v>497</v>
      </c>
      <c r="K87" s="33" t="s">
        <v>693</v>
      </c>
      <c r="L87" s="33"/>
      <c r="M87" s="33"/>
      <c r="N87" s="61" t="s">
        <v>690</v>
      </c>
    </row>
    <row r="88" spans="1:17" ht="17.25" customHeight="1">
      <c r="A88" s="25" t="str">
        <f t="shared" si="2"/>
        <v>信樺體育研究室體育規則全</v>
      </c>
      <c r="B88" s="50">
        <v>87</v>
      </c>
      <c r="C88" s="64" t="s">
        <v>694</v>
      </c>
      <c r="D88" s="33" t="s">
        <v>279</v>
      </c>
      <c r="E88" s="33" t="s">
        <v>146</v>
      </c>
      <c r="F88" s="33" t="s">
        <v>695</v>
      </c>
      <c r="G88" s="33">
        <v>100</v>
      </c>
      <c r="H88" s="33"/>
      <c r="I88" s="33" t="s">
        <v>696</v>
      </c>
      <c r="J88" s="32" t="s">
        <v>730</v>
      </c>
      <c r="K88" s="33" t="s">
        <v>730</v>
      </c>
      <c r="L88" s="33"/>
      <c r="M88" s="33"/>
      <c r="N88" s="61"/>
    </row>
    <row r="89" spans="1:17" ht="17.25" customHeight="1">
      <c r="A89" s="25" t="str">
        <f t="shared" si="2"/>
        <v>何寄澎高職國文(三)三</v>
      </c>
      <c r="B89" s="50">
        <v>88</v>
      </c>
      <c r="C89" s="33" t="s">
        <v>731</v>
      </c>
      <c r="D89" s="33" t="s">
        <v>249</v>
      </c>
      <c r="E89" s="33" t="s">
        <v>131</v>
      </c>
      <c r="F89" s="33" t="s">
        <v>361</v>
      </c>
      <c r="G89" s="33">
        <v>198</v>
      </c>
      <c r="H89" s="33"/>
      <c r="I89" s="33"/>
      <c r="J89" s="32">
        <v>1904</v>
      </c>
      <c r="K89" s="33" t="s">
        <v>697</v>
      </c>
      <c r="L89" s="33"/>
      <c r="M89" s="33"/>
      <c r="N89" s="61" t="s">
        <v>698</v>
      </c>
    </row>
    <row r="90" spans="1:17" ht="17.25" customHeight="1">
      <c r="A90" s="25" t="str">
        <f t="shared" si="2"/>
        <v>黃玟君高職英文ⅢB版三</v>
      </c>
      <c r="B90" s="50">
        <v>89</v>
      </c>
      <c r="C90" s="33" t="s">
        <v>732</v>
      </c>
      <c r="D90" s="33" t="s">
        <v>249</v>
      </c>
      <c r="E90" s="33" t="s">
        <v>131</v>
      </c>
      <c r="F90" s="33" t="s">
        <v>362</v>
      </c>
      <c r="G90" s="33">
        <v>210</v>
      </c>
      <c r="H90" s="33"/>
      <c r="I90" s="33"/>
      <c r="J90" s="32">
        <v>104033</v>
      </c>
      <c r="K90" s="33" t="s">
        <v>699</v>
      </c>
      <c r="L90" s="33"/>
      <c r="M90" s="33"/>
      <c r="N90" s="61" t="s">
        <v>733</v>
      </c>
    </row>
    <row r="91" spans="1:17" ht="17.25" customHeight="1">
      <c r="A91" s="25" t="str">
        <f t="shared" si="2"/>
        <v>陳秋錦數學(B)Ⅲ三</v>
      </c>
      <c r="B91" s="50">
        <v>90</v>
      </c>
      <c r="C91" s="33" t="s">
        <v>734</v>
      </c>
      <c r="D91" s="33" t="s">
        <v>249</v>
      </c>
      <c r="E91" s="33" t="s">
        <v>131</v>
      </c>
      <c r="F91" s="33" t="s">
        <v>364</v>
      </c>
      <c r="G91" s="33">
        <v>187</v>
      </c>
      <c r="H91" s="33"/>
      <c r="I91" s="33"/>
      <c r="J91" s="32">
        <v>1871</v>
      </c>
      <c r="K91" s="33" t="s">
        <v>700</v>
      </c>
      <c r="L91" s="33"/>
      <c r="M91" s="33"/>
      <c r="N91" s="61" t="s">
        <v>735</v>
      </c>
    </row>
    <row r="92" spans="1:17" ht="17.25" customHeight="1">
      <c r="A92" s="25" t="str">
        <f t="shared" si="2"/>
        <v>林若娟會計學Ⅲ三</v>
      </c>
      <c r="B92" s="50">
        <v>91</v>
      </c>
      <c r="C92" s="33" t="s">
        <v>701</v>
      </c>
      <c r="D92" s="33" t="s">
        <v>249</v>
      </c>
      <c r="E92" s="33" t="s">
        <v>142</v>
      </c>
      <c r="F92" s="33" t="s">
        <v>365</v>
      </c>
      <c r="G92" s="33">
        <v>230</v>
      </c>
      <c r="H92" s="33"/>
      <c r="I92" s="33"/>
      <c r="J92" s="32">
        <v>104119</v>
      </c>
      <c r="K92" s="33" t="s">
        <v>368</v>
      </c>
      <c r="L92" s="33"/>
      <c r="M92" s="33"/>
      <c r="N92" s="61" t="s">
        <v>736</v>
      </c>
    </row>
    <row r="93" spans="1:17" ht="17.25" customHeight="1">
      <c r="A93" s="25" t="str">
        <f t="shared" si="2"/>
        <v>高翠玲經濟學Ⅰ一</v>
      </c>
      <c r="B93" s="50">
        <v>92</v>
      </c>
      <c r="C93" s="33" t="s">
        <v>702</v>
      </c>
      <c r="D93" s="33" t="s">
        <v>247</v>
      </c>
      <c r="E93" s="33" t="s">
        <v>149</v>
      </c>
      <c r="F93" s="33" t="s">
        <v>703</v>
      </c>
      <c r="G93" s="33">
        <v>280</v>
      </c>
      <c r="H93" s="33"/>
      <c r="I93" s="33"/>
      <c r="J93" s="32">
        <v>104045</v>
      </c>
      <c r="K93" s="33" t="s">
        <v>704</v>
      </c>
      <c r="L93" s="33"/>
      <c r="M93" s="33"/>
      <c r="N93" s="61" t="s">
        <v>686</v>
      </c>
    </row>
    <row r="94" spans="1:17" ht="17.25" customHeight="1">
      <c r="A94" s="25" t="str">
        <f t="shared" si="2"/>
        <v>施威銘計算機概論Ⅲ三</v>
      </c>
      <c r="B94" s="50">
        <v>93</v>
      </c>
      <c r="C94" s="33" t="s">
        <v>705</v>
      </c>
      <c r="D94" s="33" t="s">
        <v>249</v>
      </c>
      <c r="E94" s="33" t="s">
        <v>149</v>
      </c>
      <c r="F94" s="33" t="s">
        <v>685</v>
      </c>
      <c r="G94" s="33">
        <v>296</v>
      </c>
      <c r="H94" s="33"/>
      <c r="I94" s="33"/>
      <c r="J94" s="32">
        <v>2340</v>
      </c>
      <c r="K94" s="33" t="s">
        <v>706</v>
      </c>
      <c r="L94" s="33"/>
      <c r="M94" s="33"/>
      <c r="N94" s="61" t="s">
        <v>686</v>
      </c>
    </row>
    <row r="95" spans="1:17" ht="17.25" customHeight="1">
      <c r="A95" s="25" t="str">
        <f t="shared" si="2"/>
        <v>林佳男門市服務丙檢(學術科+瑋博POS)全</v>
      </c>
      <c r="B95" s="50">
        <v>94</v>
      </c>
      <c r="C95" s="33" t="s">
        <v>739</v>
      </c>
      <c r="D95" s="33" t="s">
        <v>279</v>
      </c>
      <c r="E95" s="33" t="s">
        <v>149</v>
      </c>
      <c r="F95" s="33" t="s">
        <v>707</v>
      </c>
      <c r="G95" s="33">
        <v>376</v>
      </c>
      <c r="H95" s="33"/>
      <c r="I95" s="33" t="s">
        <v>696</v>
      </c>
      <c r="J95" s="32"/>
      <c r="K95" s="33"/>
      <c r="L95" s="33"/>
      <c r="M95" s="33"/>
      <c r="N95" s="61" t="s">
        <v>708</v>
      </c>
    </row>
    <row r="96" spans="1:17" ht="17.25" customHeight="1">
      <c r="A96" s="25" t="str">
        <f t="shared" si="2"/>
        <v>鄭正中民法與商事法概論Ⅰ一</v>
      </c>
      <c r="B96" s="50">
        <v>95</v>
      </c>
      <c r="C96" s="33" t="s">
        <v>709</v>
      </c>
      <c r="D96" s="33" t="s">
        <v>247</v>
      </c>
      <c r="E96" s="33" t="s">
        <v>369</v>
      </c>
      <c r="F96" s="33" t="s">
        <v>370</v>
      </c>
      <c r="G96" s="33">
        <v>198</v>
      </c>
      <c r="H96" s="33"/>
      <c r="I96" s="33" t="s">
        <v>696</v>
      </c>
      <c r="J96" s="32" t="s">
        <v>730</v>
      </c>
      <c r="K96" s="33"/>
      <c r="L96" s="33"/>
      <c r="M96" s="33"/>
      <c r="N96" s="61" t="s">
        <v>710</v>
      </c>
    </row>
    <row r="97" spans="1:14" ht="17.25" customHeight="1">
      <c r="A97" s="25" t="str">
        <f t="shared" si="2"/>
        <v>李美芳健康自我管理全</v>
      </c>
      <c r="B97" s="50">
        <v>96</v>
      </c>
      <c r="C97" s="33" t="s">
        <v>711</v>
      </c>
      <c r="D97" s="33" t="s">
        <v>279</v>
      </c>
      <c r="E97" s="33" t="s">
        <v>135</v>
      </c>
      <c r="F97" s="33" t="s">
        <v>712</v>
      </c>
      <c r="G97" s="33">
        <v>135</v>
      </c>
      <c r="H97" s="33"/>
      <c r="I97" s="33" t="s">
        <v>696</v>
      </c>
      <c r="J97" s="32" t="s">
        <v>730</v>
      </c>
      <c r="K97" s="33"/>
      <c r="L97" s="33"/>
      <c r="M97" s="33"/>
      <c r="N97" s="61" t="s">
        <v>690</v>
      </c>
    </row>
    <row r="98" spans="1:14" ht="17.25" customHeight="1">
      <c r="A98" s="25" t="str">
        <f t="shared" si="2"/>
        <v>廖文泉野外求生全</v>
      </c>
      <c r="B98" s="50">
        <v>97</v>
      </c>
      <c r="C98" s="33" t="s">
        <v>639</v>
      </c>
      <c r="D98" s="33" t="s">
        <v>279</v>
      </c>
      <c r="E98" s="33" t="s">
        <v>135</v>
      </c>
      <c r="F98" s="33" t="s">
        <v>640</v>
      </c>
      <c r="G98" s="33">
        <v>150</v>
      </c>
      <c r="H98" s="33"/>
      <c r="I98" s="33" t="s">
        <v>696</v>
      </c>
      <c r="J98" s="32" t="s">
        <v>730</v>
      </c>
      <c r="K98" s="33"/>
      <c r="L98" s="33"/>
      <c r="M98" s="33"/>
      <c r="N98" s="61" t="s">
        <v>713</v>
      </c>
    </row>
    <row r="99" spans="1:14" ht="17.25" customHeight="1">
      <c r="A99" s="25" t="str">
        <f t="shared" si="2"/>
        <v>何寄澎高職國文Ⅴ五</v>
      </c>
      <c r="B99" s="50">
        <v>98</v>
      </c>
      <c r="C99" s="33" t="s">
        <v>714</v>
      </c>
      <c r="D99" s="33" t="s">
        <v>315</v>
      </c>
      <c r="E99" s="33" t="s">
        <v>131</v>
      </c>
      <c r="F99" s="33" t="s">
        <v>361</v>
      </c>
      <c r="G99" s="33">
        <v>198</v>
      </c>
      <c r="H99" s="33"/>
      <c r="I99" s="33"/>
      <c r="J99" s="32">
        <v>2200</v>
      </c>
      <c r="K99" s="33">
        <v>107.2</v>
      </c>
      <c r="L99" s="33"/>
      <c r="M99" s="33"/>
      <c r="N99" s="61"/>
    </row>
    <row r="100" spans="1:14" ht="17.25" customHeight="1">
      <c r="A100" s="25" t="str">
        <f t="shared" si="2"/>
        <v>黃玟君英文V(B版)五</v>
      </c>
      <c r="B100" s="50">
        <v>99</v>
      </c>
      <c r="C100" s="33" t="s">
        <v>715</v>
      </c>
      <c r="D100" s="33" t="s">
        <v>315</v>
      </c>
      <c r="E100" s="33" t="s">
        <v>131</v>
      </c>
      <c r="F100" s="33" t="s">
        <v>362</v>
      </c>
      <c r="G100" s="33">
        <v>225</v>
      </c>
      <c r="H100" s="33"/>
      <c r="I100" s="33"/>
      <c r="J100" s="32">
        <v>105017</v>
      </c>
      <c r="K100" s="33">
        <v>111.4</v>
      </c>
      <c r="L100" s="33"/>
      <c r="M100" s="33"/>
      <c r="N100" s="61" t="s">
        <v>716</v>
      </c>
    </row>
    <row r="101" spans="1:14" ht="17.25" customHeight="1">
      <c r="A101" s="25" t="str">
        <f t="shared" si="2"/>
        <v>喬傑翔會資丙檢術科超易通全</v>
      </c>
      <c r="B101" s="50">
        <v>100</v>
      </c>
      <c r="C101" s="33" t="s">
        <v>717</v>
      </c>
      <c r="D101" s="33" t="s">
        <v>279</v>
      </c>
      <c r="E101" s="33" t="s">
        <v>142</v>
      </c>
      <c r="F101" s="33" t="s">
        <v>718</v>
      </c>
      <c r="G101" s="33">
        <v>280</v>
      </c>
      <c r="H101" s="33"/>
      <c r="I101" s="33" t="s">
        <v>719</v>
      </c>
      <c r="J101" s="32" t="s">
        <v>730</v>
      </c>
      <c r="K101" s="33"/>
      <c r="L101" s="33"/>
      <c r="M101" s="33"/>
      <c r="N101" s="61" t="s">
        <v>720</v>
      </c>
    </row>
    <row r="102" spans="1:14" ht="17.25" customHeight="1">
      <c r="A102" s="25" t="str">
        <f t="shared" si="2"/>
        <v>余慧芸企業倫理全</v>
      </c>
      <c r="B102" s="50">
        <v>101</v>
      </c>
      <c r="C102" s="33" t="s">
        <v>721</v>
      </c>
      <c r="D102" s="33" t="s">
        <v>279</v>
      </c>
      <c r="E102" s="33" t="s">
        <v>131</v>
      </c>
      <c r="F102" s="33" t="s">
        <v>722</v>
      </c>
      <c r="G102" s="33">
        <v>210</v>
      </c>
      <c r="H102" s="33"/>
      <c r="I102" s="33" t="s">
        <v>696</v>
      </c>
      <c r="J102" s="32" t="s">
        <v>730</v>
      </c>
      <c r="K102" s="33"/>
      <c r="L102" s="33"/>
      <c r="M102" s="33"/>
      <c r="N102" s="61"/>
    </row>
    <row r="103" spans="1:14" ht="17.25" customHeight="1">
      <c r="A103" s="25" t="str">
        <f t="shared" si="2"/>
        <v>嚴明智恐怖主義與反恐作為全</v>
      </c>
      <c r="B103" s="50">
        <v>102</v>
      </c>
      <c r="C103" s="33" t="s">
        <v>669</v>
      </c>
      <c r="D103" s="33" t="s">
        <v>279</v>
      </c>
      <c r="E103" s="33" t="s">
        <v>133</v>
      </c>
      <c r="F103" s="33" t="s">
        <v>670</v>
      </c>
      <c r="G103" s="33">
        <v>145</v>
      </c>
      <c r="H103" s="33"/>
      <c r="I103" s="33" t="s">
        <v>696</v>
      </c>
      <c r="J103" s="32" t="s">
        <v>730</v>
      </c>
      <c r="K103" s="33"/>
      <c r="L103" s="33"/>
      <c r="M103" s="33"/>
      <c r="N103" s="61" t="s">
        <v>723</v>
      </c>
    </row>
    <row r="104" spans="1:14" ht="17.25" customHeight="1">
      <c r="A104" s="25" t="str">
        <f t="shared" si="2"/>
        <v>黃志民高職國文(ㄧ)一</v>
      </c>
      <c r="B104" s="50">
        <v>103</v>
      </c>
      <c r="C104" s="33" t="s">
        <v>673</v>
      </c>
      <c r="D104" s="33" t="s">
        <v>247</v>
      </c>
      <c r="E104" s="33" t="s">
        <v>137</v>
      </c>
      <c r="F104" s="33" t="s">
        <v>371</v>
      </c>
      <c r="G104" s="33">
        <v>235</v>
      </c>
      <c r="H104" s="33"/>
      <c r="I104" s="33"/>
      <c r="J104" s="32">
        <v>1344</v>
      </c>
      <c r="K104" s="33">
        <v>105.1</v>
      </c>
      <c r="L104" s="33"/>
      <c r="M104" s="33"/>
      <c r="N104" s="61"/>
    </row>
    <row r="105" spans="1:14" ht="17.25" customHeight="1">
      <c r="A105" s="25" t="str">
        <f t="shared" si="2"/>
        <v>曾麗玲英文Ⅰ六課版一</v>
      </c>
      <c r="B105" s="50">
        <v>104</v>
      </c>
      <c r="C105" s="33" t="s">
        <v>675</v>
      </c>
      <c r="D105" s="33" t="s">
        <v>247</v>
      </c>
      <c r="E105" s="33" t="s">
        <v>137</v>
      </c>
      <c r="F105" s="33" t="s">
        <v>676</v>
      </c>
      <c r="G105" s="33">
        <v>160</v>
      </c>
      <c r="H105" s="33"/>
      <c r="I105" s="33"/>
      <c r="J105" s="32">
        <v>105028</v>
      </c>
      <c r="K105" s="33">
        <v>111.04</v>
      </c>
      <c r="L105" s="33"/>
      <c r="M105" s="33"/>
      <c r="N105" s="61"/>
    </row>
    <row r="106" spans="1:14" ht="17.25" customHeight="1">
      <c r="A106" s="25" t="str">
        <f t="shared" si="2"/>
        <v>陳秋錦數學B(陳版) Ⅰ一</v>
      </c>
      <c r="B106" s="50">
        <v>105</v>
      </c>
      <c r="C106" s="33" t="s">
        <v>724</v>
      </c>
      <c r="D106" s="33" t="s">
        <v>247</v>
      </c>
      <c r="E106" s="33" t="s">
        <v>131</v>
      </c>
      <c r="F106" s="33" t="s">
        <v>364</v>
      </c>
      <c r="G106" s="33">
        <v>187</v>
      </c>
      <c r="H106" s="33"/>
      <c r="I106" s="33"/>
      <c r="J106" s="32">
        <v>1324</v>
      </c>
      <c r="K106" s="33" t="s">
        <v>678</v>
      </c>
      <c r="L106" s="33"/>
      <c r="M106" s="33"/>
      <c r="N106" s="61" t="s">
        <v>674</v>
      </c>
    </row>
    <row r="107" spans="1:14" ht="17.25" customHeight="1">
      <c r="A107" s="25" t="str">
        <f t="shared" si="2"/>
        <v>林若娟會計學Ⅰ一</v>
      </c>
      <c r="B107" s="50">
        <v>106</v>
      </c>
      <c r="C107" s="33" t="s">
        <v>679</v>
      </c>
      <c r="D107" s="33" t="s">
        <v>247</v>
      </c>
      <c r="E107" s="33" t="s">
        <v>142</v>
      </c>
      <c r="F107" s="33" t="s">
        <v>365</v>
      </c>
      <c r="G107" s="33">
        <v>230</v>
      </c>
      <c r="H107" s="33"/>
      <c r="I107" s="33"/>
      <c r="J107" s="32">
        <v>2536</v>
      </c>
      <c r="K107" s="33" t="s">
        <v>680</v>
      </c>
      <c r="L107" s="33"/>
      <c r="M107" s="33"/>
      <c r="N107" s="61" t="s">
        <v>677</v>
      </c>
    </row>
    <row r="108" spans="1:14" ht="17.25" customHeight="1">
      <c r="A108" s="25" t="str">
        <f t="shared" si="2"/>
        <v>徐玉霞商業概論Ⅰ一</v>
      </c>
      <c r="B108" s="50">
        <v>107</v>
      </c>
      <c r="C108" s="33" t="s">
        <v>681</v>
      </c>
      <c r="D108" s="33" t="s">
        <v>247</v>
      </c>
      <c r="E108" s="33" t="s">
        <v>146</v>
      </c>
      <c r="F108" s="33" t="s">
        <v>682</v>
      </c>
      <c r="G108" s="33">
        <v>200</v>
      </c>
      <c r="H108" s="33"/>
      <c r="I108" s="33"/>
      <c r="J108" s="32">
        <v>104006</v>
      </c>
      <c r="K108" s="33" t="s">
        <v>683</v>
      </c>
      <c r="L108" s="33"/>
      <c r="M108" s="33"/>
      <c r="N108" s="61" t="s">
        <v>725</v>
      </c>
    </row>
    <row r="109" spans="1:14" ht="17.25" customHeight="1">
      <c r="A109" s="25" t="str">
        <f t="shared" si="2"/>
        <v>施威銘計算機概論Ⅰ一</v>
      </c>
      <c r="B109" s="50">
        <v>108</v>
      </c>
      <c r="C109" s="33" t="s">
        <v>684</v>
      </c>
      <c r="D109" s="33" t="s">
        <v>247</v>
      </c>
      <c r="E109" s="33" t="s">
        <v>149</v>
      </c>
      <c r="F109" s="33" t="s">
        <v>685</v>
      </c>
      <c r="G109" s="33">
        <v>278</v>
      </c>
      <c r="H109" s="33"/>
      <c r="I109" s="33"/>
      <c r="J109" s="32">
        <v>103031</v>
      </c>
      <c r="K109" s="33" t="s">
        <v>363</v>
      </c>
      <c r="L109" s="33"/>
      <c r="M109" s="33"/>
      <c r="N109" s="61" t="s">
        <v>726</v>
      </c>
    </row>
    <row r="110" spans="1:14" ht="17.25" customHeight="1">
      <c r="A110" s="25" t="str">
        <f t="shared" ref="A110:A128" si="3">F110&amp;C110&amp;D110</f>
        <v>王令玲國際貿易實務Ⅰㄧ</v>
      </c>
      <c r="B110" s="50">
        <v>109</v>
      </c>
      <c r="C110" s="33" t="s">
        <v>545</v>
      </c>
      <c r="D110" s="33" t="s">
        <v>569</v>
      </c>
      <c r="E110" s="33" t="s">
        <v>131</v>
      </c>
      <c r="F110" s="33" t="s">
        <v>272</v>
      </c>
      <c r="G110" s="33">
        <v>265</v>
      </c>
      <c r="H110" s="33"/>
      <c r="I110" s="33" t="s">
        <v>696</v>
      </c>
      <c r="J110" s="32"/>
      <c r="K110" s="33"/>
      <c r="L110" s="33"/>
      <c r="M110" s="33"/>
      <c r="N110" s="61" t="s">
        <v>727</v>
      </c>
    </row>
    <row r="111" spans="1:14" ht="17.25" customHeight="1">
      <c r="A111" s="25" t="str">
        <f t="shared" si="3"/>
        <v>張德聰生涯規劃(職校版)全</v>
      </c>
      <c r="B111" s="50">
        <v>110</v>
      </c>
      <c r="C111" s="33" t="s">
        <v>729</v>
      </c>
      <c r="D111" s="33" t="s">
        <v>279</v>
      </c>
      <c r="E111" s="33" t="s">
        <v>135</v>
      </c>
      <c r="F111" s="33" t="s">
        <v>688</v>
      </c>
      <c r="G111" s="33">
        <v>150</v>
      </c>
      <c r="H111" s="33"/>
      <c r="I111" s="33"/>
      <c r="J111" s="32">
        <v>1298</v>
      </c>
      <c r="K111" s="33" t="s">
        <v>693</v>
      </c>
      <c r="L111" s="33"/>
      <c r="M111" s="33"/>
      <c r="N111" s="61" t="s">
        <v>686</v>
      </c>
    </row>
    <row r="112" spans="1:14" ht="17.25" customHeight="1">
      <c r="A112" s="25" t="str">
        <f t="shared" si="3"/>
        <v>郭鐘隆健康與護理Ⅰ上</v>
      </c>
      <c r="B112" s="50">
        <v>111</v>
      </c>
      <c r="C112" s="33" t="s">
        <v>691</v>
      </c>
      <c r="D112" s="33" t="s">
        <v>292</v>
      </c>
      <c r="E112" s="33" t="s">
        <v>135</v>
      </c>
      <c r="F112" s="33" t="s">
        <v>366</v>
      </c>
      <c r="G112" s="33">
        <v>155</v>
      </c>
      <c r="H112" s="33"/>
      <c r="I112" s="33"/>
      <c r="J112" s="32">
        <v>484</v>
      </c>
      <c r="K112" s="33" t="s">
        <v>692</v>
      </c>
      <c r="L112" s="33"/>
      <c r="M112" s="33"/>
      <c r="N112" s="61" t="s">
        <v>737</v>
      </c>
    </row>
    <row r="113" spans="1:14" ht="17.25" customHeight="1">
      <c r="A113" s="25" t="str">
        <f t="shared" si="3"/>
        <v>高德智全民國防教育ㄧ</v>
      </c>
      <c r="B113" s="50">
        <v>112</v>
      </c>
      <c r="C113" s="33" t="s">
        <v>275</v>
      </c>
      <c r="D113" s="33" t="s">
        <v>569</v>
      </c>
      <c r="E113" s="33" t="s">
        <v>155</v>
      </c>
      <c r="F113" s="33" t="s">
        <v>305</v>
      </c>
      <c r="G113" s="33">
        <v>168</v>
      </c>
      <c r="H113" s="33"/>
      <c r="I113" s="33"/>
      <c r="J113" s="32">
        <v>497</v>
      </c>
      <c r="K113" s="33" t="s">
        <v>693</v>
      </c>
      <c r="L113" s="33"/>
      <c r="M113" s="33"/>
      <c r="N113" s="61" t="s">
        <v>690</v>
      </c>
    </row>
    <row r="114" spans="1:14" ht="17.25" customHeight="1">
      <c r="A114" s="25" t="str">
        <f t="shared" si="3"/>
        <v>信樺體育研究室體育規則全</v>
      </c>
      <c r="B114" s="50">
        <v>113</v>
      </c>
      <c r="C114" s="33" t="s">
        <v>694</v>
      </c>
      <c r="D114" s="33" t="s">
        <v>279</v>
      </c>
      <c r="E114" s="33" t="s">
        <v>146</v>
      </c>
      <c r="F114" s="33" t="s">
        <v>695</v>
      </c>
      <c r="G114" s="33">
        <v>100</v>
      </c>
      <c r="H114" s="33"/>
      <c r="I114" s="33" t="s">
        <v>696</v>
      </c>
      <c r="J114" s="32" t="s">
        <v>730</v>
      </c>
      <c r="K114" s="33"/>
      <c r="L114" s="33"/>
      <c r="M114" s="33"/>
      <c r="N114" s="61" t="s">
        <v>690</v>
      </c>
    </row>
    <row r="115" spans="1:14" ht="17.25" customHeight="1">
      <c r="A115" s="25" t="str">
        <f t="shared" si="3"/>
        <v>何寄澎高職國文(三)三</v>
      </c>
      <c r="B115" s="50">
        <v>114</v>
      </c>
      <c r="C115" s="33" t="s">
        <v>731</v>
      </c>
      <c r="D115" s="33" t="s">
        <v>249</v>
      </c>
      <c r="E115" s="33" t="s">
        <v>131</v>
      </c>
      <c r="F115" s="33" t="s">
        <v>361</v>
      </c>
      <c r="G115" s="33">
        <v>198</v>
      </c>
      <c r="H115" s="33"/>
      <c r="I115" s="33"/>
      <c r="J115" s="32">
        <v>1904</v>
      </c>
      <c r="K115" s="33" t="s">
        <v>697</v>
      </c>
      <c r="L115" s="33"/>
      <c r="M115" s="33"/>
      <c r="N115" s="61" t="s">
        <v>690</v>
      </c>
    </row>
    <row r="116" spans="1:14" ht="17.25" customHeight="1">
      <c r="A116" s="25" t="str">
        <f t="shared" si="3"/>
        <v>黃玟君高職英文ⅢB版三</v>
      </c>
      <c r="B116" s="50">
        <v>115</v>
      </c>
      <c r="C116" s="33" t="s">
        <v>732</v>
      </c>
      <c r="D116" s="33" t="s">
        <v>249</v>
      </c>
      <c r="E116" s="33" t="s">
        <v>131</v>
      </c>
      <c r="F116" s="33" t="s">
        <v>362</v>
      </c>
      <c r="G116" s="33">
        <v>210</v>
      </c>
      <c r="H116" s="33"/>
      <c r="I116" s="33"/>
      <c r="J116" s="32">
        <v>104033</v>
      </c>
      <c r="K116" s="33" t="s">
        <v>699</v>
      </c>
      <c r="L116" s="33"/>
      <c r="M116" s="33"/>
      <c r="N116" s="61" t="s">
        <v>698</v>
      </c>
    </row>
    <row r="117" spans="1:14" ht="17.25" customHeight="1">
      <c r="A117" s="25" t="str">
        <f t="shared" si="3"/>
        <v>陳秋錦數學(B)Ⅲ三</v>
      </c>
      <c r="B117" s="50">
        <v>116</v>
      </c>
      <c r="C117" s="33" t="s">
        <v>734</v>
      </c>
      <c r="D117" s="33" t="s">
        <v>249</v>
      </c>
      <c r="E117" s="33" t="s">
        <v>131</v>
      </c>
      <c r="F117" s="33" t="s">
        <v>364</v>
      </c>
      <c r="G117" s="33">
        <v>187</v>
      </c>
      <c r="H117" s="33"/>
      <c r="I117" s="33"/>
      <c r="J117" s="32">
        <v>1871</v>
      </c>
      <c r="K117" s="33" t="s">
        <v>700</v>
      </c>
      <c r="L117" s="33"/>
      <c r="M117" s="33"/>
      <c r="N117" s="61"/>
    </row>
    <row r="118" spans="1:14" ht="17.25" customHeight="1">
      <c r="A118" s="25" t="str">
        <f t="shared" si="3"/>
        <v>林若娟會計學Ⅲ三</v>
      </c>
      <c r="B118" s="50">
        <v>117</v>
      </c>
      <c r="C118" s="33" t="s">
        <v>701</v>
      </c>
      <c r="D118" s="33" t="s">
        <v>249</v>
      </c>
      <c r="E118" s="33" t="s">
        <v>142</v>
      </c>
      <c r="F118" s="33" t="s">
        <v>365</v>
      </c>
      <c r="G118" s="33">
        <v>230</v>
      </c>
      <c r="H118" s="33"/>
      <c r="I118" s="33"/>
      <c r="J118" s="32">
        <v>104119</v>
      </c>
      <c r="K118" s="33" t="s">
        <v>368</v>
      </c>
      <c r="L118" s="33"/>
      <c r="M118" s="33"/>
      <c r="N118" s="61" t="s">
        <v>733</v>
      </c>
    </row>
    <row r="119" spans="1:14" ht="17.25" customHeight="1">
      <c r="A119" s="25" t="str">
        <f t="shared" si="3"/>
        <v>高翠玲經濟學Ⅰ一</v>
      </c>
      <c r="B119" s="50">
        <v>118</v>
      </c>
      <c r="C119" s="33" t="s">
        <v>702</v>
      </c>
      <c r="D119" s="33" t="s">
        <v>247</v>
      </c>
      <c r="E119" s="33" t="s">
        <v>149</v>
      </c>
      <c r="F119" s="33" t="s">
        <v>703</v>
      </c>
      <c r="G119" s="33">
        <v>280</v>
      </c>
      <c r="H119" s="33"/>
      <c r="I119" s="33"/>
      <c r="J119" s="32">
        <v>104045</v>
      </c>
      <c r="K119" s="33" t="s">
        <v>704</v>
      </c>
      <c r="L119" s="33"/>
      <c r="M119" s="33"/>
      <c r="N119" s="61" t="s">
        <v>735</v>
      </c>
    </row>
    <row r="120" spans="1:14" ht="17.25" customHeight="1">
      <c r="A120" s="25" t="str">
        <f t="shared" si="3"/>
        <v>施威銘計算機概論Ⅲ三</v>
      </c>
      <c r="B120" s="50">
        <v>119</v>
      </c>
      <c r="C120" s="33" t="s">
        <v>705</v>
      </c>
      <c r="D120" s="33" t="s">
        <v>249</v>
      </c>
      <c r="E120" s="33" t="s">
        <v>149</v>
      </c>
      <c r="F120" s="33" t="s">
        <v>685</v>
      </c>
      <c r="G120" s="33">
        <v>296</v>
      </c>
      <c r="H120" s="33"/>
      <c r="I120" s="33"/>
      <c r="J120" s="32">
        <v>2340</v>
      </c>
      <c r="K120" s="33" t="s">
        <v>706</v>
      </c>
      <c r="L120" s="33"/>
      <c r="M120" s="33"/>
      <c r="N120" s="61" t="s">
        <v>736</v>
      </c>
    </row>
    <row r="121" spans="1:14" ht="17.25" customHeight="1">
      <c r="A121" s="25" t="str">
        <f t="shared" si="3"/>
        <v>王令玲國際貿易實務Ⅲ三</v>
      </c>
      <c r="B121" s="50">
        <v>120</v>
      </c>
      <c r="C121" s="33" t="s">
        <v>738</v>
      </c>
      <c r="D121" s="33" t="s">
        <v>249</v>
      </c>
      <c r="E121" s="33" t="s">
        <v>131</v>
      </c>
      <c r="F121" s="33" t="s">
        <v>272</v>
      </c>
      <c r="G121" s="33">
        <v>265</v>
      </c>
      <c r="H121" s="33"/>
      <c r="I121" s="33" t="s">
        <v>696</v>
      </c>
      <c r="J121" s="32"/>
      <c r="K121" s="33"/>
      <c r="L121" s="33"/>
      <c r="M121" s="33"/>
      <c r="N121" s="61" t="s">
        <v>686</v>
      </c>
    </row>
    <row r="122" spans="1:14" ht="17.25" customHeight="1">
      <c r="A122" s="25" t="str">
        <f t="shared" si="3"/>
        <v>李美芳健康自我管理全</v>
      </c>
      <c r="B122" s="50">
        <v>121</v>
      </c>
      <c r="C122" s="33" t="s">
        <v>711</v>
      </c>
      <c r="D122" s="33" t="s">
        <v>279</v>
      </c>
      <c r="E122" s="33" t="s">
        <v>135</v>
      </c>
      <c r="F122" s="33" t="s">
        <v>712</v>
      </c>
      <c r="G122" s="33">
        <v>135</v>
      </c>
      <c r="H122" s="33"/>
      <c r="I122" s="33" t="s">
        <v>696</v>
      </c>
      <c r="J122" s="32" t="s">
        <v>730</v>
      </c>
      <c r="K122" s="33"/>
      <c r="L122" s="33"/>
      <c r="M122" s="33"/>
      <c r="N122" s="61" t="s">
        <v>686</v>
      </c>
    </row>
    <row r="123" spans="1:14" ht="17.25" customHeight="1">
      <c r="A123" s="25" t="str">
        <f t="shared" si="3"/>
        <v>廖文泉野外求生全</v>
      </c>
      <c r="B123" s="50">
        <v>122</v>
      </c>
      <c r="C123" s="33" t="s">
        <v>639</v>
      </c>
      <c r="D123" s="33" t="s">
        <v>279</v>
      </c>
      <c r="E123" s="33" t="s">
        <v>135</v>
      </c>
      <c r="F123" s="33" t="s">
        <v>640</v>
      </c>
      <c r="G123" s="33">
        <v>150</v>
      </c>
      <c r="H123" s="33"/>
      <c r="I123" s="33" t="s">
        <v>696</v>
      </c>
      <c r="J123" s="32" t="s">
        <v>730</v>
      </c>
      <c r="K123" s="33"/>
      <c r="L123" s="33"/>
      <c r="M123" s="33"/>
      <c r="N123" s="61" t="s">
        <v>737</v>
      </c>
    </row>
    <row r="124" spans="1:14" ht="17.25" customHeight="1">
      <c r="A124" s="25" t="str">
        <f t="shared" si="3"/>
        <v>何寄澎高職國文Ⅴ五</v>
      </c>
      <c r="B124" s="50">
        <v>123</v>
      </c>
      <c r="C124" s="33" t="s">
        <v>714</v>
      </c>
      <c r="D124" s="33" t="s">
        <v>315</v>
      </c>
      <c r="E124" s="33" t="s">
        <v>131</v>
      </c>
      <c r="F124" s="33" t="s">
        <v>361</v>
      </c>
      <c r="G124" s="33">
        <v>225</v>
      </c>
      <c r="H124" s="33"/>
      <c r="I124" s="33"/>
      <c r="J124" s="32">
        <v>2200</v>
      </c>
      <c r="K124" s="33">
        <v>107.2</v>
      </c>
      <c r="L124" s="33"/>
      <c r="M124" s="33"/>
      <c r="N124" s="61" t="s">
        <v>690</v>
      </c>
    </row>
    <row r="125" spans="1:14" ht="17.25" customHeight="1">
      <c r="A125" s="25" t="str">
        <f t="shared" si="3"/>
        <v>黃玟君英文V(B版)五</v>
      </c>
      <c r="B125" s="50">
        <v>124</v>
      </c>
      <c r="C125" s="33" t="s">
        <v>715</v>
      </c>
      <c r="D125" s="33" t="s">
        <v>315</v>
      </c>
      <c r="E125" s="33" t="s">
        <v>131</v>
      </c>
      <c r="F125" s="33" t="s">
        <v>362</v>
      </c>
      <c r="G125" s="33">
        <v>225</v>
      </c>
      <c r="H125" s="33"/>
      <c r="I125" s="33"/>
      <c r="J125" s="32">
        <v>105017</v>
      </c>
      <c r="K125" s="33">
        <v>111.4</v>
      </c>
      <c r="L125" s="33"/>
      <c r="M125" s="33"/>
      <c r="N125" s="61" t="s">
        <v>716</v>
      </c>
    </row>
    <row r="126" spans="1:14" ht="17.25" customHeight="1">
      <c r="A126" s="25" t="str">
        <f t="shared" si="3"/>
        <v>喬傑翔會資丙檢術科超易通全</v>
      </c>
      <c r="B126" s="50">
        <v>125</v>
      </c>
      <c r="C126" s="33" t="s">
        <v>717</v>
      </c>
      <c r="D126" s="33" t="s">
        <v>279</v>
      </c>
      <c r="E126" s="33" t="s">
        <v>142</v>
      </c>
      <c r="F126" s="33" t="s">
        <v>718</v>
      </c>
      <c r="G126" s="33">
        <v>280</v>
      </c>
      <c r="H126" s="33"/>
      <c r="I126" s="33" t="s">
        <v>719</v>
      </c>
      <c r="J126" s="32" t="s">
        <v>730</v>
      </c>
      <c r="K126" s="33"/>
      <c r="L126" s="33"/>
      <c r="M126" s="33"/>
      <c r="N126" s="61" t="s">
        <v>720</v>
      </c>
    </row>
    <row r="127" spans="1:14" ht="17.25" customHeight="1">
      <c r="A127" s="25" t="str">
        <f t="shared" si="3"/>
        <v>余慧芸企業倫理全</v>
      </c>
      <c r="B127" s="50">
        <v>126</v>
      </c>
      <c r="C127" s="33" t="s">
        <v>721</v>
      </c>
      <c r="D127" s="33" t="s">
        <v>279</v>
      </c>
      <c r="E127" s="33" t="s">
        <v>131</v>
      </c>
      <c r="F127" s="33" t="s">
        <v>722</v>
      </c>
      <c r="G127" s="33">
        <v>210</v>
      </c>
      <c r="H127" s="33"/>
      <c r="I127" s="33"/>
      <c r="J127" s="32"/>
      <c r="K127" s="33"/>
      <c r="L127" s="33"/>
      <c r="M127" s="33"/>
      <c r="N127" s="61"/>
    </row>
    <row r="128" spans="1:14" ht="17.25" customHeight="1">
      <c r="A128" s="25" t="str">
        <f t="shared" si="3"/>
        <v>嚴明智恐怖主義與反恐作為全</v>
      </c>
      <c r="B128" s="50">
        <v>127</v>
      </c>
      <c r="C128" s="33" t="s">
        <v>669</v>
      </c>
      <c r="D128" s="33" t="s">
        <v>279</v>
      </c>
      <c r="E128" s="33" t="s">
        <v>133</v>
      </c>
      <c r="F128" s="33" t="s">
        <v>670</v>
      </c>
      <c r="G128" s="33">
        <v>145</v>
      </c>
      <c r="H128" s="33"/>
      <c r="I128" s="33" t="s">
        <v>696</v>
      </c>
      <c r="J128" s="32" t="s">
        <v>730</v>
      </c>
      <c r="K128" s="33"/>
      <c r="L128" s="33"/>
      <c r="M128" s="33"/>
      <c r="N128" s="61"/>
    </row>
  </sheetData>
  <sortState ref="B2:L65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8"/>
  <sheetViews>
    <sheetView workbookViewId="0">
      <pane ySplit="1" topLeftCell="A527" activePane="bottomLeft" state="frozen"/>
      <selection pane="bottomLeft" activeCell="G57" sqref="G57"/>
    </sheetView>
  </sheetViews>
  <sheetFormatPr defaultRowHeight="16.5"/>
  <cols>
    <col min="1" max="1" width="9" style="20"/>
    <col min="2" max="3" width="10.5" style="20" customWidth="1"/>
    <col min="4" max="5" width="9" style="20"/>
    <col min="6" max="6" width="18" style="20" customWidth="1"/>
    <col min="7" max="8" width="9" style="20"/>
    <col min="9" max="9" width="14.25" style="20" customWidth="1"/>
    <col min="10" max="10" width="9" style="20"/>
    <col min="11" max="11" width="11.625" style="20" bestFit="1" customWidth="1"/>
    <col min="12" max="12" width="11.625" style="20" customWidth="1"/>
    <col min="13" max="13" width="9" style="20"/>
    <col min="14" max="14" width="10.375" style="20" customWidth="1"/>
    <col min="15" max="15" width="10.125" style="20" customWidth="1"/>
    <col min="16" max="16" width="10.375" style="20" customWidth="1"/>
    <col min="17" max="17" width="10.125" style="20" customWidth="1"/>
    <col min="18" max="18" width="10.375" style="20" customWidth="1"/>
    <col min="19" max="19" width="10.125" style="20" customWidth="1"/>
    <col min="20" max="20" width="12.375" style="20" customWidth="1"/>
    <col min="21" max="16384" width="9" style="20"/>
  </cols>
  <sheetData>
    <row r="1" spans="1:20" ht="24" customHeight="1">
      <c r="A1" s="22" t="s">
        <v>244</v>
      </c>
      <c r="B1" s="22" t="s">
        <v>340</v>
      </c>
      <c r="C1" s="22" t="s">
        <v>356</v>
      </c>
      <c r="D1" s="22" t="s">
        <v>242</v>
      </c>
      <c r="E1" s="22" t="s">
        <v>347</v>
      </c>
      <c r="F1" s="22" t="s">
        <v>342</v>
      </c>
      <c r="G1" s="22" t="s">
        <v>343</v>
      </c>
      <c r="H1" s="22" t="s">
        <v>344</v>
      </c>
      <c r="I1" s="22" t="s">
        <v>345</v>
      </c>
      <c r="J1" s="22" t="s">
        <v>337</v>
      </c>
      <c r="K1" s="26" t="s">
        <v>377</v>
      </c>
      <c r="L1" s="43" t="s">
        <v>415</v>
      </c>
      <c r="M1" s="22" t="s">
        <v>372</v>
      </c>
      <c r="N1" s="22" t="s">
        <v>373</v>
      </c>
      <c r="O1" s="22" t="s">
        <v>374</v>
      </c>
      <c r="P1" s="22" t="s">
        <v>375</v>
      </c>
      <c r="Q1" s="22" t="s">
        <v>376</v>
      </c>
      <c r="R1" s="22" t="s">
        <v>378</v>
      </c>
      <c r="S1" s="22" t="s">
        <v>379</v>
      </c>
      <c r="T1" s="22" t="s">
        <v>348</v>
      </c>
    </row>
    <row r="2" spans="1:20">
      <c r="A2" s="27">
        <v>7</v>
      </c>
      <c r="B2" s="27">
        <v>1</v>
      </c>
      <c r="C2" s="27" t="str">
        <f t="shared" ref="C2:C65" si="0">VLOOKUP($A2,班級清單,6,0)</f>
        <v>一</v>
      </c>
      <c r="D2" s="23" t="str">
        <f t="shared" ref="D2:D65" si="1">VLOOKUP($A2,班級清單,2,0)</f>
        <v>日校</v>
      </c>
      <c r="E2" s="23" t="str">
        <f t="shared" ref="E2:E65" si="2">VLOOKUP($A2,班級清單,3,0)</f>
        <v>高一1</v>
      </c>
      <c r="F2" s="25" t="str">
        <f t="shared" ref="F2:F65" si="3">VLOOKUP($B2,書籍清單,2,0)</f>
        <v>高中國文</v>
      </c>
      <c r="G2" s="23" t="str">
        <f t="shared" ref="G2:G65" si="4">VLOOKUP($B2,書籍清單,3,0)</f>
        <v>一</v>
      </c>
      <c r="H2" s="23" t="str">
        <f t="shared" ref="H2:H65" si="5">VLOOKUP($B2,書籍清單,4,0)</f>
        <v>翰林</v>
      </c>
      <c r="I2" s="23" t="str">
        <f t="shared" ref="I2:I65" si="6">VLOOKUP($B2,書籍清單,5,0)</f>
        <v>宋隆發.等</v>
      </c>
      <c r="J2" s="23">
        <f t="shared" ref="J2:J65" si="7">VLOOKUP($B2,書籍清單,6,0)</f>
        <v>185</v>
      </c>
      <c r="K2" s="42">
        <f t="shared" ref="K2:K65" si="8">VLOOKUP($B2,書籍清單,7,0)</f>
        <v>0</v>
      </c>
      <c r="L2" s="44" t="str">
        <f>VLOOKUP(H2,出版社!$B$2:$D$26,3,0)</f>
        <v>招標議價</v>
      </c>
      <c r="M2" s="23">
        <f t="shared" ref="M2:M65" si="9">VLOOKUP($A2,班級清單,4,0)</f>
        <v>40</v>
      </c>
      <c r="N2" s="23">
        <f>M2</f>
        <v>40</v>
      </c>
      <c r="O2" s="34">
        <f>J2*N2</f>
        <v>7400</v>
      </c>
      <c r="P2" s="34"/>
      <c r="Q2" s="23"/>
      <c r="R2" s="34"/>
      <c r="S2" s="23"/>
      <c r="T2" s="25"/>
    </row>
    <row r="3" spans="1:20">
      <c r="A3" s="27">
        <v>8</v>
      </c>
      <c r="B3" s="27">
        <v>1</v>
      </c>
      <c r="C3" s="27" t="str">
        <f t="shared" si="0"/>
        <v>一</v>
      </c>
      <c r="D3" s="23" t="str">
        <f t="shared" si="1"/>
        <v>日校</v>
      </c>
      <c r="E3" s="23" t="str">
        <f t="shared" si="2"/>
        <v>高一2</v>
      </c>
      <c r="F3" s="25" t="str">
        <f t="shared" si="3"/>
        <v>高中國文</v>
      </c>
      <c r="G3" s="23" t="str">
        <f t="shared" si="4"/>
        <v>一</v>
      </c>
      <c r="H3" s="23" t="str">
        <f t="shared" si="5"/>
        <v>翰林</v>
      </c>
      <c r="I3" s="23" t="str">
        <f t="shared" si="6"/>
        <v>宋隆發.等</v>
      </c>
      <c r="J3" s="23">
        <f t="shared" si="7"/>
        <v>185</v>
      </c>
      <c r="K3" s="42">
        <f t="shared" si="8"/>
        <v>0</v>
      </c>
      <c r="L3" s="44" t="str">
        <f>VLOOKUP(H3,出版社!$B$2:$D$26,3,0)</f>
        <v>招標議價</v>
      </c>
      <c r="M3" s="23">
        <f t="shared" si="9"/>
        <v>40</v>
      </c>
      <c r="N3" s="23">
        <f t="shared" ref="N3:N66" si="10">M3</f>
        <v>40</v>
      </c>
      <c r="O3" s="34">
        <f t="shared" ref="O3:O66" si="11">J3*N3</f>
        <v>7400</v>
      </c>
      <c r="P3" s="34"/>
      <c r="Q3" s="23"/>
      <c r="R3" s="34"/>
      <c r="S3" s="23"/>
      <c r="T3" s="25"/>
    </row>
    <row r="4" spans="1:20">
      <c r="A4" s="27">
        <v>9</v>
      </c>
      <c r="B4" s="27">
        <v>1</v>
      </c>
      <c r="C4" s="27" t="str">
        <f t="shared" si="0"/>
        <v>一</v>
      </c>
      <c r="D4" s="23" t="str">
        <f t="shared" si="1"/>
        <v>日校</v>
      </c>
      <c r="E4" s="23" t="str">
        <f t="shared" si="2"/>
        <v>高一3</v>
      </c>
      <c r="F4" s="25" t="str">
        <f t="shared" si="3"/>
        <v>高中國文</v>
      </c>
      <c r="G4" s="23" t="str">
        <f t="shared" si="4"/>
        <v>一</v>
      </c>
      <c r="H4" s="23" t="str">
        <f t="shared" si="5"/>
        <v>翰林</v>
      </c>
      <c r="I4" s="23" t="str">
        <f t="shared" si="6"/>
        <v>宋隆發.等</v>
      </c>
      <c r="J4" s="23">
        <f t="shared" si="7"/>
        <v>185</v>
      </c>
      <c r="K4" s="42">
        <f t="shared" si="8"/>
        <v>0</v>
      </c>
      <c r="L4" s="44" t="str">
        <f>VLOOKUP(H4,出版社!$B$2:$D$26,3,0)</f>
        <v>招標議價</v>
      </c>
      <c r="M4" s="23">
        <f t="shared" si="9"/>
        <v>40</v>
      </c>
      <c r="N4" s="23">
        <f t="shared" si="10"/>
        <v>40</v>
      </c>
      <c r="O4" s="34">
        <f t="shared" si="11"/>
        <v>7400</v>
      </c>
      <c r="P4" s="34"/>
      <c r="Q4" s="23"/>
      <c r="R4" s="34"/>
      <c r="S4" s="23"/>
      <c r="T4" s="25"/>
    </row>
    <row r="5" spans="1:20">
      <c r="A5" s="27">
        <v>10</v>
      </c>
      <c r="B5" s="27">
        <v>1</v>
      </c>
      <c r="C5" s="27" t="str">
        <f t="shared" si="0"/>
        <v>一</v>
      </c>
      <c r="D5" s="23" t="str">
        <f t="shared" si="1"/>
        <v>日校</v>
      </c>
      <c r="E5" s="23" t="str">
        <f t="shared" si="2"/>
        <v>高一4</v>
      </c>
      <c r="F5" s="25" t="str">
        <f t="shared" si="3"/>
        <v>高中國文</v>
      </c>
      <c r="G5" s="23" t="str">
        <f t="shared" si="4"/>
        <v>一</v>
      </c>
      <c r="H5" s="23" t="str">
        <f t="shared" si="5"/>
        <v>翰林</v>
      </c>
      <c r="I5" s="23" t="str">
        <f t="shared" si="6"/>
        <v>宋隆發.等</v>
      </c>
      <c r="J5" s="23">
        <f t="shared" si="7"/>
        <v>185</v>
      </c>
      <c r="K5" s="42">
        <f t="shared" si="8"/>
        <v>0</v>
      </c>
      <c r="L5" s="44" t="str">
        <f>VLOOKUP(H5,出版社!$B$2:$D$26,3,0)</f>
        <v>招標議價</v>
      </c>
      <c r="M5" s="23">
        <f t="shared" si="9"/>
        <v>40</v>
      </c>
      <c r="N5" s="23">
        <f t="shared" si="10"/>
        <v>40</v>
      </c>
      <c r="O5" s="34">
        <f t="shared" si="11"/>
        <v>7400</v>
      </c>
      <c r="P5" s="34"/>
      <c r="Q5" s="23"/>
      <c r="R5" s="34"/>
      <c r="S5" s="23"/>
      <c r="T5" s="25"/>
    </row>
    <row r="6" spans="1:20">
      <c r="A6" s="27">
        <v>7</v>
      </c>
      <c r="B6" s="27">
        <v>2</v>
      </c>
      <c r="C6" s="27" t="str">
        <f t="shared" si="0"/>
        <v>一</v>
      </c>
      <c r="D6" s="23" t="str">
        <f t="shared" si="1"/>
        <v>日校</v>
      </c>
      <c r="E6" s="23" t="str">
        <f t="shared" si="2"/>
        <v>高一1</v>
      </c>
      <c r="F6" s="25" t="str">
        <f t="shared" si="3"/>
        <v>歷史</v>
      </c>
      <c r="G6" s="23" t="str">
        <f t="shared" si="4"/>
        <v>一</v>
      </c>
      <c r="H6" s="23" t="str">
        <f t="shared" si="5"/>
        <v>南一</v>
      </c>
      <c r="I6" s="23" t="str">
        <f t="shared" si="6"/>
        <v>林能士</v>
      </c>
      <c r="J6" s="23">
        <f t="shared" si="7"/>
        <v>220</v>
      </c>
      <c r="K6" s="42">
        <f t="shared" si="8"/>
        <v>0</v>
      </c>
      <c r="L6" s="44" t="str">
        <f>VLOOKUP(H6,出版社!$B$2:$D$26,3,0)</f>
        <v>招標議價</v>
      </c>
      <c r="M6" s="23">
        <f t="shared" si="9"/>
        <v>40</v>
      </c>
      <c r="N6" s="23">
        <f t="shared" si="10"/>
        <v>40</v>
      </c>
      <c r="O6" s="34">
        <f t="shared" si="11"/>
        <v>8800</v>
      </c>
      <c r="P6" s="34"/>
      <c r="Q6" s="23"/>
      <c r="R6" s="34"/>
      <c r="S6" s="23"/>
      <c r="T6" s="25"/>
    </row>
    <row r="7" spans="1:20">
      <c r="A7" s="27">
        <v>8</v>
      </c>
      <c r="B7" s="27">
        <v>2</v>
      </c>
      <c r="C7" s="27" t="str">
        <f t="shared" si="0"/>
        <v>一</v>
      </c>
      <c r="D7" s="23" t="str">
        <f t="shared" si="1"/>
        <v>日校</v>
      </c>
      <c r="E7" s="23" t="str">
        <f t="shared" si="2"/>
        <v>高一2</v>
      </c>
      <c r="F7" s="25" t="str">
        <f t="shared" si="3"/>
        <v>歷史</v>
      </c>
      <c r="G7" s="23" t="str">
        <f t="shared" si="4"/>
        <v>一</v>
      </c>
      <c r="H7" s="23" t="str">
        <f t="shared" si="5"/>
        <v>南一</v>
      </c>
      <c r="I7" s="23" t="str">
        <f t="shared" si="6"/>
        <v>林能士</v>
      </c>
      <c r="J7" s="23">
        <f t="shared" si="7"/>
        <v>220</v>
      </c>
      <c r="K7" s="42">
        <f t="shared" si="8"/>
        <v>0</v>
      </c>
      <c r="L7" s="44" t="str">
        <f>VLOOKUP(H7,出版社!$B$2:$D$26,3,0)</f>
        <v>招標議價</v>
      </c>
      <c r="M7" s="23">
        <f t="shared" si="9"/>
        <v>40</v>
      </c>
      <c r="N7" s="23">
        <f t="shared" si="10"/>
        <v>40</v>
      </c>
      <c r="O7" s="34">
        <f t="shared" si="11"/>
        <v>8800</v>
      </c>
      <c r="P7" s="34"/>
      <c r="Q7" s="23"/>
      <c r="R7" s="34"/>
      <c r="S7" s="23"/>
      <c r="T7" s="25"/>
    </row>
    <row r="8" spans="1:20">
      <c r="A8" s="27">
        <v>9</v>
      </c>
      <c r="B8" s="27">
        <v>2</v>
      </c>
      <c r="C8" s="27" t="str">
        <f t="shared" si="0"/>
        <v>一</v>
      </c>
      <c r="D8" s="23" t="str">
        <f t="shared" si="1"/>
        <v>日校</v>
      </c>
      <c r="E8" s="23" t="str">
        <f t="shared" si="2"/>
        <v>高一3</v>
      </c>
      <c r="F8" s="25" t="str">
        <f t="shared" si="3"/>
        <v>歷史</v>
      </c>
      <c r="G8" s="23" t="str">
        <f t="shared" si="4"/>
        <v>一</v>
      </c>
      <c r="H8" s="23" t="str">
        <f t="shared" si="5"/>
        <v>南一</v>
      </c>
      <c r="I8" s="23" t="str">
        <f t="shared" si="6"/>
        <v>林能士</v>
      </c>
      <c r="J8" s="23">
        <f t="shared" si="7"/>
        <v>220</v>
      </c>
      <c r="K8" s="42">
        <f t="shared" si="8"/>
        <v>0</v>
      </c>
      <c r="L8" s="44" t="str">
        <f>VLOOKUP(H8,出版社!$B$2:$D$26,3,0)</f>
        <v>招標議價</v>
      </c>
      <c r="M8" s="23">
        <f t="shared" si="9"/>
        <v>40</v>
      </c>
      <c r="N8" s="23">
        <f t="shared" si="10"/>
        <v>40</v>
      </c>
      <c r="O8" s="34">
        <f t="shared" si="11"/>
        <v>8800</v>
      </c>
      <c r="P8" s="34"/>
      <c r="Q8" s="23"/>
      <c r="R8" s="34"/>
      <c r="S8" s="23"/>
      <c r="T8" s="25"/>
    </row>
    <row r="9" spans="1:20">
      <c r="A9" s="27">
        <v>10</v>
      </c>
      <c r="B9" s="27">
        <v>2</v>
      </c>
      <c r="C9" s="27" t="str">
        <f t="shared" si="0"/>
        <v>一</v>
      </c>
      <c r="D9" s="23" t="str">
        <f t="shared" si="1"/>
        <v>日校</v>
      </c>
      <c r="E9" s="23" t="str">
        <f t="shared" si="2"/>
        <v>高一4</v>
      </c>
      <c r="F9" s="25" t="str">
        <f t="shared" si="3"/>
        <v>歷史</v>
      </c>
      <c r="G9" s="23" t="str">
        <f t="shared" si="4"/>
        <v>一</v>
      </c>
      <c r="H9" s="23" t="str">
        <f t="shared" si="5"/>
        <v>南一</v>
      </c>
      <c r="I9" s="23" t="str">
        <f t="shared" si="6"/>
        <v>林能士</v>
      </c>
      <c r="J9" s="23">
        <f t="shared" si="7"/>
        <v>220</v>
      </c>
      <c r="K9" s="42">
        <f t="shared" si="8"/>
        <v>0</v>
      </c>
      <c r="L9" s="44" t="str">
        <f>VLOOKUP(H9,出版社!$B$2:$D$26,3,0)</f>
        <v>招標議價</v>
      </c>
      <c r="M9" s="23">
        <f t="shared" si="9"/>
        <v>40</v>
      </c>
      <c r="N9" s="23">
        <f t="shared" si="10"/>
        <v>40</v>
      </c>
      <c r="O9" s="34">
        <f t="shared" si="11"/>
        <v>8800</v>
      </c>
      <c r="P9" s="34"/>
      <c r="Q9" s="23"/>
      <c r="R9" s="34"/>
      <c r="S9" s="23"/>
      <c r="T9" s="25"/>
    </row>
    <row r="10" spans="1:20">
      <c r="A10" s="27">
        <v>7</v>
      </c>
      <c r="B10" s="27">
        <v>3</v>
      </c>
      <c r="C10" s="27" t="str">
        <f t="shared" si="0"/>
        <v>一</v>
      </c>
      <c r="D10" s="23" t="str">
        <f t="shared" si="1"/>
        <v>日校</v>
      </c>
      <c r="E10" s="23" t="str">
        <f t="shared" si="2"/>
        <v>高一1</v>
      </c>
      <c r="F10" s="25" t="str">
        <f t="shared" si="3"/>
        <v>高中地理</v>
      </c>
      <c r="G10" s="23" t="str">
        <f t="shared" si="4"/>
        <v>一</v>
      </c>
      <c r="H10" s="23" t="str">
        <f t="shared" si="5"/>
        <v>翰林</v>
      </c>
      <c r="I10" s="23" t="str">
        <f t="shared" si="6"/>
        <v>賴進貴.等</v>
      </c>
      <c r="J10" s="23">
        <f t="shared" si="7"/>
        <v>219</v>
      </c>
      <c r="K10" s="42">
        <f t="shared" si="8"/>
        <v>0</v>
      </c>
      <c r="L10" s="44" t="str">
        <f>VLOOKUP(H10,出版社!$B$2:$D$26,3,0)</f>
        <v>招標議價</v>
      </c>
      <c r="M10" s="23">
        <f t="shared" si="9"/>
        <v>40</v>
      </c>
      <c r="N10" s="23">
        <f t="shared" si="10"/>
        <v>40</v>
      </c>
      <c r="O10" s="34">
        <f t="shared" si="11"/>
        <v>8760</v>
      </c>
      <c r="P10" s="34"/>
      <c r="Q10" s="23"/>
      <c r="R10" s="34"/>
      <c r="S10" s="23"/>
      <c r="T10" s="25"/>
    </row>
    <row r="11" spans="1:20">
      <c r="A11" s="27">
        <v>8</v>
      </c>
      <c r="B11" s="27">
        <v>3</v>
      </c>
      <c r="C11" s="27" t="str">
        <f t="shared" si="0"/>
        <v>一</v>
      </c>
      <c r="D11" s="23" t="str">
        <f t="shared" si="1"/>
        <v>日校</v>
      </c>
      <c r="E11" s="23" t="str">
        <f t="shared" si="2"/>
        <v>高一2</v>
      </c>
      <c r="F11" s="25" t="str">
        <f t="shared" si="3"/>
        <v>高中地理</v>
      </c>
      <c r="G11" s="23" t="str">
        <f t="shared" si="4"/>
        <v>一</v>
      </c>
      <c r="H11" s="23" t="str">
        <f t="shared" si="5"/>
        <v>翰林</v>
      </c>
      <c r="I11" s="23" t="str">
        <f t="shared" si="6"/>
        <v>賴進貴.等</v>
      </c>
      <c r="J11" s="23">
        <f t="shared" si="7"/>
        <v>219</v>
      </c>
      <c r="K11" s="42">
        <f t="shared" si="8"/>
        <v>0</v>
      </c>
      <c r="L11" s="44" t="str">
        <f>VLOOKUP(H11,出版社!$B$2:$D$26,3,0)</f>
        <v>招標議價</v>
      </c>
      <c r="M11" s="23">
        <f t="shared" si="9"/>
        <v>40</v>
      </c>
      <c r="N11" s="23">
        <f t="shared" si="10"/>
        <v>40</v>
      </c>
      <c r="O11" s="34">
        <f t="shared" si="11"/>
        <v>8760</v>
      </c>
      <c r="P11" s="34"/>
      <c r="Q11" s="23"/>
      <c r="R11" s="34"/>
      <c r="S11" s="23"/>
      <c r="T11" s="25"/>
    </row>
    <row r="12" spans="1:20">
      <c r="A12" s="27">
        <v>9</v>
      </c>
      <c r="B12" s="27">
        <v>3</v>
      </c>
      <c r="C12" s="27" t="str">
        <f t="shared" si="0"/>
        <v>一</v>
      </c>
      <c r="D12" s="23" t="str">
        <f t="shared" si="1"/>
        <v>日校</v>
      </c>
      <c r="E12" s="23" t="str">
        <f t="shared" si="2"/>
        <v>高一3</v>
      </c>
      <c r="F12" s="25" t="str">
        <f t="shared" si="3"/>
        <v>高中地理</v>
      </c>
      <c r="G12" s="23" t="str">
        <f t="shared" si="4"/>
        <v>一</v>
      </c>
      <c r="H12" s="23" t="str">
        <f t="shared" si="5"/>
        <v>翰林</v>
      </c>
      <c r="I12" s="23" t="str">
        <f t="shared" si="6"/>
        <v>賴進貴.等</v>
      </c>
      <c r="J12" s="23">
        <f t="shared" si="7"/>
        <v>219</v>
      </c>
      <c r="K12" s="42">
        <f t="shared" si="8"/>
        <v>0</v>
      </c>
      <c r="L12" s="44" t="str">
        <f>VLOOKUP(H12,出版社!$B$2:$D$26,3,0)</f>
        <v>招標議價</v>
      </c>
      <c r="M12" s="23">
        <f t="shared" si="9"/>
        <v>40</v>
      </c>
      <c r="N12" s="23">
        <f t="shared" si="10"/>
        <v>40</v>
      </c>
      <c r="O12" s="34">
        <f t="shared" si="11"/>
        <v>8760</v>
      </c>
      <c r="P12" s="34"/>
      <c r="Q12" s="23"/>
      <c r="R12" s="34"/>
      <c r="S12" s="23"/>
      <c r="T12" s="25"/>
    </row>
    <row r="13" spans="1:20">
      <c r="A13" s="27">
        <v>10</v>
      </c>
      <c r="B13" s="27">
        <v>3</v>
      </c>
      <c r="C13" s="27" t="str">
        <f t="shared" si="0"/>
        <v>一</v>
      </c>
      <c r="D13" s="23" t="str">
        <f t="shared" si="1"/>
        <v>日校</v>
      </c>
      <c r="E13" s="23" t="str">
        <f t="shared" si="2"/>
        <v>高一4</v>
      </c>
      <c r="F13" s="25" t="str">
        <f t="shared" si="3"/>
        <v>高中地理</v>
      </c>
      <c r="G13" s="23" t="str">
        <f t="shared" si="4"/>
        <v>一</v>
      </c>
      <c r="H13" s="23" t="str">
        <f t="shared" si="5"/>
        <v>翰林</v>
      </c>
      <c r="I13" s="23" t="str">
        <f t="shared" si="6"/>
        <v>賴進貴.等</v>
      </c>
      <c r="J13" s="23">
        <f t="shared" si="7"/>
        <v>219</v>
      </c>
      <c r="K13" s="42">
        <f t="shared" si="8"/>
        <v>0</v>
      </c>
      <c r="L13" s="44" t="str">
        <f>VLOOKUP(H13,出版社!$B$2:$D$26,3,0)</f>
        <v>招標議價</v>
      </c>
      <c r="M13" s="23">
        <f t="shared" si="9"/>
        <v>40</v>
      </c>
      <c r="N13" s="23">
        <f t="shared" si="10"/>
        <v>40</v>
      </c>
      <c r="O13" s="34">
        <f t="shared" si="11"/>
        <v>8760</v>
      </c>
      <c r="P13" s="34"/>
      <c r="Q13" s="23"/>
      <c r="R13" s="34"/>
      <c r="S13" s="23"/>
      <c r="T13" s="25"/>
    </row>
    <row r="14" spans="1:20">
      <c r="A14" s="27">
        <v>1</v>
      </c>
      <c r="B14" s="27">
        <v>5</v>
      </c>
      <c r="C14" s="27" t="str">
        <f t="shared" si="0"/>
        <v>一</v>
      </c>
      <c r="D14" s="23" t="str">
        <f t="shared" si="1"/>
        <v>日校</v>
      </c>
      <c r="E14" s="23" t="str">
        <f t="shared" si="2"/>
        <v>外一1</v>
      </c>
      <c r="F14" s="25" t="str">
        <f t="shared" si="3"/>
        <v>高職國文</v>
      </c>
      <c r="G14" s="23" t="str">
        <f t="shared" si="4"/>
        <v>一</v>
      </c>
      <c r="H14" s="23" t="str">
        <f t="shared" si="5"/>
        <v>東大</v>
      </c>
      <c r="I14" s="23" t="str">
        <f t="shared" si="6"/>
        <v>黃志民.等</v>
      </c>
      <c r="J14" s="23">
        <f t="shared" si="7"/>
        <v>235</v>
      </c>
      <c r="K14" s="42">
        <f t="shared" si="8"/>
        <v>0</v>
      </c>
      <c r="L14" s="44" t="str">
        <f>VLOOKUP(H14,出版社!$B$2:$D$26,3,0)</f>
        <v>招標議價</v>
      </c>
      <c r="M14" s="23">
        <f t="shared" si="9"/>
        <v>40</v>
      </c>
      <c r="N14" s="23">
        <f t="shared" si="10"/>
        <v>40</v>
      </c>
      <c r="O14" s="34">
        <f t="shared" si="11"/>
        <v>9400</v>
      </c>
      <c r="P14" s="34"/>
      <c r="Q14" s="23"/>
      <c r="R14" s="34"/>
      <c r="S14" s="23"/>
      <c r="T14" s="25"/>
    </row>
    <row r="15" spans="1:20">
      <c r="A15" s="27">
        <v>2</v>
      </c>
      <c r="B15" s="27">
        <v>5</v>
      </c>
      <c r="C15" s="27" t="str">
        <f t="shared" si="0"/>
        <v>一</v>
      </c>
      <c r="D15" s="23" t="str">
        <f t="shared" si="1"/>
        <v>日校</v>
      </c>
      <c r="E15" s="23" t="str">
        <f t="shared" si="2"/>
        <v>外一2</v>
      </c>
      <c r="F15" s="25" t="str">
        <f t="shared" si="3"/>
        <v>高職國文</v>
      </c>
      <c r="G15" s="23" t="str">
        <f t="shared" si="4"/>
        <v>一</v>
      </c>
      <c r="H15" s="23" t="str">
        <f t="shared" si="5"/>
        <v>東大</v>
      </c>
      <c r="I15" s="23" t="str">
        <f t="shared" si="6"/>
        <v>黃志民.等</v>
      </c>
      <c r="J15" s="23">
        <f t="shared" si="7"/>
        <v>235</v>
      </c>
      <c r="K15" s="42">
        <f t="shared" si="8"/>
        <v>0</v>
      </c>
      <c r="L15" s="44" t="str">
        <f>VLOOKUP(H15,出版社!$B$2:$D$26,3,0)</f>
        <v>招標議價</v>
      </c>
      <c r="M15" s="23">
        <f t="shared" si="9"/>
        <v>40</v>
      </c>
      <c r="N15" s="23">
        <f t="shared" si="10"/>
        <v>40</v>
      </c>
      <c r="O15" s="34">
        <f t="shared" si="11"/>
        <v>9400</v>
      </c>
      <c r="P15" s="34"/>
      <c r="Q15" s="23"/>
      <c r="R15" s="34"/>
      <c r="S15" s="23"/>
      <c r="T15" s="25"/>
    </row>
    <row r="16" spans="1:20">
      <c r="A16" s="27">
        <v>7</v>
      </c>
      <c r="B16" s="27">
        <v>5</v>
      </c>
      <c r="C16" s="27" t="str">
        <f t="shared" si="0"/>
        <v>一</v>
      </c>
      <c r="D16" s="23" t="str">
        <f t="shared" si="1"/>
        <v>日校</v>
      </c>
      <c r="E16" s="23" t="str">
        <f t="shared" si="2"/>
        <v>高一1</v>
      </c>
      <c r="F16" s="25" t="str">
        <f t="shared" si="3"/>
        <v>高職國文</v>
      </c>
      <c r="G16" s="23" t="str">
        <f t="shared" si="4"/>
        <v>一</v>
      </c>
      <c r="H16" s="23" t="str">
        <f t="shared" si="5"/>
        <v>東大</v>
      </c>
      <c r="I16" s="23" t="str">
        <f t="shared" si="6"/>
        <v>黃志民.等</v>
      </c>
      <c r="J16" s="23">
        <f t="shared" si="7"/>
        <v>235</v>
      </c>
      <c r="K16" s="42">
        <f t="shared" si="8"/>
        <v>0</v>
      </c>
      <c r="L16" s="44" t="str">
        <f>VLOOKUP(H16,出版社!$B$2:$D$26,3,0)</f>
        <v>招標議價</v>
      </c>
      <c r="M16" s="23">
        <f t="shared" si="9"/>
        <v>40</v>
      </c>
      <c r="N16" s="23">
        <f t="shared" si="10"/>
        <v>40</v>
      </c>
      <c r="O16" s="34">
        <f t="shared" si="11"/>
        <v>9400</v>
      </c>
      <c r="P16" s="34"/>
      <c r="Q16" s="23"/>
      <c r="R16" s="34"/>
      <c r="S16" s="23"/>
      <c r="T16" s="25"/>
    </row>
    <row r="17" spans="1:20">
      <c r="A17" s="27">
        <v>8</v>
      </c>
      <c r="B17" s="27">
        <v>5</v>
      </c>
      <c r="C17" s="27" t="str">
        <f t="shared" si="0"/>
        <v>一</v>
      </c>
      <c r="D17" s="23" t="str">
        <f t="shared" si="1"/>
        <v>日校</v>
      </c>
      <c r="E17" s="23" t="str">
        <f t="shared" si="2"/>
        <v>高一2</v>
      </c>
      <c r="F17" s="25" t="str">
        <f t="shared" si="3"/>
        <v>高職國文</v>
      </c>
      <c r="G17" s="23" t="str">
        <f t="shared" si="4"/>
        <v>一</v>
      </c>
      <c r="H17" s="23" t="str">
        <f t="shared" si="5"/>
        <v>東大</v>
      </c>
      <c r="I17" s="23" t="str">
        <f t="shared" si="6"/>
        <v>黃志民.等</v>
      </c>
      <c r="J17" s="23">
        <f t="shared" si="7"/>
        <v>235</v>
      </c>
      <c r="K17" s="42">
        <f t="shared" si="8"/>
        <v>0</v>
      </c>
      <c r="L17" s="44" t="str">
        <f>VLOOKUP(H17,出版社!$B$2:$D$26,3,0)</f>
        <v>招標議價</v>
      </c>
      <c r="M17" s="23">
        <f t="shared" si="9"/>
        <v>40</v>
      </c>
      <c r="N17" s="23">
        <f t="shared" si="10"/>
        <v>40</v>
      </c>
      <c r="O17" s="34">
        <f t="shared" si="11"/>
        <v>9400</v>
      </c>
      <c r="P17" s="34"/>
      <c r="Q17" s="23"/>
      <c r="R17" s="34"/>
      <c r="S17" s="23"/>
      <c r="T17" s="25"/>
    </row>
    <row r="18" spans="1:20">
      <c r="A18" s="27">
        <v>9</v>
      </c>
      <c r="B18" s="27">
        <v>5</v>
      </c>
      <c r="C18" s="27" t="str">
        <f t="shared" si="0"/>
        <v>一</v>
      </c>
      <c r="D18" s="23" t="str">
        <f t="shared" si="1"/>
        <v>日校</v>
      </c>
      <c r="E18" s="23" t="str">
        <f t="shared" si="2"/>
        <v>高一3</v>
      </c>
      <c r="F18" s="25" t="str">
        <f t="shared" si="3"/>
        <v>高職國文</v>
      </c>
      <c r="G18" s="23" t="str">
        <f t="shared" si="4"/>
        <v>一</v>
      </c>
      <c r="H18" s="23" t="str">
        <f t="shared" si="5"/>
        <v>東大</v>
      </c>
      <c r="I18" s="23" t="str">
        <f t="shared" si="6"/>
        <v>黃志民.等</v>
      </c>
      <c r="J18" s="23">
        <f t="shared" si="7"/>
        <v>235</v>
      </c>
      <c r="K18" s="42">
        <f t="shared" si="8"/>
        <v>0</v>
      </c>
      <c r="L18" s="44" t="str">
        <f>VLOOKUP(H18,出版社!$B$2:$D$26,3,0)</f>
        <v>招標議價</v>
      </c>
      <c r="M18" s="23">
        <f t="shared" si="9"/>
        <v>40</v>
      </c>
      <c r="N18" s="23">
        <f t="shared" si="10"/>
        <v>40</v>
      </c>
      <c r="O18" s="34">
        <f t="shared" si="11"/>
        <v>9400</v>
      </c>
      <c r="P18" s="34"/>
      <c r="Q18" s="23"/>
      <c r="R18" s="34"/>
      <c r="S18" s="23"/>
      <c r="T18" s="25"/>
    </row>
    <row r="19" spans="1:20">
      <c r="A19" s="27">
        <v>10</v>
      </c>
      <c r="B19" s="27">
        <v>5</v>
      </c>
      <c r="C19" s="27" t="str">
        <f t="shared" si="0"/>
        <v>一</v>
      </c>
      <c r="D19" s="23" t="str">
        <f t="shared" si="1"/>
        <v>日校</v>
      </c>
      <c r="E19" s="23" t="str">
        <f t="shared" si="2"/>
        <v>高一4</v>
      </c>
      <c r="F19" s="25" t="str">
        <f t="shared" si="3"/>
        <v>高職國文</v>
      </c>
      <c r="G19" s="23" t="str">
        <f t="shared" si="4"/>
        <v>一</v>
      </c>
      <c r="H19" s="23" t="str">
        <f t="shared" si="5"/>
        <v>東大</v>
      </c>
      <c r="I19" s="23" t="str">
        <f t="shared" si="6"/>
        <v>黃志民.等</v>
      </c>
      <c r="J19" s="23">
        <f t="shared" si="7"/>
        <v>235</v>
      </c>
      <c r="K19" s="42">
        <f t="shared" si="8"/>
        <v>0</v>
      </c>
      <c r="L19" s="44" t="str">
        <f>VLOOKUP(H19,出版社!$B$2:$D$26,3,0)</f>
        <v>招標議價</v>
      </c>
      <c r="M19" s="23">
        <f t="shared" si="9"/>
        <v>40</v>
      </c>
      <c r="N19" s="23">
        <f t="shared" si="10"/>
        <v>40</v>
      </c>
      <c r="O19" s="34">
        <f t="shared" si="11"/>
        <v>9400</v>
      </c>
      <c r="P19" s="34"/>
      <c r="Q19" s="23"/>
      <c r="R19" s="34"/>
      <c r="S19" s="23"/>
      <c r="T19" s="25"/>
    </row>
    <row r="20" spans="1:20">
      <c r="A20" s="27">
        <v>19</v>
      </c>
      <c r="B20" s="27">
        <v>5</v>
      </c>
      <c r="C20" s="27" t="str">
        <f t="shared" si="0"/>
        <v>一</v>
      </c>
      <c r="D20" s="23" t="str">
        <f t="shared" si="1"/>
        <v>日校</v>
      </c>
      <c r="E20" s="23" t="str">
        <f t="shared" si="2"/>
        <v>商一1</v>
      </c>
      <c r="F20" s="25" t="str">
        <f t="shared" si="3"/>
        <v>高職國文</v>
      </c>
      <c r="G20" s="23" t="str">
        <f t="shared" si="4"/>
        <v>一</v>
      </c>
      <c r="H20" s="23" t="str">
        <f t="shared" si="5"/>
        <v>東大</v>
      </c>
      <c r="I20" s="23" t="str">
        <f t="shared" si="6"/>
        <v>黃志民.等</v>
      </c>
      <c r="J20" s="23">
        <f t="shared" si="7"/>
        <v>235</v>
      </c>
      <c r="K20" s="42">
        <f t="shared" si="8"/>
        <v>0</v>
      </c>
      <c r="L20" s="44" t="str">
        <f>VLOOKUP(H20,出版社!$B$2:$D$26,3,0)</f>
        <v>招標議價</v>
      </c>
      <c r="M20" s="23">
        <f t="shared" si="9"/>
        <v>40</v>
      </c>
      <c r="N20" s="23">
        <f t="shared" si="10"/>
        <v>40</v>
      </c>
      <c r="O20" s="34">
        <f t="shared" si="11"/>
        <v>9400</v>
      </c>
      <c r="P20" s="34"/>
      <c r="Q20" s="23"/>
      <c r="R20" s="34"/>
      <c r="S20" s="23"/>
      <c r="T20" s="25"/>
    </row>
    <row r="21" spans="1:20">
      <c r="A21" s="27">
        <v>20</v>
      </c>
      <c r="B21" s="27">
        <v>5</v>
      </c>
      <c r="C21" s="27" t="str">
        <f t="shared" si="0"/>
        <v>一</v>
      </c>
      <c r="D21" s="23" t="str">
        <f t="shared" si="1"/>
        <v>日校</v>
      </c>
      <c r="E21" s="23" t="str">
        <f t="shared" si="2"/>
        <v>商一2</v>
      </c>
      <c r="F21" s="25" t="str">
        <f t="shared" si="3"/>
        <v>高職國文</v>
      </c>
      <c r="G21" s="23" t="str">
        <f t="shared" si="4"/>
        <v>一</v>
      </c>
      <c r="H21" s="23" t="str">
        <f t="shared" si="5"/>
        <v>東大</v>
      </c>
      <c r="I21" s="23" t="str">
        <f t="shared" si="6"/>
        <v>黃志民.等</v>
      </c>
      <c r="J21" s="23">
        <f t="shared" si="7"/>
        <v>235</v>
      </c>
      <c r="K21" s="42">
        <f t="shared" si="8"/>
        <v>0</v>
      </c>
      <c r="L21" s="44" t="str">
        <f>VLOOKUP(H21,出版社!$B$2:$D$26,3,0)</f>
        <v>招標議價</v>
      </c>
      <c r="M21" s="23">
        <f t="shared" si="9"/>
        <v>40</v>
      </c>
      <c r="N21" s="23">
        <f t="shared" si="10"/>
        <v>40</v>
      </c>
      <c r="O21" s="34">
        <f t="shared" si="11"/>
        <v>9400</v>
      </c>
      <c r="P21" s="34"/>
      <c r="Q21" s="23"/>
      <c r="R21" s="34"/>
      <c r="S21" s="23"/>
      <c r="T21" s="25"/>
    </row>
    <row r="22" spans="1:20">
      <c r="A22" s="27">
        <v>21</v>
      </c>
      <c r="B22" s="27">
        <v>5</v>
      </c>
      <c r="C22" s="27" t="str">
        <f t="shared" si="0"/>
        <v>一</v>
      </c>
      <c r="D22" s="23" t="str">
        <f t="shared" si="1"/>
        <v>日校</v>
      </c>
      <c r="E22" s="23" t="str">
        <f t="shared" si="2"/>
        <v>商一3</v>
      </c>
      <c r="F22" s="25" t="str">
        <f t="shared" si="3"/>
        <v>高職國文</v>
      </c>
      <c r="G22" s="23" t="str">
        <f t="shared" si="4"/>
        <v>一</v>
      </c>
      <c r="H22" s="23" t="str">
        <f t="shared" si="5"/>
        <v>東大</v>
      </c>
      <c r="I22" s="23" t="str">
        <f t="shared" si="6"/>
        <v>黃志民.等</v>
      </c>
      <c r="J22" s="23">
        <f t="shared" si="7"/>
        <v>235</v>
      </c>
      <c r="K22" s="42">
        <f t="shared" si="8"/>
        <v>0</v>
      </c>
      <c r="L22" s="44" t="str">
        <f>VLOOKUP(H22,出版社!$B$2:$D$26,3,0)</f>
        <v>招標議價</v>
      </c>
      <c r="M22" s="23">
        <f t="shared" si="9"/>
        <v>40</v>
      </c>
      <c r="N22" s="23">
        <f t="shared" si="10"/>
        <v>40</v>
      </c>
      <c r="O22" s="34">
        <f t="shared" si="11"/>
        <v>9400</v>
      </c>
      <c r="P22" s="34"/>
      <c r="Q22" s="23"/>
      <c r="R22" s="34"/>
      <c r="S22" s="23"/>
      <c r="T22" s="25"/>
    </row>
    <row r="23" spans="1:20">
      <c r="A23" s="27">
        <v>22</v>
      </c>
      <c r="B23" s="27">
        <v>5</v>
      </c>
      <c r="C23" s="27" t="str">
        <f t="shared" si="0"/>
        <v>一</v>
      </c>
      <c r="D23" s="23" t="str">
        <f t="shared" si="1"/>
        <v>日校</v>
      </c>
      <c r="E23" s="23" t="str">
        <f t="shared" si="2"/>
        <v>商一4</v>
      </c>
      <c r="F23" s="25" t="str">
        <f t="shared" si="3"/>
        <v>高職國文</v>
      </c>
      <c r="G23" s="23" t="str">
        <f t="shared" si="4"/>
        <v>一</v>
      </c>
      <c r="H23" s="23" t="str">
        <f t="shared" si="5"/>
        <v>東大</v>
      </c>
      <c r="I23" s="23" t="str">
        <f t="shared" si="6"/>
        <v>黃志民.等</v>
      </c>
      <c r="J23" s="23">
        <f t="shared" si="7"/>
        <v>235</v>
      </c>
      <c r="K23" s="42">
        <f t="shared" si="8"/>
        <v>0</v>
      </c>
      <c r="L23" s="44" t="str">
        <f>VLOOKUP(H23,出版社!$B$2:$D$26,3,0)</f>
        <v>招標議價</v>
      </c>
      <c r="M23" s="23">
        <f t="shared" si="9"/>
        <v>40</v>
      </c>
      <c r="N23" s="23">
        <f t="shared" si="10"/>
        <v>40</v>
      </c>
      <c r="O23" s="34">
        <f t="shared" si="11"/>
        <v>9400</v>
      </c>
      <c r="P23" s="34"/>
      <c r="Q23" s="23"/>
      <c r="R23" s="34"/>
      <c r="S23" s="23"/>
      <c r="T23" s="25"/>
    </row>
    <row r="24" spans="1:20">
      <c r="A24" s="27">
        <v>31</v>
      </c>
      <c r="B24" s="27">
        <v>5</v>
      </c>
      <c r="C24" s="27" t="str">
        <f t="shared" si="0"/>
        <v>一</v>
      </c>
      <c r="D24" s="23" t="str">
        <f t="shared" si="1"/>
        <v>日校</v>
      </c>
      <c r="E24" s="23" t="str">
        <f t="shared" si="2"/>
        <v>貿一1</v>
      </c>
      <c r="F24" s="25" t="str">
        <f t="shared" si="3"/>
        <v>高職國文</v>
      </c>
      <c r="G24" s="23" t="str">
        <f t="shared" si="4"/>
        <v>一</v>
      </c>
      <c r="H24" s="23" t="str">
        <f t="shared" si="5"/>
        <v>東大</v>
      </c>
      <c r="I24" s="23" t="str">
        <f t="shared" si="6"/>
        <v>黃志民.等</v>
      </c>
      <c r="J24" s="23">
        <f t="shared" si="7"/>
        <v>235</v>
      </c>
      <c r="K24" s="42">
        <f t="shared" si="8"/>
        <v>0</v>
      </c>
      <c r="L24" s="44" t="str">
        <f>VLOOKUP(H24,出版社!$B$2:$D$26,3,0)</f>
        <v>招標議價</v>
      </c>
      <c r="M24" s="23">
        <f t="shared" si="9"/>
        <v>40</v>
      </c>
      <c r="N24" s="23">
        <f t="shared" si="10"/>
        <v>40</v>
      </c>
      <c r="O24" s="34">
        <f t="shared" si="11"/>
        <v>9400</v>
      </c>
      <c r="P24" s="34"/>
      <c r="Q24" s="23"/>
      <c r="R24" s="34"/>
      <c r="S24" s="23"/>
      <c r="T24" s="25"/>
    </row>
    <row r="25" spans="1:20">
      <c r="A25" s="27">
        <v>32</v>
      </c>
      <c r="B25" s="27">
        <v>5</v>
      </c>
      <c r="C25" s="27" t="str">
        <f t="shared" si="0"/>
        <v>一</v>
      </c>
      <c r="D25" s="23" t="str">
        <f t="shared" si="1"/>
        <v>日校</v>
      </c>
      <c r="E25" s="23" t="str">
        <f t="shared" si="2"/>
        <v>貿一2</v>
      </c>
      <c r="F25" s="25" t="str">
        <f t="shared" si="3"/>
        <v>高職國文</v>
      </c>
      <c r="G25" s="23" t="str">
        <f t="shared" si="4"/>
        <v>一</v>
      </c>
      <c r="H25" s="23" t="str">
        <f t="shared" si="5"/>
        <v>東大</v>
      </c>
      <c r="I25" s="23" t="str">
        <f t="shared" si="6"/>
        <v>黃志民.等</v>
      </c>
      <c r="J25" s="23">
        <f t="shared" si="7"/>
        <v>235</v>
      </c>
      <c r="K25" s="42">
        <f t="shared" si="8"/>
        <v>0</v>
      </c>
      <c r="L25" s="44" t="str">
        <f>VLOOKUP(H25,出版社!$B$2:$D$26,3,0)</f>
        <v>招標議價</v>
      </c>
      <c r="M25" s="23">
        <f t="shared" si="9"/>
        <v>40</v>
      </c>
      <c r="N25" s="23">
        <f t="shared" si="10"/>
        <v>40</v>
      </c>
      <c r="O25" s="34">
        <f t="shared" si="11"/>
        <v>9400</v>
      </c>
      <c r="P25" s="34"/>
      <c r="Q25" s="23"/>
      <c r="R25" s="34"/>
      <c r="S25" s="23"/>
      <c r="T25" s="25"/>
    </row>
    <row r="26" spans="1:20">
      <c r="A26" s="27">
        <v>33</v>
      </c>
      <c r="B26" s="27">
        <v>5</v>
      </c>
      <c r="C26" s="27" t="str">
        <f t="shared" si="0"/>
        <v>一</v>
      </c>
      <c r="D26" s="23" t="str">
        <f t="shared" si="1"/>
        <v>日校</v>
      </c>
      <c r="E26" s="23" t="str">
        <f t="shared" si="2"/>
        <v>貿一3</v>
      </c>
      <c r="F26" s="25" t="str">
        <f t="shared" si="3"/>
        <v>高職國文</v>
      </c>
      <c r="G26" s="23" t="str">
        <f t="shared" si="4"/>
        <v>一</v>
      </c>
      <c r="H26" s="23" t="str">
        <f t="shared" si="5"/>
        <v>東大</v>
      </c>
      <c r="I26" s="23" t="str">
        <f t="shared" si="6"/>
        <v>黃志民.等</v>
      </c>
      <c r="J26" s="23">
        <f t="shared" si="7"/>
        <v>235</v>
      </c>
      <c r="K26" s="42">
        <f t="shared" si="8"/>
        <v>0</v>
      </c>
      <c r="L26" s="44" t="str">
        <f>VLOOKUP(H26,出版社!$B$2:$D$26,3,0)</f>
        <v>招標議價</v>
      </c>
      <c r="M26" s="23">
        <f t="shared" si="9"/>
        <v>40</v>
      </c>
      <c r="N26" s="23">
        <f t="shared" si="10"/>
        <v>40</v>
      </c>
      <c r="O26" s="34">
        <f t="shared" si="11"/>
        <v>9400</v>
      </c>
      <c r="P26" s="34"/>
      <c r="Q26" s="23"/>
      <c r="R26" s="34"/>
      <c r="S26" s="23"/>
      <c r="T26" s="25"/>
    </row>
    <row r="27" spans="1:20">
      <c r="A27" s="27">
        <v>34</v>
      </c>
      <c r="B27" s="27">
        <v>5</v>
      </c>
      <c r="C27" s="27" t="str">
        <f t="shared" si="0"/>
        <v>一</v>
      </c>
      <c r="D27" s="23" t="str">
        <f t="shared" si="1"/>
        <v>日校</v>
      </c>
      <c r="E27" s="23" t="str">
        <f t="shared" si="2"/>
        <v>貿一4</v>
      </c>
      <c r="F27" s="25" t="str">
        <f t="shared" si="3"/>
        <v>高職國文</v>
      </c>
      <c r="G27" s="23" t="str">
        <f t="shared" si="4"/>
        <v>一</v>
      </c>
      <c r="H27" s="23" t="str">
        <f t="shared" si="5"/>
        <v>東大</v>
      </c>
      <c r="I27" s="23" t="str">
        <f t="shared" si="6"/>
        <v>黃志民.等</v>
      </c>
      <c r="J27" s="23">
        <f t="shared" si="7"/>
        <v>235</v>
      </c>
      <c r="K27" s="42">
        <f t="shared" si="8"/>
        <v>0</v>
      </c>
      <c r="L27" s="44" t="str">
        <f>VLOOKUP(H27,出版社!$B$2:$D$26,3,0)</f>
        <v>招標議價</v>
      </c>
      <c r="M27" s="23">
        <f t="shared" si="9"/>
        <v>40</v>
      </c>
      <c r="N27" s="23">
        <f t="shared" si="10"/>
        <v>40</v>
      </c>
      <c r="O27" s="34">
        <f t="shared" si="11"/>
        <v>9400</v>
      </c>
      <c r="P27" s="34"/>
      <c r="Q27" s="23"/>
      <c r="R27" s="34"/>
      <c r="S27" s="23"/>
      <c r="T27" s="25"/>
    </row>
    <row r="28" spans="1:20">
      <c r="A28" s="27">
        <v>43</v>
      </c>
      <c r="B28" s="27">
        <v>5</v>
      </c>
      <c r="C28" s="27" t="str">
        <f t="shared" si="0"/>
        <v>一</v>
      </c>
      <c r="D28" s="23" t="str">
        <f t="shared" si="1"/>
        <v>日校</v>
      </c>
      <c r="E28" s="23" t="str">
        <f t="shared" si="2"/>
        <v>資一1</v>
      </c>
      <c r="F28" s="25" t="str">
        <f t="shared" si="3"/>
        <v>高職國文</v>
      </c>
      <c r="G28" s="23" t="str">
        <f t="shared" si="4"/>
        <v>一</v>
      </c>
      <c r="H28" s="23" t="str">
        <f t="shared" si="5"/>
        <v>東大</v>
      </c>
      <c r="I28" s="23" t="str">
        <f t="shared" si="6"/>
        <v>黃志民.等</v>
      </c>
      <c r="J28" s="23">
        <f t="shared" si="7"/>
        <v>235</v>
      </c>
      <c r="K28" s="42">
        <f t="shared" si="8"/>
        <v>0</v>
      </c>
      <c r="L28" s="44" t="str">
        <f>VLOOKUP(H28,出版社!$B$2:$D$26,3,0)</f>
        <v>招標議價</v>
      </c>
      <c r="M28" s="23">
        <f t="shared" si="9"/>
        <v>40</v>
      </c>
      <c r="N28" s="23">
        <f t="shared" si="10"/>
        <v>40</v>
      </c>
      <c r="O28" s="34">
        <f t="shared" si="11"/>
        <v>9400</v>
      </c>
      <c r="P28" s="34"/>
      <c r="Q28" s="23"/>
      <c r="R28" s="34"/>
      <c r="S28" s="23"/>
      <c r="T28" s="25"/>
    </row>
    <row r="29" spans="1:20">
      <c r="A29" s="27">
        <v>44</v>
      </c>
      <c r="B29" s="27">
        <v>5</v>
      </c>
      <c r="C29" s="27" t="str">
        <f t="shared" si="0"/>
        <v>一</v>
      </c>
      <c r="D29" s="23" t="str">
        <f t="shared" si="1"/>
        <v>日校</v>
      </c>
      <c r="E29" s="23" t="str">
        <f t="shared" si="2"/>
        <v>資一2</v>
      </c>
      <c r="F29" s="25" t="str">
        <f t="shared" si="3"/>
        <v>高職國文</v>
      </c>
      <c r="G29" s="23" t="str">
        <f t="shared" si="4"/>
        <v>一</v>
      </c>
      <c r="H29" s="23" t="str">
        <f t="shared" si="5"/>
        <v>東大</v>
      </c>
      <c r="I29" s="23" t="str">
        <f t="shared" si="6"/>
        <v>黃志民.等</v>
      </c>
      <c r="J29" s="23">
        <f t="shared" si="7"/>
        <v>235</v>
      </c>
      <c r="K29" s="42">
        <f t="shared" si="8"/>
        <v>0</v>
      </c>
      <c r="L29" s="44" t="str">
        <f>VLOOKUP(H29,出版社!$B$2:$D$26,3,0)</f>
        <v>招標議價</v>
      </c>
      <c r="M29" s="23">
        <f t="shared" si="9"/>
        <v>40</v>
      </c>
      <c r="N29" s="23">
        <f t="shared" si="10"/>
        <v>40</v>
      </c>
      <c r="O29" s="34">
        <f t="shared" si="11"/>
        <v>9400</v>
      </c>
      <c r="P29" s="34"/>
      <c r="Q29" s="23"/>
      <c r="R29" s="34"/>
      <c r="S29" s="23"/>
      <c r="T29" s="25"/>
    </row>
    <row r="30" spans="1:20">
      <c r="A30" s="27">
        <v>52</v>
      </c>
      <c r="B30" s="27">
        <v>5</v>
      </c>
      <c r="C30" s="27" t="str">
        <f t="shared" si="0"/>
        <v>一</v>
      </c>
      <c r="D30" s="23" t="str">
        <f t="shared" si="1"/>
        <v>日校</v>
      </c>
      <c r="E30" s="23" t="str">
        <f t="shared" si="2"/>
        <v>廣一1</v>
      </c>
      <c r="F30" s="25" t="str">
        <f t="shared" si="3"/>
        <v>高職國文</v>
      </c>
      <c r="G30" s="23" t="str">
        <f t="shared" si="4"/>
        <v>一</v>
      </c>
      <c r="H30" s="23" t="str">
        <f t="shared" si="5"/>
        <v>東大</v>
      </c>
      <c r="I30" s="23" t="str">
        <f t="shared" si="6"/>
        <v>黃志民.等</v>
      </c>
      <c r="J30" s="23">
        <f t="shared" si="7"/>
        <v>235</v>
      </c>
      <c r="K30" s="42">
        <f t="shared" si="8"/>
        <v>0</v>
      </c>
      <c r="L30" s="44" t="str">
        <f>VLOOKUP(H30,出版社!$B$2:$D$26,3,0)</f>
        <v>招標議價</v>
      </c>
      <c r="M30" s="23">
        <f t="shared" si="9"/>
        <v>40</v>
      </c>
      <c r="N30" s="23">
        <f t="shared" si="10"/>
        <v>40</v>
      </c>
      <c r="O30" s="34">
        <f t="shared" si="11"/>
        <v>9400</v>
      </c>
      <c r="P30" s="34"/>
      <c r="Q30" s="23"/>
      <c r="R30" s="34"/>
      <c r="S30" s="23"/>
      <c r="T30" s="25"/>
    </row>
    <row r="31" spans="1:20">
      <c r="A31" s="27">
        <v>53</v>
      </c>
      <c r="B31" s="27">
        <v>5</v>
      </c>
      <c r="C31" s="27" t="str">
        <f t="shared" si="0"/>
        <v>一</v>
      </c>
      <c r="D31" s="23" t="str">
        <f t="shared" si="1"/>
        <v>日校</v>
      </c>
      <c r="E31" s="23" t="str">
        <f t="shared" si="2"/>
        <v>廣一2</v>
      </c>
      <c r="F31" s="25" t="str">
        <f t="shared" si="3"/>
        <v>高職國文</v>
      </c>
      <c r="G31" s="23" t="str">
        <f t="shared" si="4"/>
        <v>一</v>
      </c>
      <c r="H31" s="23" t="str">
        <f t="shared" si="5"/>
        <v>東大</v>
      </c>
      <c r="I31" s="23" t="str">
        <f t="shared" si="6"/>
        <v>黃志民.等</v>
      </c>
      <c r="J31" s="23">
        <f t="shared" si="7"/>
        <v>235</v>
      </c>
      <c r="K31" s="42">
        <f t="shared" si="8"/>
        <v>0</v>
      </c>
      <c r="L31" s="44" t="str">
        <f>VLOOKUP(H31,出版社!$B$2:$D$26,3,0)</f>
        <v>招標議價</v>
      </c>
      <c r="M31" s="23">
        <f t="shared" si="9"/>
        <v>40</v>
      </c>
      <c r="N31" s="23">
        <f t="shared" si="10"/>
        <v>40</v>
      </c>
      <c r="O31" s="34">
        <f t="shared" si="11"/>
        <v>9400</v>
      </c>
      <c r="P31" s="34"/>
      <c r="Q31" s="23"/>
      <c r="R31" s="34"/>
      <c r="S31" s="23"/>
      <c r="T31" s="25"/>
    </row>
    <row r="32" spans="1:20">
      <c r="A32" s="27">
        <v>19</v>
      </c>
      <c r="B32" s="27">
        <v>6</v>
      </c>
      <c r="C32" s="27" t="str">
        <f t="shared" si="0"/>
        <v>一</v>
      </c>
      <c r="D32" s="23" t="str">
        <f t="shared" si="1"/>
        <v>日校</v>
      </c>
      <c r="E32" s="23" t="str">
        <f t="shared" si="2"/>
        <v>商一1</v>
      </c>
      <c r="F32" s="25" t="str">
        <f t="shared" si="3"/>
        <v>高職歷史C版</v>
      </c>
      <c r="G32" s="23" t="str">
        <f t="shared" si="4"/>
        <v>全</v>
      </c>
      <c r="H32" s="23" t="str">
        <f t="shared" si="5"/>
        <v>龍騰</v>
      </c>
      <c r="I32" s="23" t="str">
        <f t="shared" si="6"/>
        <v>劉玉菁</v>
      </c>
      <c r="J32" s="23">
        <f t="shared" si="7"/>
        <v>137</v>
      </c>
      <c r="K32" s="42">
        <f t="shared" si="8"/>
        <v>0</v>
      </c>
      <c r="L32" s="44" t="str">
        <f>VLOOKUP(H32,出版社!$B$2:$D$26,3,0)</f>
        <v>招標議價</v>
      </c>
      <c r="M32" s="23">
        <f t="shared" si="9"/>
        <v>40</v>
      </c>
      <c r="N32" s="23">
        <f t="shared" si="10"/>
        <v>40</v>
      </c>
      <c r="O32" s="34">
        <f t="shared" si="11"/>
        <v>5480</v>
      </c>
      <c r="P32" s="34"/>
      <c r="Q32" s="23"/>
      <c r="R32" s="34"/>
      <c r="S32" s="23"/>
      <c r="T32" s="25"/>
    </row>
    <row r="33" spans="1:20">
      <c r="A33" s="27">
        <v>20</v>
      </c>
      <c r="B33" s="27">
        <v>6</v>
      </c>
      <c r="C33" s="27" t="str">
        <f t="shared" si="0"/>
        <v>一</v>
      </c>
      <c r="D33" s="23" t="str">
        <f t="shared" si="1"/>
        <v>日校</v>
      </c>
      <c r="E33" s="23" t="str">
        <f t="shared" si="2"/>
        <v>商一2</v>
      </c>
      <c r="F33" s="25" t="str">
        <f t="shared" si="3"/>
        <v>高職歷史C版</v>
      </c>
      <c r="G33" s="23" t="str">
        <f t="shared" si="4"/>
        <v>全</v>
      </c>
      <c r="H33" s="23" t="str">
        <f t="shared" si="5"/>
        <v>龍騰</v>
      </c>
      <c r="I33" s="23" t="str">
        <f t="shared" si="6"/>
        <v>劉玉菁</v>
      </c>
      <c r="J33" s="23">
        <f t="shared" si="7"/>
        <v>137</v>
      </c>
      <c r="K33" s="42">
        <f t="shared" si="8"/>
        <v>0</v>
      </c>
      <c r="L33" s="44" t="str">
        <f>VLOOKUP(H33,出版社!$B$2:$D$26,3,0)</f>
        <v>招標議價</v>
      </c>
      <c r="M33" s="23">
        <f t="shared" si="9"/>
        <v>40</v>
      </c>
      <c r="N33" s="23">
        <f t="shared" si="10"/>
        <v>40</v>
      </c>
      <c r="O33" s="34">
        <f t="shared" si="11"/>
        <v>5480</v>
      </c>
      <c r="P33" s="34"/>
      <c r="Q33" s="23"/>
      <c r="R33" s="34"/>
      <c r="S33" s="23"/>
      <c r="T33" s="25"/>
    </row>
    <row r="34" spans="1:20">
      <c r="A34" s="27">
        <v>21</v>
      </c>
      <c r="B34" s="27">
        <v>6</v>
      </c>
      <c r="C34" s="27" t="str">
        <f t="shared" si="0"/>
        <v>一</v>
      </c>
      <c r="D34" s="23" t="str">
        <f t="shared" si="1"/>
        <v>日校</v>
      </c>
      <c r="E34" s="23" t="str">
        <f t="shared" si="2"/>
        <v>商一3</v>
      </c>
      <c r="F34" s="25" t="str">
        <f t="shared" si="3"/>
        <v>高職歷史C版</v>
      </c>
      <c r="G34" s="23" t="str">
        <f t="shared" si="4"/>
        <v>全</v>
      </c>
      <c r="H34" s="23" t="str">
        <f t="shared" si="5"/>
        <v>龍騰</v>
      </c>
      <c r="I34" s="23" t="str">
        <f t="shared" si="6"/>
        <v>劉玉菁</v>
      </c>
      <c r="J34" s="23">
        <f t="shared" si="7"/>
        <v>137</v>
      </c>
      <c r="K34" s="42">
        <f t="shared" si="8"/>
        <v>0</v>
      </c>
      <c r="L34" s="44" t="str">
        <f>VLOOKUP(H34,出版社!$B$2:$D$26,3,0)</f>
        <v>招標議價</v>
      </c>
      <c r="M34" s="23">
        <f t="shared" si="9"/>
        <v>40</v>
      </c>
      <c r="N34" s="23">
        <f t="shared" si="10"/>
        <v>40</v>
      </c>
      <c r="O34" s="34">
        <f t="shared" si="11"/>
        <v>5480</v>
      </c>
      <c r="P34" s="34"/>
      <c r="Q34" s="23"/>
      <c r="R34" s="34"/>
      <c r="S34" s="23"/>
      <c r="T34" s="25"/>
    </row>
    <row r="35" spans="1:20">
      <c r="A35" s="27">
        <v>22</v>
      </c>
      <c r="B35" s="27">
        <v>6</v>
      </c>
      <c r="C35" s="27" t="str">
        <f t="shared" si="0"/>
        <v>一</v>
      </c>
      <c r="D35" s="23" t="str">
        <f t="shared" si="1"/>
        <v>日校</v>
      </c>
      <c r="E35" s="23" t="str">
        <f t="shared" si="2"/>
        <v>商一4</v>
      </c>
      <c r="F35" s="25" t="str">
        <f t="shared" si="3"/>
        <v>高職歷史C版</v>
      </c>
      <c r="G35" s="23" t="str">
        <f t="shared" si="4"/>
        <v>全</v>
      </c>
      <c r="H35" s="23" t="str">
        <f t="shared" si="5"/>
        <v>龍騰</v>
      </c>
      <c r="I35" s="23" t="str">
        <f t="shared" si="6"/>
        <v>劉玉菁</v>
      </c>
      <c r="J35" s="23">
        <f t="shared" si="7"/>
        <v>137</v>
      </c>
      <c r="K35" s="42">
        <f t="shared" si="8"/>
        <v>0</v>
      </c>
      <c r="L35" s="44" t="str">
        <f>VLOOKUP(H35,出版社!$B$2:$D$26,3,0)</f>
        <v>招標議價</v>
      </c>
      <c r="M35" s="23">
        <f t="shared" si="9"/>
        <v>40</v>
      </c>
      <c r="N35" s="23">
        <f t="shared" si="10"/>
        <v>40</v>
      </c>
      <c r="O35" s="34">
        <f t="shared" si="11"/>
        <v>5480</v>
      </c>
      <c r="P35" s="34"/>
      <c r="Q35" s="23"/>
      <c r="R35" s="34"/>
      <c r="S35" s="23"/>
      <c r="T35" s="25"/>
    </row>
    <row r="36" spans="1:20">
      <c r="A36" s="27">
        <v>19</v>
      </c>
      <c r="B36" s="27">
        <v>7</v>
      </c>
      <c r="C36" s="27" t="str">
        <f t="shared" si="0"/>
        <v>一</v>
      </c>
      <c r="D36" s="23" t="str">
        <f t="shared" si="1"/>
        <v>日校</v>
      </c>
      <c r="E36" s="23" t="str">
        <f t="shared" si="2"/>
        <v>商一1</v>
      </c>
      <c r="F36" s="25" t="str">
        <f t="shared" si="3"/>
        <v>地理Ⅰ</v>
      </c>
      <c r="G36" s="23" t="str">
        <f t="shared" si="4"/>
        <v>全</v>
      </c>
      <c r="H36" s="23" t="str">
        <f t="shared" si="5"/>
        <v>泰宇</v>
      </c>
      <c r="I36" s="23" t="str">
        <f t="shared" si="6"/>
        <v>楊淙雄.等</v>
      </c>
      <c r="J36" s="23">
        <f t="shared" si="7"/>
        <v>175</v>
      </c>
      <c r="K36" s="42">
        <f t="shared" si="8"/>
        <v>0</v>
      </c>
      <c r="L36" s="44" t="str">
        <f>VLOOKUP(H36,出版社!$B$2:$D$26,3,0)</f>
        <v>招標議價</v>
      </c>
      <c r="M36" s="23">
        <f t="shared" si="9"/>
        <v>40</v>
      </c>
      <c r="N36" s="23">
        <f t="shared" si="10"/>
        <v>40</v>
      </c>
      <c r="O36" s="34">
        <f t="shared" si="11"/>
        <v>7000</v>
      </c>
      <c r="P36" s="34"/>
      <c r="Q36" s="23"/>
      <c r="R36" s="34"/>
      <c r="S36" s="23"/>
      <c r="T36" s="25"/>
    </row>
    <row r="37" spans="1:20">
      <c r="A37" s="27">
        <v>20</v>
      </c>
      <c r="B37" s="27">
        <v>7</v>
      </c>
      <c r="C37" s="27" t="str">
        <f t="shared" si="0"/>
        <v>一</v>
      </c>
      <c r="D37" s="23" t="str">
        <f t="shared" si="1"/>
        <v>日校</v>
      </c>
      <c r="E37" s="23" t="str">
        <f t="shared" si="2"/>
        <v>商一2</v>
      </c>
      <c r="F37" s="25" t="str">
        <f t="shared" si="3"/>
        <v>地理Ⅰ</v>
      </c>
      <c r="G37" s="23" t="str">
        <f t="shared" si="4"/>
        <v>全</v>
      </c>
      <c r="H37" s="23" t="str">
        <f t="shared" si="5"/>
        <v>泰宇</v>
      </c>
      <c r="I37" s="23" t="str">
        <f t="shared" si="6"/>
        <v>楊淙雄.等</v>
      </c>
      <c r="J37" s="23">
        <f t="shared" si="7"/>
        <v>175</v>
      </c>
      <c r="K37" s="42">
        <f t="shared" si="8"/>
        <v>0</v>
      </c>
      <c r="L37" s="44" t="str">
        <f>VLOOKUP(H37,出版社!$B$2:$D$26,3,0)</f>
        <v>招標議價</v>
      </c>
      <c r="M37" s="23">
        <f t="shared" si="9"/>
        <v>40</v>
      </c>
      <c r="N37" s="23">
        <f t="shared" si="10"/>
        <v>40</v>
      </c>
      <c r="O37" s="34">
        <f t="shared" si="11"/>
        <v>7000</v>
      </c>
      <c r="P37" s="34"/>
      <c r="Q37" s="23"/>
      <c r="R37" s="34"/>
      <c r="S37" s="23"/>
      <c r="T37" s="25"/>
    </row>
    <row r="38" spans="1:20">
      <c r="A38" s="27">
        <v>21</v>
      </c>
      <c r="B38" s="27">
        <v>7</v>
      </c>
      <c r="C38" s="27" t="str">
        <f t="shared" si="0"/>
        <v>一</v>
      </c>
      <c r="D38" s="23" t="str">
        <f t="shared" si="1"/>
        <v>日校</v>
      </c>
      <c r="E38" s="23" t="str">
        <f t="shared" si="2"/>
        <v>商一3</v>
      </c>
      <c r="F38" s="25" t="str">
        <f t="shared" si="3"/>
        <v>地理Ⅰ</v>
      </c>
      <c r="G38" s="23" t="str">
        <f t="shared" si="4"/>
        <v>全</v>
      </c>
      <c r="H38" s="23" t="str">
        <f t="shared" si="5"/>
        <v>泰宇</v>
      </c>
      <c r="I38" s="23" t="str">
        <f t="shared" si="6"/>
        <v>楊淙雄.等</v>
      </c>
      <c r="J38" s="23">
        <f t="shared" si="7"/>
        <v>175</v>
      </c>
      <c r="K38" s="42">
        <f t="shared" si="8"/>
        <v>0</v>
      </c>
      <c r="L38" s="44" t="str">
        <f>VLOOKUP(H38,出版社!$B$2:$D$26,3,0)</f>
        <v>招標議價</v>
      </c>
      <c r="M38" s="23">
        <f t="shared" si="9"/>
        <v>40</v>
      </c>
      <c r="N38" s="23">
        <f t="shared" si="10"/>
        <v>40</v>
      </c>
      <c r="O38" s="34">
        <f t="shared" si="11"/>
        <v>7000</v>
      </c>
      <c r="P38" s="34"/>
      <c r="Q38" s="23"/>
      <c r="R38" s="34"/>
      <c r="S38" s="23"/>
      <c r="T38" s="25"/>
    </row>
    <row r="39" spans="1:20">
      <c r="A39" s="27">
        <v>22</v>
      </c>
      <c r="B39" s="27">
        <v>7</v>
      </c>
      <c r="C39" s="27" t="str">
        <f t="shared" si="0"/>
        <v>一</v>
      </c>
      <c r="D39" s="23" t="str">
        <f t="shared" si="1"/>
        <v>日校</v>
      </c>
      <c r="E39" s="23" t="str">
        <f t="shared" si="2"/>
        <v>商一4</v>
      </c>
      <c r="F39" s="25" t="str">
        <f t="shared" si="3"/>
        <v>地理Ⅰ</v>
      </c>
      <c r="G39" s="23" t="str">
        <f t="shared" si="4"/>
        <v>全</v>
      </c>
      <c r="H39" s="23" t="str">
        <f t="shared" si="5"/>
        <v>泰宇</v>
      </c>
      <c r="I39" s="23" t="str">
        <f t="shared" si="6"/>
        <v>楊淙雄.等</v>
      </c>
      <c r="J39" s="23">
        <f t="shared" si="7"/>
        <v>175</v>
      </c>
      <c r="K39" s="42">
        <f t="shared" si="8"/>
        <v>0</v>
      </c>
      <c r="L39" s="44" t="str">
        <f>VLOOKUP(H39,出版社!$B$2:$D$26,3,0)</f>
        <v>招標議價</v>
      </c>
      <c r="M39" s="23">
        <f t="shared" si="9"/>
        <v>40</v>
      </c>
      <c r="N39" s="23">
        <f t="shared" si="10"/>
        <v>40</v>
      </c>
      <c r="O39" s="34">
        <f t="shared" si="11"/>
        <v>7000</v>
      </c>
      <c r="P39" s="34"/>
      <c r="Q39" s="23"/>
      <c r="R39" s="34"/>
      <c r="S39" s="23"/>
      <c r="T39" s="25"/>
    </row>
    <row r="40" spans="1:20">
      <c r="A40" s="27">
        <v>31</v>
      </c>
      <c r="B40" s="27">
        <v>6</v>
      </c>
      <c r="C40" s="27" t="str">
        <f t="shared" si="0"/>
        <v>一</v>
      </c>
      <c r="D40" s="23" t="str">
        <f t="shared" si="1"/>
        <v>日校</v>
      </c>
      <c r="E40" s="23" t="str">
        <f t="shared" si="2"/>
        <v>貿一1</v>
      </c>
      <c r="F40" s="25" t="str">
        <f t="shared" si="3"/>
        <v>高職歷史C版</v>
      </c>
      <c r="G40" s="23" t="str">
        <f t="shared" si="4"/>
        <v>全</v>
      </c>
      <c r="H40" s="23" t="str">
        <f t="shared" si="5"/>
        <v>龍騰</v>
      </c>
      <c r="I40" s="23" t="str">
        <f t="shared" si="6"/>
        <v>劉玉菁</v>
      </c>
      <c r="J40" s="23">
        <f t="shared" si="7"/>
        <v>137</v>
      </c>
      <c r="K40" s="42">
        <f t="shared" si="8"/>
        <v>0</v>
      </c>
      <c r="L40" s="44" t="str">
        <f>VLOOKUP(H40,出版社!$B$2:$D$26,3,0)</f>
        <v>招標議價</v>
      </c>
      <c r="M40" s="23">
        <f t="shared" si="9"/>
        <v>40</v>
      </c>
      <c r="N40" s="23">
        <f t="shared" si="10"/>
        <v>40</v>
      </c>
      <c r="O40" s="34">
        <f t="shared" si="11"/>
        <v>5480</v>
      </c>
      <c r="P40" s="34"/>
      <c r="Q40" s="23"/>
      <c r="R40" s="34"/>
      <c r="S40" s="23"/>
      <c r="T40" s="25"/>
    </row>
    <row r="41" spans="1:20">
      <c r="A41" s="27">
        <v>32</v>
      </c>
      <c r="B41" s="27">
        <v>6</v>
      </c>
      <c r="C41" s="27" t="str">
        <f t="shared" si="0"/>
        <v>一</v>
      </c>
      <c r="D41" s="23" t="str">
        <f t="shared" si="1"/>
        <v>日校</v>
      </c>
      <c r="E41" s="23" t="str">
        <f t="shared" si="2"/>
        <v>貿一2</v>
      </c>
      <c r="F41" s="25" t="str">
        <f t="shared" si="3"/>
        <v>高職歷史C版</v>
      </c>
      <c r="G41" s="23" t="str">
        <f t="shared" si="4"/>
        <v>全</v>
      </c>
      <c r="H41" s="23" t="str">
        <f t="shared" si="5"/>
        <v>龍騰</v>
      </c>
      <c r="I41" s="23" t="str">
        <f t="shared" si="6"/>
        <v>劉玉菁</v>
      </c>
      <c r="J41" s="23">
        <f t="shared" si="7"/>
        <v>137</v>
      </c>
      <c r="K41" s="42">
        <f t="shared" si="8"/>
        <v>0</v>
      </c>
      <c r="L41" s="44" t="str">
        <f>VLOOKUP(H41,出版社!$B$2:$D$26,3,0)</f>
        <v>招標議價</v>
      </c>
      <c r="M41" s="23">
        <f t="shared" si="9"/>
        <v>40</v>
      </c>
      <c r="N41" s="23">
        <f t="shared" si="10"/>
        <v>40</v>
      </c>
      <c r="O41" s="34">
        <f t="shared" si="11"/>
        <v>5480</v>
      </c>
      <c r="P41" s="34"/>
      <c r="Q41" s="23"/>
      <c r="R41" s="34"/>
      <c r="S41" s="23"/>
      <c r="T41" s="25"/>
    </row>
    <row r="42" spans="1:20">
      <c r="A42" s="27">
        <v>33</v>
      </c>
      <c r="B42" s="27">
        <v>6</v>
      </c>
      <c r="C42" s="27" t="str">
        <f t="shared" si="0"/>
        <v>一</v>
      </c>
      <c r="D42" s="23" t="str">
        <f t="shared" si="1"/>
        <v>日校</v>
      </c>
      <c r="E42" s="23" t="str">
        <f t="shared" si="2"/>
        <v>貿一3</v>
      </c>
      <c r="F42" s="25" t="str">
        <f t="shared" si="3"/>
        <v>高職歷史C版</v>
      </c>
      <c r="G42" s="23" t="str">
        <f t="shared" si="4"/>
        <v>全</v>
      </c>
      <c r="H42" s="23" t="str">
        <f t="shared" si="5"/>
        <v>龍騰</v>
      </c>
      <c r="I42" s="23" t="str">
        <f t="shared" si="6"/>
        <v>劉玉菁</v>
      </c>
      <c r="J42" s="23">
        <f t="shared" si="7"/>
        <v>137</v>
      </c>
      <c r="K42" s="42">
        <f t="shared" si="8"/>
        <v>0</v>
      </c>
      <c r="L42" s="44" t="str">
        <f>VLOOKUP(H42,出版社!$B$2:$D$26,3,0)</f>
        <v>招標議價</v>
      </c>
      <c r="M42" s="23">
        <f t="shared" si="9"/>
        <v>40</v>
      </c>
      <c r="N42" s="23">
        <f t="shared" si="10"/>
        <v>40</v>
      </c>
      <c r="O42" s="34">
        <f t="shared" si="11"/>
        <v>5480</v>
      </c>
      <c r="P42" s="34"/>
      <c r="Q42" s="23"/>
      <c r="R42" s="34"/>
      <c r="S42" s="23"/>
      <c r="T42" s="25"/>
    </row>
    <row r="43" spans="1:20">
      <c r="A43" s="27">
        <v>34</v>
      </c>
      <c r="B43" s="27">
        <v>6</v>
      </c>
      <c r="C43" s="27" t="str">
        <f t="shared" si="0"/>
        <v>一</v>
      </c>
      <c r="D43" s="23" t="str">
        <f t="shared" si="1"/>
        <v>日校</v>
      </c>
      <c r="E43" s="23" t="str">
        <f t="shared" si="2"/>
        <v>貿一4</v>
      </c>
      <c r="F43" s="25" t="str">
        <f t="shared" si="3"/>
        <v>高職歷史C版</v>
      </c>
      <c r="G43" s="23" t="str">
        <f t="shared" si="4"/>
        <v>全</v>
      </c>
      <c r="H43" s="23" t="str">
        <f t="shared" si="5"/>
        <v>龍騰</v>
      </c>
      <c r="I43" s="23" t="str">
        <f t="shared" si="6"/>
        <v>劉玉菁</v>
      </c>
      <c r="J43" s="23">
        <f t="shared" si="7"/>
        <v>137</v>
      </c>
      <c r="K43" s="42">
        <f t="shared" si="8"/>
        <v>0</v>
      </c>
      <c r="L43" s="44" t="str">
        <f>VLOOKUP(H43,出版社!$B$2:$D$26,3,0)</f>
        <v>招標議價</v>
      </c>
      <c r="M43" s="23">
        <f t="shared" si="9"/>
        <v>40</v>
      </c>
      <c r="N43" s="23">
        <f t="shared" si="10"/>
        <v>40</v>
      </c>
      <c r="O43" s="34">
        <f t="shared" si="11"/>
        <v>5480</v>
      </c>
      <c r="P43" s="34"/>
      <c r="Q43" s="23"/>
      <c r="R43" s="34"/>
      <c r="S43" s="23"/>
      <c r="T43" s="25"/>
    </row>
    <row r="44" spans="1:20">
      <c r="A44" s="27">
        <v>31</v>
      </c>
      <c r="B44" s="27">
        <v>7</v>
      </c>
      <c r="C44" s="27" t="str">
        <f t="shared" si="0"/>
        <v>一</v>
      </c>
      <c r="D44" s="23" t="str">
        <f t="shared" si="1"/>
        <v>日校</v>
      </c>
      <c r="E44" s="23" t="str">
        <f t="shared" si="2"/>
        <v>貿一1</v>
      </c>
      <c r="F44" s="25" t="str">
        <f t="shared" si="3"/>
        <v>地理Ⅰ</v>
      </c>
      <c r="G44" s="23" t="str">
        <f t="shared" si="4"/>
        <v>全</v>
      </c>
      <c r="H44" s="23" t="str">
        <f t="shared" si="5"/>
        <v>泰宇</v>
      </c>
      <c r="I44" s="23" t="str">
        <f t="shared" si="6"/>
        <v>楊淙雄.等</v>
      </c>
      <c r="J44" s="23">
        <f t="shared" si="7"/>
        <v>175</v>
      </c>
      <c r="K44" s="42">
        <f t="shared" si="8"/>
        <v>0</v>
      </c>
      <c r="L44" s="44" t="str">
        <f>VLOOKUP(H44,出版社!$B$2:$D$26,3,0)</f>
        <v>招標議價</v>
      </c>
      <c r="M44" s="23">
        <f t="shared" si="9"/>
        <v>40</v>
      </c>
      <c r="N44" s="23">
        <f t="shared" si="10"/>
        <v>40</v>
      </c>
      <c r="O44" s="34">
        <f t="shared" si="11"/>
        <v>7000</v>
      </c>
      <c r="P44" s="34"/>
      <c r="Q44" s="23"/>
      <c r="R44" s="34"/>
      <c r="S44" s="23"/>
      <c r="T44" s="25"/>
    </row>
    <row r="45" spans="1:20">
      <c r="A45" s="27">
        <v>32</v>
      </c>
      <c r="B45" s="27">
        <v>7</v>
      </c>
      <c r="C45" s="27" t="str">
        <f t="shared" si="0"/>
        <v>一</v>
      </c>
      <c r="D45" s="23" t="str">
        <f t="shared" si="1"/>
        <v>日校</v>
      </c>
      <c r="E45" s="23" t="str">
        <f t="shared" si="2"/>
        <v>貿一2</v>
      </c>
      <c r="F45" s="25" t="str">
        <f t="shared" si="3"/>
        <v>地理Ⅰ</v>
      </c>
      <c r="G45" s="23" t="str">
        <f t="shared" si="4"/>
        <v>全</v>
      </c>
      <c r="H45" s="23" t="str">
        <f t="shared" si="5"/>
        <v>泰宇</v>
      </c>
      <c r="I45" s="23" t="str">
        <f t="shared" si="6"/>
        <v>楊淙雄.等</v>
      </c>
      <c r="J45" s="23">
        <f t="shared" si="7"/>
        <v>175</v>
      </c>
      <c r="K45" s="42">
        <f t="shared" si="8"/>
        <v>0</v>
      </c>
      <c r="L45" s="44" t="str">
        <f>VLOOKUP(H45,出版社!$B$2:$D$26,3,0)</f>
        <v>招標議價</v>
      </c>
      <c r="M45" s="23">
        <f t="shared" si="9"/>
        <v>40</v>
      </c>
      <c r="N45" s="23">
        <f t="shared" si="10"/>
        <v>40</v>
      </c>
      <c r="O45" s="34">
        <f t="shared" si="11"/>
        <v>7000</v>
      </c>
      <c r="P45" s="34"/>
      <c r="Q45" s="23"/>
      <c r="R45" s="34"/>
      <c r="S45" s="23"/>
      <c r="T45" s="25"/>
    </row>
    <row r="46" spans="1:20">
      <c r="A46" s="27">
        <v>33</v>
      </c>
      <c r="B46" s="27">
        <v>7</v>
      </c>
      <c r="C46" s="27" t="str">
        <f t="shared" si="0"/>
        <v>一</v>
      </c>
      <c r="D46" s="23" t="str">
        <f t="shared" si="1"/>
        <v>日校</v>
      </c>
      <c r="E46" s="23" t="str">
        <f t="shared" si="2"/>
        <v>貿一3</v>
      </c>
      <c r="F46" s="25" t="str">
        <f t="shared" si="3"/>
        <v>地理Ⅰ</v>
      </c>
      <c r="G46" s="23" t="str">
        <f t="shared" si="4"/>
        <v>全</v>
      </c>
      <c r="H46" s="23" t="str">
        <f t="shared" si="5"/>
        <v>泰宇</v>
      </c>
      <c r="I46" s="23" t="str">
        <f t="shared" si="6"/>
        <v>楊淙雄.等</v>
      </c>
      <c r="J46" s="23">
        <f t="shared" si="7"/>
        <v>175</v>
      </c>
      <c r="K46" s="42">
        <f t="shared" si="8"/>
        <v>0</v>
      </c>
      <c r="L46" s="44" t="str">
        <f>VLOOKUP(H46,出版社!$B$2:$D$26,3,0)</f>
        <v>招標議價</v>
      </c>
      <c r="M46" s="23">
        <f t="shared" si="9"/>
        <v>40</v>
      </c>
      <c r="N46" s="23">
        <f t="shared" si="10"/>
        <v>40</v>
      </c>
      <c r="O46" s="34">
        <f t="shared" si="11"/>
        <v>7000</v>
      </c>
      <c r="P46" s="34"/>
      <c r="Q46" s="23"/>
      <c r="R46" s="34"/>
      <c r="S46" s="23"/>
      <c r="T46" s="25"/>
    </row>
    <row r="47" spans="1:20">
      <c r="A47" s="27">
        <v>34</v>
      </c>
      <c r="B47" s="27">
        <v>7</v>
      </c>
      <c r="C47" s="27" t="str">
        <f t="shared" si="0"/>
        <v>一</v>
      </c>
      <c r="D47" s="23" t="str">
        <f t="shared" si="1"/>
        <v>日校</v>
      </c>
      <c r="E47" s="23" t="str">
        <f t="shared" si="2"/>
        <v>貿一4</v>
      </c>
      <c r="F47" s="25" t="str">
        <f t="shared" si="3"/>
        <v>地理Ⅰ</v>
      </c>
      <c r="G47" s="23" t="str">
        <f t="shared" si="4"/>
        <v>全</v>
      </c>
      <c r="H47" s="23" t="str">
        <f t="shared" si="5"/>
        <v>泰宇</v>
      </c>
      <c r="I47" s="23" t="str">
        <f t="shared" si="6"/>
        <v>楊淙雄.等</v>
      </c>
      <c r="J47" s="23">
        <f t="shared" si="7"/>
        <v>175</v>
      </c>
      <c r="K47" s="42">
        <f t="shared" si="8"/>
        <v>0</v>
      </c>
      <c r="L47" s="44" t="str">
        <f>VLOOKUP(H47,出版社!$B$2:$D$26,3,0)</f>
        <v>招標議價</v>
      </c>
      <c r="M47" s="23">
        <f t="shared" si="9"/>
        <v>40</v>
      </c>
      <c r="N47" s="23">
        <f t="shared" si="10"/>
        <v>40</v>
      </c>
      <c r="O47" s="34">
        <f t="shared" si="11"/>
        <v>7000</v>
      </c>
      <c r="P47" s="34"/>
      <c r="Q47" s="23"/>
      <c r="R47" s="34"/>
      <c r="S47" s="23"/>
      <c r="T47" s="25"/>
    </row>
    <row r="48" spans="1:20">
      <c r="A48" s="27">
        <v>7</v>
      </c>
      <c r="B48" s="27">
        <v>8</v>
      </c>
      <c r="C48" s="27" t="str">
        <f t="shared" si="0"/>
        <v>一</v>
      </c>
      <c r="D48" s="23" t="str">
        <f t="shared" si="1"/>
        <v>日校</v>
      </c>
      <c r="E48" s="23" t="str">
        <f t="shared" si="2"/>
        <v>高一1</v>
      </c>
      <c r="F48" s="25" t="str">
        <f t="shared" si="3"/>
        <v>高中英文</v>
      </c>
      <c r="G48" s="23" t="str">
        <f t="shared" si="4"/>
        <v>一</v>
      </c>
      <c r="H48" s="23" t="str">
        <f t="shared" si="5"/>
        <v>三民</v>
      </c>
      <c r="I48" s="23" t="str">
        <f t="shared" si="6"/>
        <v>車蓓群</v>
      </c>
      <c r="J48" s="23">
        <f t="shared" si="7"/>
        <v>225</v>
      </c>
      <c r="K48" s="42">
        <f t="shared" si="8"/>
        <v>0</v>
      </c>
      <c r="L48" s="44" t="str">
        <f>VLOOKUP(H48,出版社!$B$2:$D$26,3,0)</f>
        <v>招標議價</v>
      </c>
      <c r="M48" s="23">
        <f t="shared" si="9"/>
        <v>40</v>
      </c>
      <c r="N48" s="23">
        <f t="shared" si="10"/>
        <v>40</v>
      </c>
      <c r="O48" s="34">
        <f t="shared" si="11"/>
        <v>9000</v>
      </c>
      <c r="P48" s="34"/>
      <c r="Q48" s="23"/>
      <c r="R48" s="34"/>
      <c r="S48" s="23"/>
      <c r="T48" s="25"/>
    </row>
    <row r="49" spans="1:20">
      <c r="A49" s="27">
        <v>8</v>
      </c>
      <c r="B49" s="27">
        <v>8</v>
      </c>
      <c r="C49" s="27" t="str">
        <f t="shared" si="0"/>
        <v>一</v>
      </c>
      <c r="D49" s="23" t="str">
        <f t="shared" si="1"/>
        <v>日校</v>
      </c>
      <c r="E49" s="23" t="str">
        <f t="shared" si="2"/>
        <v>高一2</v>
      </c>
      <c r="F49" s="25" t="str">
        <f t="shared" si="3"/>
        <v>高中英文</v>
      </c>
      <c r="G49" s="23" t="str">
        <f t="shared" si="4"/>
        <v>一</v>
      </c>
      <c r="H49" s="23" t="str">
        <f t="shared" si="5"/>
        <v>三民</v>
      </c>
      <c r="I49" s="23" t="str">
        <f t="shared" si="6"/>
        <v>車蓓群</v>
      </c>
      <c r="J49" s="23">
        <f t="shared" si="7"/>
        <v>225</v>
      </c>
      <c r="K49" s="42">
        <f t="shared" si="8"/>
        <v>0</v>
      </c>
      <c r="L49" s="44" t="str">
        <f>VLOOKUP(H49,出版社!$B$2:$D$26,3,0)</f>
        <v>招標議價</v>
      </c>
      <c r="M49" s="23">
        <f t="shared" si="9"/>
        <v>40</v>
      </c>
      <c r="N49" s="23">
        <f t="shared" si="10"/>
        <v>40</v>
      </c>
      <c r="O49" s="34">
        <f t="shared" si="11"/>
        <v>9000</v>
      </c>
      <c r="P49" s="34"/>
      <c r="Q49" s="23"/>
      <c r="R49" s="34"/>
      <c r="S49" s="23"/>
      <c r="T49" s="25"/>
    </row>
    <row r="50" spans="1:20">
      <c r="A50" s="27">
        <v>9</v>
      </c>
      <c r="B50" s="27">
        <v>8</v>
      </c>
      <c r="C50" s="27" t="str">
        <f t="shared" si="0"/>
        <v>一</v>
      </c>
      <c r="D50" s="23" t="str">
        <f t="shared" si="1"/>
        <v>日校</v>
      </c>
      <c r="E50" s="23" t="str">
        <f t="shared" si="2"/>
        <v>高一3</v>
      </c>
      <c r="F50" s="25" t="str">
        <f t="shared" si="3"/>
        <v>高中英文</v>
      </c>
      <c r="G50" s="23" t="str">
        <f t="shared" si="4"/>
        <v>一</v>
      </c>
      <c r="H50" s="23" t="str">
        <f t="shared" si="5"/>
        <v>三民</v>
      </c>
      <c r="I50" s="23" t="str">
        <f t="shared" si="6"/>
        <v>車蓓群</v>
      </c>
      <c r="J50" s="23">
        <f t="shared" si="7"/>
        <v>225</v>
      </c>
      <c r="K50" s="42">
        <f t="shared" si="8"/>
        <v>0</v>
      </c>
      <c r="L50" s="44" t="str">
        <f>VLOOKUP(H50,出版社!$B$2:$D$26,3,0)</f>
        <v>招標議價</v>
      </c>
      <c r="M50" s="23">
        <f t="shared" si="9"/>
        <v>40</v>
      </c>
      <c r="N50" s="23">
        <f t="shared" si="10"/>
        <v>40</v>
      </c>
      <c r="O50" s="34">
        <f t="shared" si="11"/>
        <v>9000</v>
      </c>
      <c r="P50" s="34"/>
      <c r="Q50" s="23"/>
      <c r="R50" s="34"/>
      <c r="S50" s="23"/>
      <c r="T50" s="25"/>
    </row>
    <row r="51" spans="1:20">
      <c r="A51" s="27">
        <v>10</v>
      </c>
      <c r="B51" s="27">
        <v>8</v>
      </c>
      <c r="C51" s="27" t="str">
        <f t="shared" si="0"/>
        <v>一</v>
      </c>
      <c r="D51" s="23" t="str">
        <f t="shared" si="1"/>
        <v>日校</v>
      </c>
      <c r="E51" s="23" t="str">
        <f t="shared" si="2"/>
        <v>高一4</v>
      </c>
      <c r="F51" s="25" t="str">
        <f t="shared" si="3"/>
        <v>高中英文</v>
      </c>
      <c r="G51" s="23" t="str">
        <f t="shared" si="4"/>
        <v>一</v>
      </c>
      <c r="H51" s="23" t="str">
        <f t="shared" si="5"/>
        <v>三民</v>
      </c>
      <c r="I51" s="23" t="str">
        <f t="shared" si="6"/>
        <v>車蓓群</v>
      </c>
      <c r="J51" s="23">
        <f t="shared" si="7"/>
        <v>225</v>
      </c>
      <c r="K51" s="42">
        <f t="shared" si="8"/>
        <v>0</v>
      </c>
      <c r="L51" s="44" t="str">
        <f>VLOOKUP(H51,出版社!$B$2:$D$26,3,0)</f>
        <v>招標議價</v>
      </c>
      <c r="M51" s="23">
        <f t="shared" si="9"/>
        <v>40</v>
      </c>
      <c r="N51" s="23">
        <f t="shared" si="10"/>
        <v>40</v>
      </c>
      <c r="O51" s="34">
        <f t="shared" si="11"/>
        <v>9000</v>
      </c>
      <c r="P51" s="34"/>
      <c r="Q51" s="23"/>
      <c r="R51" s="34"/>
      <c r="S51" s="23"/>
      <c r="T51" s="25"/>
    </row>
    <row r="52" spans="1:20">
      <c r="A52" s="27">
        <v>1</v>
      </c>
      <c r="B52" s="27">
        <v>8</v>
      </c>
      <c r="C52" s="27" t="str">
        <f t="shared" si="0"/>
        <v>一</v>
      </c>
      <c r="D52" s="23" t="str">
        <f t="shared" si="1"/>
        <v>日校</v>
      </c>
      <c r="E52" s="23" t="str">
        <f t="shared" si="2"/>
        <v>外一1</v>
      </c>
      <c r="F52" s="25" t="str">
        <f t="shared" si="3"/>
        <v>高中英文</v>
      </c>
      <c r="G52" s="23" t="str">
        <f t="shared" si="4"/>
        <v>一</v>
      </c>
      <c r="H52" s="23" t="str">
        <f t="shared" si="5"/>
        <v>三民</v>
      </c>
      <c r="I52" s="23" t="str">
        <f t="shared" si="6"/>
        <v>車蓓群</v>
      </c>
      <c r="J52" s="23">
        <f t="shared" si="7"/>
        <v>225</v>
      </c>
      <c r="K52" s="42">
        <f t="shared" si="8"/>
        <v>0</v>
      </c>
      <c r="L52" s="44" t="str">
        <f>VLOOKUP(H52,出版社!$B$2:$D$26,3,0)</f>
        <v>招標議價</v>
      </c>
      <c r="M52" s="23">
        <f t="shared" si="9"/>
        <v>40</v>
      </c>
      <c r="N52" s="23">
        <f t="shared" si="10"/>
        <v>40</v>
      </c>
      <c r="O52" s="34">
        <f t="shared" si="11"/>
        <v>9000</v>
      </c>
      <c r="P52" s="34"/>
      <c r="Q52" s="23"/>
      <c r="R52" s="34"/>
      <c r="S52" s="23"/>
      <c r="T52" s="25"/>
    </row>
    <row r="53" spans="1:20">
      <c r="A53" s="27">
        <v>2</v>
      </c>
      <c r="B53" s="27">
        <v>8</v>
      </c>
      <c r="C53" s="27" t="str">
        <f t="shared" si="0"/>
        <v>一</v>
      </c>
      <c r="D53" s="23" t="str">
        <f t="shared" si="1"/>
        <v>日校</v>
      </c>
      <c r="E53" s="23" t="str">
        <f t="shared" si="2"/>
        <v>外一2</v>
      </c>
      <c r="F53" s="25" t="str">
        <f t="shared" si="3"/>
        <v>高中英文</v>
      </c>
      <c r="G53" s="23" t="str">
        <f t="shared" si="4"/>
        <v>一</v>
      </c>
      <c r="H53" s="23" t="str">
        <f t="shared" si="5"/>
        <v>三民</v>
      </c>
      <c r="I53" s="23" t="str">
        <f t="shared" si="6"/>
        <v>車蓓群</v>
      </c>
      <c r="J53" s="23">
        <f t="shared" si="7"/>
        <v>225</v>
      </c>
      <c r="K53" s="42">
        <f t="shared" si="8"/>
        <v>0</v>
      </c>
      <c r="L53" s="44" t="str">
        <f>VLOOKUP(H53,出版社!$B$2:$D$26,3,0)</f>
        <v>招標議價</v>
      </c>
      <c r="M53" s="23">
        <f t="shared" si="9"/>
        <v>40</v>
      </c>
      <c r="N53" s="23">
        <f t="shared" si="10"/>
        <v>40</v>
      </c>
      <c r="O53" s="34">
        <f t="shared" si="11"/>
        <v>9000</v>
      </c>
      <c r="P53" s="34"/>
      <c r="Q53" s="23"/>
      <c r="R53" s="34"/>
      <c r="S53" s="23"/>
      <c r="T53" s="25"/>
    </row>
    <row r="54" spans="1:20">
      <c r="A54" s="27">
        <v>1</v>
      </c>
      <c r="B54" s="27">
        <v>9</v>
      </c>
      <c r="C54" s="27" t="str">
        <f t="shared" si="0"/>
        <v>一</v>
      </c>
      <c r="D54" s="23" t="str">
        <f t="shared" si="1"/>
        <v>日校</v>
      </c>
      <c r="E54" s="23" t="str">
        <f t="shared" si="2"/>
        <v>外一1</v>
      </c>
      <c r="F54" s="25" t="str">
        <f t="shared" si="3"/>
        <v>高職英文</v>
      </c>
      <c r="G54" s="23" t="str">
        <f t="shared" si="4"/>
        <v>一</v>
      </c>
      <c r="H54" s="23" t="str">
        <f t="shared" si="5"/>
        <v>東大</v>
      </c>
      <c r="I54" s="23" t="str">
        <f t="shared" si="6"/>
        <v>車蓓群</v>
      </c>
      <c r="J54" s="23">
        <f t="shared" si="7"/>
        <v>210</v>
      </c>
      <c r="K54" s="42">
        <f t="shared" si="8"/>
        <v>0</v>
      </c>
      <c r="L54" s="44" t="str">
        <f>VLOOKUP(H54,出版社!$B$2:$D$26,3,0)</f>
        <v>招標議價</v>
      </c>
      <c r="M54" s="23">
        <f t="shared" si="9"/>
        <v>40</v>
      </c>
      <c r="N54" s="23">
        <f t="shared" si="10"/>
        <v>40</v>
      </c>
      <c r="O54" s="34">
        <f t="shared" si="11"/>
        <v>8400</v>
      </c>
      <c r="P54" s="34"/>
      <c r="Q54" s="23"/>
      <c r="R54" s="34"/>
      <c r="S54" s="23"/>
      <c r="T54" s="25"/>
    </row>
    <row r="55" spans="1:20">
      <c r="A55" s="27">
        <v>2</v>
      </c>
      <c r="B55" s="27">
        <v>9</v>
      </c>
      <c r="C55" s="27" t="str">
        <f t="shared" si="0"/>
        <v>一</v>
      </c>
      <c r="D55" s="23" t="str">
        <f t="shared" si="1"/>
        <v>日校</v>
      </c>
      <c r="E55" s="23" t="str">
        <f t="shared" si="2"/>
        <v>外一2</v>
      </c>
      <c r="F55" s="25" t="str">
        <f t="shared" si="3"/>
        <v>高職英文</v>
      </c>
      <c r="G55" s="23" t="str">
        <f t="shared" si="4"/>
        <v>一</v>
      </c>
      <c r="H55" s="23" t="str">
        <f t="shared" si="5"/>
        <v>東大</v>
      </c>
      <c r="I55" s="23" t="str">
        <f t="shared" si="6"/>
        <v>車蓓群</v>
      </c>
      <c r="J55" s="23">
        <f t="shared" si="7"/>
        <v>210</v>
      </c>
      <c r="K55" s="42">
        <f t="shared" si="8"/>
        <v>0</v>
      </c>
      <c r="L55" s="44" t="str">
        <f>VLOOKUP(H55,出版社!$B$2:$D$26,3,0)</f>
        <v>招標議價</v>
      </c>
      <c r="M55" s="23">
        <f t="shared" si="9"/>
        <v>40</v>
      </c>
      <c r="N55" s="23">
        <f t="shared" si="10"/>
        <v>40</v>
      </c>
      <c r="O55" s="34">
        <f t="shared" si="11"/>
        <v>8400</v>
      </c>
      <c r="P55" s="34"/>
      <c r="Q55" s="23"/>
      <c r="R55" s="34"/>
      <c r="S55" s="23"/>
      <c r="T55" s="25"/>
    </row>
    <row r="56" spans="1:20">
      <c r="A56" s="27">
        <v>19</v>
      </c>
      <c r="B56" s="27">
        <v>9</v>
      </c>
      <c r="C56" s="27" t="str">
        <f t="shared" si="0"/>
        <v>一</v>
      </c>
      <c r="D56" s="23" t="str">
        <f t="shared" si="1"/>
        <v>日校</v>
      </c>
      <c r="E56" s="23" t="str">
        <f t="shared" si="2"/>
        <v>商一1</v>
      </c>
      <c r="F56" s="25" t="str">
        <f t="shared" si="3"/>
        <v>高職英文</v>
      </c>
      <c r="G56" s="23" t="str">
        <f t="shared" si="4"/>
        <v>一</v>
      </c>
      <c r="H56" s="23" t="str">
        <f t="shared" si="5"/>
        <v>東大</v>
      </c>
      <c r="I56" s="23" t="str">
        <f t="shared" si="6"/>
        <v>車蓓群</v>
      </c>
      <c r="J56" s="23">
        <f t="shared" si="7"/>
        <v>210</v>
      </c>
      <c r="K56" s="42">
        <f t="shared" si="8"/>
        <v>0</v>
      </c>
      <c r="L56" s="44" t="str">
        <f>VLOOKUP(H56,出版社!$B$2:$D$26,3,0)</f>
        <v>招標議價</v>
      </c>
      <c r="M56" s="23">
        <f t="shared" si="9"/>
        <v>40</v>
      </c>
      <c r="N56" s="23">
        <f t="shared" si="10"/>
        <v>40</v>
      </c>
      <c r="O56" s="34">
        <f t="shared" si="11"/>
        <v>8400</v>
      </c>
      <c r="P56" s="34"/>
      <c r="Q56" s="23"/>
      <c r="R56" s="34"/>
      <c r="S56" s="23"/>
      <c r="T56" s="25"/>
    </row>
    <row r="57" spans="1:20">
      <c r="A57" s="27">
        <v>20</v>
      </c>
      <c r="B57" s="27">
        <v>9</v>
      </c>
      <c r="C57" s="27" t="str">
        <f t="shared" si="0"/>
        <v>一</v>
      </c>
      <c r="D57" s="23" t="str">
        <f t="shared" si="1"/>
        <v>日校</v>
      </c>
      <c r="E57" s="23" t="str">
        <f t="shared" si="2"/>
        <v>商一2</v>
      </c>
      <c r="F57" s="25" t="str">
        <f t="shared" si="3"/>
        <v>高職英文</v>
      </c>
      <c r="G57" s="23" t="str">
        <f t="shared" si="4"/>
        <v>一</v>
      </c>
      <c r="H57" s="23" t="str">
        <f t="shared" si="5"/>
        <v>東大</v>
      </c>
      <c r="I57" s="23" t="str">
        <f t="shared" si="6"/>
        <v>車蓓群</v>
      </c>
      <c r="J57" s="23">
        <f t="shared" si="7"/>
        <v>210</v>
      </c>
      <c r="K57" s="42">
        <f t="shared" si="8"/>
        <v>0</v>
      </c>
      <c r="L57" s="44" t="str">
        <f>VLOOKUP(H57,出版社!$B$2:$D$26,3,0)</f>
        <v>招標議價</v>
      </c>
      <c r="M57" s="23">
        <f t="shared" si="9"/>
        <v>40</v>
      </c>
      <c r="N57" s="23">
        <f t="shared" si="10"/>
        <v>40</v>
      </c>
      <c r="O57" s="34">
        <f t="shared" si="11"/>
        <v>8400</v>
      </c>
      <c r="P57" s="34"/>
      <c r="Q57" s="23"/>
      <c r="R57" s="34"/>
      <c r="S57" s="23"/>
      <c r="T57" s="25"/>
    </row>
    <row r="58" spans="1:20">
      <c r="A58" s="27">
        <v>21</v>
      </c>
      <c r="B58" s="27">
        <v>9</v>
      </c>
      <c r="C58" s="27" t="str">
        <f t="shared" si="0"/>
        <v>一</v>
      </c>
      <c r="D58" s="23" t="str">
        <f t="shared" si="1"/>
        <v>日校</v>
      </c>
      <c r="E58" s="23" t="str">
        <f t="shared" si="2"/>
        <v>商一3</v>
      </c>
      <c r="F58" s="25" t="str">
        <f t="shared" si="3"/>
        <v>高職英文</v>
      </c>
      <c r="G58" s="23" t="str">
        <f t="shared" si="4"/>
        <v>一</v>
      </c>
      <c r="H58" s="23" t="str">
        <f t="shared" si="5"/>
        <v>東大</v>
      </c>
      <c r="I58" s="23" t="str">
        <f t="shared" si="6"/>
        <v>車蓓群</v>
      </c>
      <c r="J58" s="23">
        <f t="shared" si="7"/>
        <v>210</v>
      </c>
      <c r="K58" s="42">
        <f t="shared" si="8"/>
        <v>0</v>
      </c>
      <c r="L58" s="44" t="str">
        <f>VLOOKUP(H58,出版社!$B$2:$D$26,3,0)</f>
        <v>招標議價</v>
      </c>
      <c r="M58" s="23">
        <f t="shared" si="9"/>
        <v>40</v>
      </c>
      <c r="N58" s="23">
        <f t="shared" si="10"/>
        <v>40</v>
      </c>
      <c r="O58" s="34">
        <f t="shared" si="11"/>
        <v>8400</v>
      </c>
      <c r="P58" s="34"/>
      <c r="Q58" s="23"/>
      <c r="R58" s="34"/>
      <c r="S58" s="23"/>
      <c r="T58" s="25"/>
    </row>
    <row r="59" spans="1:20">
      <c r="A59" s="27">
        <v>22</v>
      </c>
      <c r="B59" s="27">
        <v>9</v>
      </c>
      <c r="C59" s="27" t="str">
        <f t="shared" si="0"/>
        <v>一</v>
      </c>
      <c r="D59" s="23" t="str">
        <f t="shared" si="1"/>
        <v>日校</v>
      </c>
      <c r="E59" s="23" t="str">
        <f t="shared" si="2"/>
        <v>商一4</v>
      </c>
      <c r="F59" s="25" t="str">
        <f t="shared" si="3"/>
        <v>高職英文</v>
      </c>
      <c r="G59" s="23" t="str">
        <f t="shared" si="4"/>
        <v>一</v>
      </c>
      <c r="H59" s="23" t="str">
        <f t="shared" si="5"/>
        <v>東大</v>
      </c>
      <c r="I59" s="23" t="str">
        <f t="shared" si="6"/>
        <v>車蓓群</v>
      </c>
      <c r="J59" s="23">
        <f t="shared" si="7"/>
        <v>210</v>
      </c>
      <c r="K59" s="42">
        <f t="shared" si="8"/>
        <v>0</v>
      </c>
      <c r="L59" s="44" t="str">
        <f>VLOOKUP(H59,出版社!$B$2:$D$26,3,0)</f>
        <v>招標議價</v>
      </c>
      <c r="M59" s="23">
        <f t="shared" si="9"/>
        <v>40</v>
      </c>
      <c r="N59" s="23">
        <f t="shared" si="10"/>
        <v>40</v>
      </c>
      <c r="O59" s="34">
        <f t="shared" si="11"/>
        <v>8400</v>
      </c>
      <c r="P59" s="34"/>
      <c r="Q59" s="23"/>
      <c r="R59" s="34"/>
      <c r="S59" s="23"/>
      <c r="T59" s="25"/>
    </row>
    <row r="60" spans="1:20">
      <c r="A60" s="27">
        <v>31</v>
      </c>
      <c r="B60" s="27">
        <v>9</v>
      </c>
      <c r="C60" s="27" t="str">
        <f t="shared" si="0"/>
        <v>一</v>
      </c>
      <c r="D60" s="23" t="str">
        <f t="shared" si="1"/>
        <v>日校</v>
      </c>
      <c r="E60" s="23" t="str">
        <f t="shared" si="2"/>
        <v>貿一1</v>
      </c>
      <c r="F60" s="25" t="str">
        <f t="shared" si="3"/>
        <v>高職英文</v>
      </c>
      <c r="G60" s="23" t="str">
        <f t="shared" si="4"/>
        <v>一</v>
      </c>
      <c r="H60" s="23" t="str">
        <f t="shared" si="5"/>
        <v>東大</v>
      </c>
      <c r="I60" s="23" t="str">
        <f t="shared" si="6"/>
        <v>車蓓群</v>
      </c>
      <c r="J60" s="23">
        <f t="shared" si="7"/>
        <v>210</v>
      </c>
      <c r="K60" s="42">
        <f t="shared" si="8"/>
        <v>0</v>
      </c>
      <c r="L60" s="44" t="str">
        <f>VLOOKUP(H60,出版社!$B$2:$D$26,3,0)</f>
        <v>招標議價</v>
      </c>
      <c r="M60" s="23">
        <f t="shared" si="9"/>
        <v>40</v>
      </c>
      <c r="N60" s="23">
        <f t="shared" si="10"/>
        <v>40</v>
      </c>
      <c r="O60" s="34">
        <f t="shared" si="11"/>
        <v>8400</v>
      </c>
      <c r="P60" s="34"/>
      <c r="Q60" s="23"/>
      <c r="R60" s="34"/>
      <c r="S60" s="23"/>
      <c r="T60" s="25"/>
    </row>
    <row r="61" spans="1:20">
      <c r="A61" s="27">
        <v>32</v>
      </c>
      <c r="B61" s="27">
        <v>9</v>
      </c>
      <c r="C61" s="27" t="str">
        <f t="shared" si="0"/>
        <v>一</v>
      </c>
      <c r="D61" s="23" t="str">
        <f t="shared" si="1"/>
        <v>日校</v>
      </c>
      <c r="E61" s="23" t="str">
        <f t="shared" si="2"/>
        <v>貿一2</v>
      </c>
      <c r="F61" s="25" t="str">
        <f t="shared" si="3"/>
        <v>高職英文</v>
      </c>
      <c r="G61" s="23" t="str">
        <f t="shared" si="4"/>
        <v>一</v>
      </c>
      <c r="H61" s="23" t="str">
        <f t="shared" si="5"/>
        <v>東大</v>
      </c>
      <c r="I61" s="23" t="str">
        <f t="shared" si="6"/>
        <v>車蓓群</v>
      </c>
      <c r="J61" s="23">
        <f t="shared" si="7"/>
        <v>210</v>
      </c>
      <c r="K61" s="42">
        <f t="shared" si="8"/>
        <v>0</v>
      </c>
      <c r="L61" s="44" t="str">
        <f>VLOOKUP(H61,出版社!$B$2:$D$26,3,0)</f>
        <v>招標議價</v>
      </c>
      <c r="M61" s="23">
        <f t="shared" si="9"/>
        <v>40</v>
      </c>
      <c r="N61" s="23">
        <f t="shared" si="10"/>
        <v>40</v>
      </c>
      <c r="O61" s="34">
        <f t="shared" si="11"/>
        <v>8400</v>
      </c>
      <c r="P61" s="34"/>
      <c r="Q61" s="23"/>
      <c r="R61" s="34"/>
      <c r="S61" s="23"/>
      <c r="T61" s="25"/>
    </row>
    <row r="62" spans="1:20">
      <c r="A62" s="27">
        <v>33</v>
      </c>
      <c r="B62" s="27">
        <v>9</v>
      </c>
      <c r="C62" s="27" t="str">
        <f t="shared" si="0"/>
        <v>一</v>
      </c>
      <c r="D62" s="23" t="str">
        <f t="shared" si="1"/>
        <v>日校</v>
      </c>
      <c r="E62" s="23" t="str">
        <f t="shared" si="2"/>
        <v>貿一3</v>
      </c>
      <c r="F62" s="25" t="str">
        <f t="shared" si="3"/>
        <v>高職英文</v>
      </c>
      <c r="G62" s="23" t="str">
        <f t="shared" si="4"/>
        <v>一</v>
      </c>
      <c r="H62" s="23" t="str">
        <f t="shared" si="5"/>
        <v>東大</v>
      </c>
      <c r="I62" s="23" t="str">
        <f t="shared" si="6"/>
        <v>車蓓群</v>
      </c>
      <c r="J62" s="23">
        <f t="shared" si="7"/>
        <v>210</v>
      </c>
      <c r="K62" s="42">
        <f t="shared" si="8"/>
        <v>0</v>
      </c>
      <c r="L62" s="44" t="str">
        <f>VLOOKUP(H62,出版社!$B$2:$D$26,3,0)</f>
        <v>招標議價</v>
      </c>
      <c r="M62" s="23">
        <f t="shared" si="9"/>
        <v>40</v>
      </c>
      <c r="N62" s="23">
        <f t="shared" si="10"/>
        <v>40</v>
      </c>
      <c r="O62" s="34">
        <f t="shared" si="11"/>
        <v>8400</v>
      </c>
      <c r="P62" s="34"/>
      <c r="Q62" s="23"/>
      <c r="R62" s="34"/>
      <c r="S62" s="23"/>
      <c r="T62" s="25"/>
    </row>
    <row r="63" spans="1:20">
      <c r="A63" s="27">
        <v>34</v>
      </c>
      <c r="B63" s="27">
        <v>9</v>
      </c>
      <c r="C63" s="27" t="str">
        <f t="shared" si="0"/>
        <v>一</v>
      </c>
      <c r="D63" s="23" t="str">
        <f t="shared" si="1"/>
        <v>日校</v>
      </c>
      <c r="E63" s="23" t="str">
        <f t="shared" si="2"/>
        <v>貿一4</v>
      </c>
      <c r="F63" s="25" t="str">
        <f t="shared" si="3"/>
        <v>高職英文</v>
      </c>
      <c r="G63" s="23" t="str">
        <f t="shared" si="4"/>
        <v>一</v>
      </c>
      <c r="H63" s="23" t="str">
        <f t="shared" si="5"/>
        <v>東大</v>
      </c>
      <c r="I63" s="23" t="str">
        <f t="shared" si="6"/>
        <v>車蓓群</v>
      </c>
      <c r="J63" s="23">
        <f t="shared" si="7"/>
        <v>210</v>
      </c>
      <c r="K63" s="42">
        <f t="shared" si="8"/>
        <v>0</v>
      </c>
      <c r="L63" s="44" t="str">
        <f>VLOOKUP(H63,出版社!$B$2:$D$26,3,0)</f>
        <v>招標議價</v>
      </c>
      <c r="M63" s="23">
        <f t="shared" si="9"/>
        <v>40</v>
      </c>
      <c r="N63" s="23">
        <f t="shared" si="10"/>
        <v>40</v>
      </c>
      <c r="O63" s="34">
        <f t="shared" si="11"/>
        <v>8400</v>
      </c>
      <c r="P63" s="34"/>
      <c r="Q63" s="23"/>
      <c r="R63" s="34"/>
      <c r="S63" s="23"/>
      <c r="T63" s="25"/>
    </row>
    <row r="64" spans="1:20">
      <c r="A64" s="27">
        <v>43</v>
      </c>
      <c r="B64" s="27">
        <v>9</v>
      </c>
      <c r="C64" s="27" t="str">
        <f t="shared" si="0"/>
        <v>一</v>
      </c>
      <c r="D64" s="23" t="str">
        <f t="shared" si="1"/>
        <v>日校</v>
      </c>
      <c r="E64" s="23" t="str">
        <f t="shared" si="2"/>
        <v>資一1</v>
      </c>
      <c r="F64" s="25" t="str">
        <f t="shared" si="3"/>
        <v>高職英文</v>
      </c>
      <c r="G64" s="23" t="str">
        <f t="shared" si="4"/>
        <v>一</v>
      </c>
      <c r="H64" s="23" t="str">
        <f t="shared" si="5"/>
        <v>東大</v>
      </c>
      <c r="I64" s="23" t="str">
        <f t="shared" si="6"/>
        <v>車蓓群</v>
      </c>
      <c r="J64" s="23">
        <f t="shared" si="7"/>
        <v>210</v>
      </c>
      <c r="K64" s="42">
        <f t="shared" si="8"/>
        <v>0</v>
      </c>
      <c r="L64" s="44" t="str">
        <f>VLOOKUP(H64,出版社!$B$2:$D$26,3,0)</f>
        <v>招標議價</v>
      </c>
      <c r="M64" s="23">
        <f t="shared" si="9"/>
        <v>40</v>
      </c>
      <c r="N64" s="23">
        <f t="shared" si="10"/>
        <v>40</v>
      </c>
      <c r="O64" s="34">
        <f t="shared" si="11"/>
        <v>8400</v>
      </c>
      <c r="P64" s="34"/>
      <c r="Q64" s="23"/>
      <c r="R64" s="34"/>
      <c r="S64" s="23"/>
      <c r="T64" s="25"/>
    </row>
    <row r="65" spans="1:20">
      <c r="A65" s="27">
        <v>44</v>
      </c>
      <c r="B65" s="27">
        <v>9</v>
      </c>
      <c r="C65" s="27" t="str">
        <f t="shared" si="0"/>
        <v>一</v>
      </c>
      <c r="D65" s="23" t="str">
        <f t="shared" si="1"/>
        <v>日校</v>
      </c>
      <c r="E65" s="23" t="str">
        <f t="shared" si="2"/>
        <v>資一2</v>
      </c>
      <c r="F65" s="25" t="str">
        <f t="shared" si="3"/>
        <v>高職英文</v>
      </c>
      <c r="G65" s="23" t="str">
        <f t="shared" si="4"/>
        <v>一</v>
      </c>
      <c r="H65" s="23" t="str">
        <f t="shared" si="5"/>
        <v>東大</v>
      </c>
      <c r="I65" s="23" t="str">
        <f t="shared" si="6"/>
        <v>車蓓群</v>
      </c>
      <c r="J65" s="23">
        <f t="shared" si="7"/>
        <v>210</v>
      </c>
      <c r="K65" s="42">
        <f t="shared" si="8"/>
        <v>0</v>
      </c>
      <c r="L65" s="44" t="str">
        <f>VLOOKUP(H65,出版社!$B$2:$D$26,3,0)</f>
        <v>招標議價</v>
      </c>
      <c r="M65" s="23">
        <f t="shared" si="9"/>
        <v>40</v>
      </c>
      <c r="N65" s="23">
        <f t="shared" si="10"/>
        <v>40</v>
      </c>
      <c r="O65" s="34">
        <f t="shared" si="11"/>
        <v>8400</v>
      </c>
      <c r="P65" s="34"/>
      <c r="Q65" s="23"/>
      <c r="R65" s="34"/>
      <c r="S65" s="23"/>
      <c r="T65" s="25"/>
    </row>
    <row r="66" spans="1:20">
      <c r="A66" s="27">
        <v>52</v>
      </c>
      <c r="B66" s="27">
        <v>9</v>
      </c>
      <c r="C66" s="27" t="str">
        <f t="shared" ref="C66:C129" si="12">VLOOKUP($A66,班級清單,6,0)</f>
        <v>一</v>
      </c>
      <c r="D66" s="23" t="str">
        <f t="shared" ref="D66:D129" si="13">VLOOKUP($A66,班級清單,2,0)</f>
        <v>日校</v>
      </c>
      <c r="E66" s="23" t="str">
        <f t="shared" ref="E66:E129" si="14">VLOOKUP($A66,班級清單,3,0)</f>
        <v>廣一1</v>
      </c>
      <c r="F66" s="25" t="str">
        <f t="shared" ref="F66:F129" si="15">VLOOKUP($B66,書籍清單,2,0)</f>
        <v>高職英文</v>
      </c>
      <c r="G66" s="23" t="str">
        <f t="shared" ref="G66:G129" si="16">VLOOKUP($B66,書籍清單,3,0)</f>
        <v>一</v>
      </c>
      <c r="H66" s="23" t="str">
        <f t="shared" ref="H66:H129" si="17">VLOOKUP($B66,書籍清單,4,0)</f>
        <v>東大</v>
      </c>
      <c r="I66" s="23" t="str">
        <f t="shared" ref="I66:I129" si="18">VLOOKUP($B66,書籍清單,5,0)</f>
        <v>車蓓群</v>
      </c>
      <c r="J66" s="23">
        <f t="shared" ref="J66:J129" si="19">VLOOKUP($B66,書籍清單,6,0)</f>
        <v>210</v>
      </c>
      <c r="K66" s="42">
        <f t="shared" ref="K66:K129" si="20">VLOOKUP($B66,書籍清單,7,0)</f>
        <v>0</v>
      </c>
      <c r="L66" s="44" t="str">
        <f>VLOOKUP(H66,出版社!$B$2:$D$26,3,0)</f>
        <v>招標議價</v>
      </c>
      <c r="M66" s="23">
        <f t="shared" ref="M66:M129" si="21">VLOOKUP($A66,班級清單,4,0)</f>
        <v>40</v>
      </c>
      <c r="N66" s="23">
        <f t="shared" si="10"/>
        <v>40</v>
      </c>
      <c r="O66" s="34">
        <f t="shared" si="11"/>
        <v>8400</v>
      </c>
      <c r="P66" s="34"/>
      <c r="Q66" s="23"/>
      <c r="R66" s="34"/>
      <c r="S66" s="23"/>
      <c r="T66" s="25"/>
    </row>
    <row r="67" spans="1:20">
      <c r="A67" s="27">
        <v>53</v>
      </c>
      <c r="B67" s="27">
        <v>9</v>
      </c>
      <c r="C67" s="27" t="str">
        <f t="shared" si="12"/>
        <v>一</v>
      </c>
      <c r="D67" s="23" t="str">
        <f t="shared" si="13"/>
        <v>日校</v>
      </c>
      <c r="E67" s="23" t="str">
        <f t="shared" si="14"/>
        <v>廣一2</v>
      </c>
      <c r="F67" s="25" t="str">
        <f t="shared" si="15"/>
        <v>高職英文</v>
      </c>
      <c r="G67" s="23" t="str">
        <f t="shared" si="16"/>
        <v>一</v>
      </c>
      <c r="H67" s="23" t="str">
        <f t="shared" si="17"/>
        <v>東大</v>
      </c>
      <c r="I67" s="23" t="str">
        <f t="shared" si="18"/>
        <v>車蓓群</v>
      </c>
      <c r="J67" s="23">
        <f t="shared" si="19"/>
        <v>210</v>
      </c>
      <c r="K67" s="42">
        <f t="shared" si="20"/>
        <v>0</v>
      </c>
      <c r="L67" s="44" t="str">
        <f>VLOOKUP(H67,出版社!$B$2:$D$26,3,0)</f>
        <v>招標議價</v>
      </c>
      <c r="M67" s="23">
        <f t="shared" si="21"/>
        <v>40</v>
      </c>
      <c r="N67" s="23">
        <f t="shared" ref="N67:N130" si="22">M67</f>
        <v>40</v>
      </c>
      <c r="O67" s="34">
        <f t="shared" ref="O67:O130" si="23">J67*N67</f>
        <v>8400</v>
      </c>
      <c r="P67" s="34"/>
      <c r="Q67" s="23"/>
      <c r="R67" s="34"/>
      <c r="S67" s="23"/>
      <c r="T67" s="25"/>
    </row>
    <row r="68" spans="1:20">
      <c r="A68" s="27">
        <v>7</v>
      </c>
      <c r="B68" s="27">
        <v>10</v>
      </c>
      <c r="C68" s="27" t="str">
        <f t="shared" si="12"/>
        <v>一</v>
      </c>
      <c r="D68" s="23" t="str">
        <f t="shared" si="13"/>
        <v>日校</v>
      </c>
      <c r="E68" s="23" t="str">
        <f t="shared" si="14"/>
        <v>高一1</v>
      </c>
      <c r="F68" s="25" t="str">
        <f t="shared" si="15"/>
        <v>高中數學</v>
      </c>
      <c r="G68" s="23" t="str">
        <f t="shared" si="16"/>
        <v>一</v>
      </c>
      <c r="H68" s="23" t="str">
        <f t="shared" si="17"/>
        <v>南一</v>
      </c>
      <c r="I68" s="23" t="str">
        <f t="shared" si="18"/>
        <v>林福來</v>
      </c>
      <c r="J68" s="23">
        <f t="shared" si="19"/>
        <v>188</v>
      </c>
      <c r="K68" s="42">
        <f t="shared" si="20"/>
        <v>0</v>
      </c>
      <c r="L68" s="44" t="str">
        <f>VLOOKUP(H68,出版社!$B$2:$D$26,3,0)</f>
        <v>招標議價</v>
      </c>
      <c r="M68" s="23">
        <f t="shared" si="21"/>
        <v>40</v>
      </c>
      <c r="N68" s="23">
        <f t="shared" si="22"/>
        <v>40</v>
      </c>
      <c r="O68" s="34">
        <f t="shared" si="23"/>
        <v>7520</v>
      </c>
      <c r="P68" s="34"/>
      <c r="Q68" s="23"/>
      <c r="R68" s="34"/>
      <c r="S68" s="23"/>
      <c r="T68" s="25"/>
    </row>
    <row r="69" spans="1:20">
      <c r="A69" s="27">
        <v>8</v>
      </c>
      <c r="B69" s="27">
        <v>10</v>
      </c>
      <c r="C69" s="27" t="str">
        <f t="shared" si="12"/>
        <v>一</v>
      </c>
      <c r="D69" s="23" t="str">
        <f t="shared" si="13"/>
        <v>日校</v>
      </c>
      <c r="E69" s="23" t="str">
        <f t="shared" si="14"/>
        <v>高一2</v>
      </c>
      <c r="F69" s="25" t="str">
        <f t="shared" si="15"/>
        <v>高中數學</v>
      </c>
      <c r="G69" s="23" t="str">
        <f t="shared" si="16"/>
        <v>一</v>
      </c>
      <c r="H69" s="23" t="str">
        <f t="shared" si="17"/>
        <v>南一</v>
      </c>
      <c r="I69" s="23" t="str">
        <f t="shared" si="18"/>
        <v>林福來</v>
      </c>
      <c r="J69" s="23">
        <f t="shared" si="19"/>
        <v>188</v>
      </c>
      <c r="K69" s="42">
        <f t="shared" si="20"/>
        <v>0</v>
      </c>
      <c r="L69" s="44" t="str">
        <f>VLOOKUP(H69,出版社!$B$2:$D$26,3,0)</f>
        <v>招標議價</v>
      </c>
      <c r="M69" s="23">
        <f t="shared" si="21"/>
        <v>40</v>
      </c>
      <c r="N69" s="23">
        <f t="shared" si="22"/>
        <v>40</v>
      </c>
      <c r="O69" s="34">
        <f t="shared" si="23"/>
        <v>7520</v>
      </c>
      <c r="P69" s="34"/>
      <c r="Q69" s="23"/>
      <c r="R69" s="34"/>
      <c r="S69" s="23"/>
      <c r="T69" s="25"/>
    </row>
    <row r="70" spans="1:20">
      <c r="A70" s="27">
        <v>9</v>
      </c>
      <c r="B70" s="27">
        <v>10</v>
      </c>
      <c r="C70" s="27" t="str">
        <f t="shared" si="12"/>
        <v>一</v>
      </c>
      <c r="D70" s="23" t="str">
        <f t="shared" si="13"/>
        <v>日校</v>
      </c>
      <c r="E70" s="23" t="str">
        <f t="shared" si="14"/>
        <v>高一3</v>
      </c>
      <c r="F70" s="25" t="str">
        <f t="shared" si="15"/>
        <v>高中數學</v>
      </c>
      <c r="G70" s="23" t="str">
        <f t="shared" si="16"/>
        <v>一</v>
      </c>
      <c r="H70" s="23" t="str">
        <f t="shared" si="17"/>
        <v>南一</v>
      </c>
      <c r="I70" s="23" t="str">
        <f t="shared" si="18"/>
        <v>林福來</v>
      </c>
      <c r="J70" s="23">
        <f t="shared" si="19"/>
        <v>188</v>
      </c>
      <c r="K70" s="42">
        <f t="shared" si="20"/>
        <v>0</v>
      </c>
      <c r="L70" s="44" t="str">
        <f>VLOOKUP(H70,出版社!$B$2:$D$26,3,0)</f>
        <v>招標議價</v>
      </c>
      <c r="M70" s="23">
        <f t="shared" si="21"/>
        <v>40</v>
      </c>
      <c r="N70" s="23">
        <f t="shared" si="22"/>
        <v>40</v>
      </c>
      <c r="O70" s="34">
        <f t="shared" si="23"/>
        <v>7520</v>
      </c>
      <c r="P70" s="34"/>
      <c r="Q70" s="23"/>
      <c r="R70" s="34"/>
      <c r="S70" s="23"/>
      <c r="T70" s="25"/>
    </row>
    <row r="71" spans="1:20">
      <c r="A71" s="27">
        <v>10</v>
      </c>
      <c r="B71" s="27">
        <v>10</v>
      </c>
      <c r="C71" s="27" t="str">
        <f t="shared" si="12"/>
        <v>一</v>
      </c>
      <c r="D71" s="23" t="str">
        <f t="shared" si="13"/>
        <v>日校</v>
      </c>
      <c r="E71" s="23" t="str">
        <f t="shared" si="14"/>
        <v>高一4</v>
      </c>
      <c r="F71" s="25" t="str">
        <f t="shared" si="15"/>
        <v>高中數學</v>
      </c>
      <c r="G71" s="23" t="str">
        <f t="shared" si="16"/>
        <v>一</v>
      </c>
      <c r="H71" s="23" t="str">
        <f t="shared" si="17"/>
        <v>南一</v>
      </c>
      <c r="I71" s="23" t="str">
        <f t="shared" si="18"/>
        <v>林福來</v>
      </c>
      <c r="J71" s="23">
        <f t="shared" si="19"/>
        <v>188</v>
      </c>
      <c r="K71" s="42">
        <f t="shared" si="20"/>
        <v>0</v>
      </c>
      <c r="L71" s="44" t="str">
        <f>VLOOKUP(H71,出版社!$B$2:$D$26,3,0)</f>
        <v>招標議價</v>
      </c>
      <c r="M71" s="23">
        <f t="shared" si="21"/>
        <v>40</v>
      </c>
      <c r="N71" s="23">
        <f t="shared" si="22"/>
        <v>40</v>
      </c>
      <c r="O71" s="34">
        <f t="shared" si="23"/>
        <v>7520</v>
      </c>
      <c r="P71" s="34"/>
      <c r="Q71" s="23"/>
      <c r="R71" s="34"/>
      <c r="S71" s="23"/>
      <c r="T71" s="25"/>
    </row>
    <row r="72" spans="1:20">
      <c r="A72" s="27">
        <v>7</v>
      </c>
      <c r="B72" s="27">
        <v>11</v>
      </c>
      <c r="C72" s="27" t="str">
        <f t="shared" si="12"/>
        <v>一</v>
      </c>
      <c r="D72" s="23" t="str">
        <f t="shared" si="13"/>
        <v>日校</v>
      </c>
      <c r="E72" s="23" t="str">
        <f t="shared" si="14"/>
        <v>高一1</v>
      </c>
      <c r="F72" s="25" t="str">
        <f t="shared" si="15"/>
        <v>基礎地球科學</v>
      </c>
      <c r="G72" s="23" t="str">
        <f t="shared" si="16"/>
        <v>上</v>
      </c>
      <c r="H72" s="23" t="str">
        <f t="shared" si="17"/>
        <v>全華</v>
      </c>
      <c r="I72" s="23" t="str">
        <f t="shared" si="18"/>
        <v>王乾盈</v>
      </c>
      <c r="J72" s="23">
        <f t="shared" si="19"/>
        <v>262</v>
      </c>
      <c r="K72" s="42">
        <f t="shared" si="20"/>
        <v>0</v>
      </c>
      <c r="L72" s="44" t="str">
        <f>VLOOKUP(H72,出版社!$B$2:$D$26,3,0)</f>
        <v>小額採購</v>
      </c>
      <c r="M72" s="23">
        <f t="shared" si="21"/>
        <v>40</v>
      </c>
      <c r="N72" s="23">
        <f t="shared" si="22"/>
        <v>40</v>
      </c>
      <c r="O72" s="34">
        <f t="shared" si="23"/>
        <v>10480</v>
      </c>
      <c r="P72" s="34"/>
      <c r="Q72" s="23"/>
      <c r="R72" s="34"/>
      <c r="S72" s="23"/>
      <c r="T72" s="25"/>
    </row>
    <row r="73" spans="1:20">
      <c r="A73" s="27">
        <v>8</v>
      </c>
      <c r="B73" s="27">
        <v>11</v>
      </c>
      <c r="C73" s="27" t="str">
        <f t="shared" si="12"/>
        <v>一</v>
      </c>
      <c r="D73" s="23" t="str">
        <f t="shared" si="13"/>
        <v>日校</v>
      </c>
      <c r="E73" s="23" t="str">
        <f t="shared" si="14"/>
        <v>高一2</v>
      </c>
      <c r="F73" s="25" t="str">
        <f t="shared" si="15"/>
        <v>基礎地球科學</v>
      </c>
      <c r="G73" s="23" t="str">
        <f t="shared" si="16"/>
        <v>上</v>
      </c>
      <c r="H73" s="23" t="str">
        <f t="shared" si="17"/>
        <v>全華</v>
      </c>
      <c r="I73" s="23" t="str">
        <f t="shared" si="18"/>
        <v>王乾盈</v>
      </c>
      <c r="J73" s="23">
        <f t="shared" si="19"/>
        <v>262</v>
      </c>
      <c r="K73" s="42">
        <f t="shared" si="20"/>
        <v>0</v>
      </c>
      <c r="L73" s="44" t="str">
        <f>VLOOKUP(H73,出版社!$B$2:$D$26,3,0)</f>
        <v>小額採購</v>
      </c>
      <c r="M73" s="23">
        <f t="shared" si="21"/>
        <v>40</v>
      </c>
      <c r="N73" s="23">
        <f t="shared" si="22"/>
        <v>40</v>
      </c>
      <c r="O73" s="34">
        <f t="shared" si="23"/>
        <v>10480</v>
      </c>
      <c r="P73" s="34"/>
      <c r="Q73" s="23"/>
      <c r="R73" s="34"/>
      <c r="S73" s="23"/>
      <c r="T73" s="25"/>
    </row>
    <row r="74" spans="1:20">
      <c r="A74" s="27">
        <v>9</v>
      </c>
      <c r="B74" s="27">
        <v>11</v>
      </c>
      <c r="C74" s="27" t="str">
        <f t="shared" si="12"/>
        <v>一</v>
      </c>
      <c r="D74" s="23" t="str">
        <f t="shared" si="13"/>
        <v>日校</v>
      </c>
      <c r="E74" s="23" t="str">
        <f t="shared" si="14"/>
        <v>高一3</v>
      </c>
      <c r="F74" s="25" t="str">
        <f t="shared" si="15"/>
        <v>基礎地球科學</v>
      </c>
      <c r="G74" s="23" t="str">
        <f t="shared" si="16"/>
        <v>上</v>
      </c>
      <c r="H74" s="23" t="str">
        <f t="shared" si="17"/>
        <v>全華</v>
      </c>
      <c r="I74" s="23" t="str">
        <f t="shared" si="18"/>
        <v>王乾盈</v>
      </c>
      <c r="J74" s="23">
        <f t="shared" si="19"/>
        <v>262</v>
      </c>
      <c r="K74" s="42">
        <f t="shared" si="20"/>
        <v>0</v>
      </c>
      <c r="L74" s="44" t="str">
        <f>VLOOKUP(H74,出版社!$B$2:$D$26,3,0)</f>
        <v>小額採購</v>
      </c>
      <c r="M74" s="23">
        <f t="shared" si="21"/>
        <v>40</v>
      </c>
      <c r="N74" s="23">
        <f t="shared" si="22"/>
        <v>40</v>
      </c>
      <c r="O74" s="34">
        <f t="shared" si="23"/>
        <v>10480</v>
      </c>
      <c r="P74" s="34"/>
      <c r="Q74" s="23"/>
      <c r="R74" s="34"/>
      <c r="S74" s="23"/>
      <c r="T74" s="25"/>
    </row>
    <row r="75" spans="1:20">
      <c r="A75" s="27">
        <v>10</v>
      </c>
      <c r="B75" s="27">
        <v>11</v>
      </c>
      <c r="C75" s="27" t="str">
        <f t="shared" si="12"/>
        <v>一</v>
      </c>
      <c r="D75" s="23" t="str">
        <f t="shared" si="13"/>
        <v>日校</v>
      </c>
      <c r="E75" s="23" t="str">
        <f t="shared" si="14"/>
        <v>高一4</v>
      </c>
      <c r="F75" s="25" t="str">
        <f t="shared" si="15"/>
        <v>基礎地球科學</v>
      </c>
      <c r="G75" s="23" t="str">
        <f t="shared" si="16"/>
        <v>上</v>
      </c>
      <c r="H75" s="23" t="str">
        <f t="shared" si="17"/>
        <v>全華</v>
      </c>
      <c r="I75" s="23" t="str">
        <f t="shared" si="18"/>
        <v>王乾盈</v>
      </c>
      <c r="J75" s="23">
        <f t="shared" si="19"/>
        <v>262</v>
      </c>
      <c r="K75" s="42">
        <f t="shared" si="20"/>
        <v>0</v>
      </c>
      <c r="L75" s="44" t="str">
        <f>VLOOKUP(H75,出版社!$B$2:$D$26,3,0)</f>
        <v>小額採購</v>
      </c>
      <c r="M75" s="23">
        <f t="shared" si="21"/>
        <v>40</v>
      </c>
      <c r="N75" s="23">
        <f t="shared" si="22"/>
        <v>40</v>
      </c>
      <c r="O75" s="34">
        <f t="shared" si="23"/>
        <v>10480</v>
      </c>
      <c r="P75" s="34"/>
      <c r="Q75" s="23"/>
      <c r="R75" s="34"/>
      <c r="S75" s="23"/>
      <c r="T75" s="25"/>
    </row>
    <row r="76" spans="1:20">
      <c r="A76" s="27">
        <v>9</v>
      </c>
      <c r="B76" s="27">
        <v>12</v>
      </c>
      <c r="C76" s="27" t="str">
        <f t="shared" si="12"/>
        <v>一</v>
      </c>
      <c r="D76" s="23" t="str">
        <f t="shared" si="13"/>
        <v>日校</v>
      </c>
      <c r="E76" s="23" t="str">
        <f t="shared" si="14"/>
        <v>高一3</v>
      </c>
      <c r="F76" s="25" t="str">
        <f t="shared" si="15"/>
        <v>基礎生物</v>
      </c>
      <c r="G76" s="23" t="str">
        <f t="shared" si="16"/>
        <v>上</v>
      </c>
      <c r="H76" s="23" t="str">
        <f t="shared" si="17"/>
        <v>翰林</v>
      </c>
      <c r="I76" s="23" t="str">
        <f t="shared" si="18"/>
        <v>趙大衛.等</v>
      </c>
      <c r="J76" s="23">
        <f t="shared" si="19"/>
        <v>218</v>
      </c>
      <c r="K76" s="42">
        <f t="shared" si="20"/>
        <v>0</v>
      </c>
      <c r="L76" s="44" t="str">
        <f>VLOOKUP(H76,出版社!$B$2:$D$26,3,0)</f>
        <v>招標議價</v>
      </c>
      <c r="M76" s="23">
        <f t="shared" si="21"/>
        <v>40</v>
      </c>
      <c r="N76" s="23">
        <f t="shared" si="22"/>
        <v>40</v>
      </c>
      <c r="O76" s="34">
        <f t="shared" si="23"/>
        <v>8720</v>
      </c>
      <c r="P76" s="34"/>
      <c r="Q76" s="23"/>
      <c r="R76" s="34"/>
      <c r="S76" s="23"/>
      <c r="T76" s="25"/>
    </row>
    <row r="77" spans="1:20">
      <c r="A77" s="27">
        <v>10</v>
      </c>
      <c r="B77" s="27">
        <v>12</v>
      </c>
      <c r="C77" s="27" t="str">
        <f t="shared" si="12"/>
        <v>一</v>
      </c>
      <c r="D77" s="23" t="str">
        <f t="shared" si="13"/>
        <v>日校</v>
      </c>
      <c r="E77" s="23" t="str">
        <f t="shared" si="14"/>
        <v>高一4</v>
      </c>
      <c r="F77" s="25" t="str">
        <f t="shared" si="15"/>
        <v>基礎生物</v>
      </c>
      <c r="G77" s="23" t="str">
        <f t="shared" si="16"/>
        <v>上</v>
      </c>
      <c r="H77" s="23" t="str">
        <f t="shared" si="17"/>
        <v>翰林</v>
      </c>
      <c r="I77" s="23" t="str">
        <f t="shared" si="18"/>
        <v>趙大衛.等</v>
      </c>
      <c r="J77" s="23">
        <f t="shared" si="19"/>
        <v>218</v>
      </c>
      <c r="K77" s="42">
        <f t="shared" si="20"/>
        <v>0</v>
      </c>
      <c r="L77" s="44" t="str">
        <f>VLOOKUP(H77,出版社!$B$2:$D$26,3,0)</f>
        <v>招標議價</v>
      </c>
      <c r="M77" s="23">
        <f t="shared" si="21"/>
        <v>40</v>
      </c>
      <c r="N77" s="23">
        <f t="shared" si="22"/>
        <v>40</v>
      </c>
      <c r="O77" s="34">
        <f t="shared" si="23"/>
        <v>8720</v>
      </c>
      <c r="P77" s="34"/>
      <c r="Q77" s="23"/>
      <c r="R77" s="34"/>
      <c r="S77" s="23"/>
      <c r="T77" s="25"/>
    </row>
    <row r="78" spans="1:20">
      <c r="A78" s="27">
        <v>7</v>
      </c>
      <c r="B78" s="27">
        <v>13</v>
      </c>
      <c r="C78" s="27" t="str">
        <f t="shared" si="12"/>
        <v>一</v>
      </c>
      <c r="D78" s="23" t="str">
        <f t="shared" si="13"/>
        <v>日校</v>
      </c>
      <c r="E78" s="23" t="str">
        <f t="shared" si="14"/>
        <v>高一1</v>
      </c>
      <c r="F78" s="25" t="str">
        <f t="shared" si="15"/>
        <v>基礎化學(一)</v>
      </c>
      <c r="G78" s="23" t="str">
        <f t="shared" si="16"/>
        <v>全</v>
      </c>
      <c r="H78" s="23" t="str">
        <f t="shared" si="17"/>
        <v>翰林</v>
      </c>
      <c r="I78" s="23" t="str">
        <f t="shared" si="18"/>
        <v>陳秋炳.等</v>
      </c>
      <c r="J78" s="23">
        <f t="shared" si="19"/>
        <v>215</v>
      </c>
      <c r="K78" s="42">
        <f t="shared" si="20"/>
        <v>0</v>
      </c>
      <c r="L78" s="44" t="str">
        <f>VLOOKUP(H78,出版社!$B$2:$D$26,3,0)</f>
        <v>招標議價</v>
      </c>
      <c r="M78" s="23">
        <f t="shared" si="21"/>
        <v>40</v>
      </c>
      <c r="N78" s="23">
        <f t="shared" si="22"/>
        <v>40</v>
      </c>
      <c r="O78" s="34">
        <f t="shared" si="23"/>
        <v>8600</v>
      </c>
      <c r="P78" s="34"/>
      <c r="Q78" s="23"/>
      <c r="R78" s="34"/>
      <c r="S78" s="23"/>
      <c r="T78" s="25"/>
    </row>
    <row r="79" spans="1:20">
      <c r="A79" s="27">
        <v>8</v>
      </c>
      <c r="B79" s="27">
        <v>13</v>
      </c>
      <c r="C79" s="27" t="str">
        <f t="shared" si="12"/>
        <v>一</v>
      </c>
      <c r="D79" s="23" t="str">
        <f t="shared" si="13"/>
        <v>日校</v>
      </c>
      <c r="E79" s="23" t="str">
        <f t="shared" si="14"/>
        <v>高一2</v>
      </c>
      <c r="F79" s="25" t="str">
        <f t="shared" si="15"/>
        <v>基礎化學(一)</v>
      </c>
      <c r="G79" s="23" t="str">
        <f t="shared" si="16"/>
        <v>全</v>
      </c>
      <c r="H79" s="23" t="str">
        <f t="shared" si="17"/>
        <v>翰林</v>
      </c>
      <c r="I79" s="23" t="str">
        <f t="shared" si="18"/>
        <v>陳秋炳.等</v>
      </c>
      <c r="J79" s="23">
        <f t="shared" si="19"/>
        <v>215</v>
      </c>
      <c r="K79" s="42">
        <f t="shared" si="20"/>
        <v>0</v>
      </c>
      <c r="L79" s="44" t="str">
        <f>VLOOKUP(H79,出版社!$B$2:$D$26,3,0)</f>
        <v>招標議價</v>
      </c>
      <c r="M79" s="23">
        <f t="shared" si="21"/>
        <v>40</v>
      </c>
      <c r="N79" s="23">
        <f t="shared" si="22"/>
        <v>40</v>
      </c>
      <c r="O79" s="34">
        <f t="shared" si="23"/>
        <v>8600</v>
      </c>
      <c r="P79" s="34"/>
      <c r="Q79" s="23"/>
      <c r="R79" s="34"/>
      <c r="S79" s="23"/>
      <c r="T79" s="25"/>
    </row>
    <row r="80" spans="1:20">
      <c r="A80" s="27">
        <v>9</v>
      </c>
      <c r="B80" s="27">
        <v>13</v>
      </c>
      <c r="C80" s="27" t="str">
        <f t="shared" si="12"/>
        <v>一</v>
      </c>
      <c r="D80" s="23" t="str">
        <f t="shared" si="13"/>
        <v>日校</v>
      </c>
      <c r="E80" s="23" t="str">
        <f t="shared" si="14"/>
        <v>高一3</v>
      </c>
      <c r="F80" s="25" t="str">
        <f t="shared" si="15"/>
        <v>基礎化學(一)</v>
      </c>
      <c r="G80" s="23" t="str">
        <f t="shared" si="16"/>
        <v>全</v>
      </c>
      <c r="H80" s="23" t="str">
        <f t="shared" si="17"/>
        <v>翰林</v>
      </c>
      <c r="I80" s="23" t="str">
        <f t="shared" si="18"/>
        <v>陳秋炳.等</v>
      </c>
      <c r="J80" s="23">
        <f t="shared" si="19"/>
        <v>215</v>
      </c>
      <c r="K80" s="42">
        <f t="shared" si="20"/>
        <v>0</v>
      </c>
      <c r="L80" s="44" t="str">
        <f>VLOOKUP(H80,出版社!$B$2:$D$26,3,0)</f>
        <v>招標議價</v>
      </c>
      <c r="M80" s="23">
        <f t="shared" si="21"/>
        <v>40</v>
      </c>
      <c r="N80" s="23">
        <f t="shared" si="22"/>
        <v>40</v>
      </c>
      <c r="O80" s="34">
        <f t="shared" si="23"/>
        <v>8600</v>
      </c>
      <c r="P80" s="34"/>
      <c r="Q80" s="23"/>
      <c r="R80" s="34"/>
      <c r="S80" s="23"/>
      <c r="T80" s="25"/>
    </row>
    <row r="81" spans="1:20">
      <c r="A81" s="27">
        <v>10</v>
      </c>
      <c r="B81" s="27">
        <v>13</v>
      </c>
      <c r="C81" s="27" t="str">
        <f t="shared" si="12"/>
        <v>一</v>
      </c>
      <c r="D81" s="23" t="str">
        <f t="shared" si="13"/>
        <v>日校</v>
      </c>
      <c r="E81" s="23" t="str">
        <f t="shared" si="14"/>
        <v>高一4</v>
      </c>
      <c r="F81" s="25" t="str">
        <f t="shared" si="15"/>
        <v>基礎化學(一)</v>
      </c>
      <c r="G81" s="23" t="str">
        <f t="shared" si="16"/>
        <v>全</v>
      </c>
      <c r="H81" s="23" t="str">
        <f t="shared" si="17"/>
        <v>翰林</v>
      </c>
      <c r="I81" s="23" t="str">
        <f t="shared" si="18"/>
        <v>陳秋炳.等</v>
      </c>
      <c r="J81" s="23">
        <f t="shared" si="19"/>
        <v>215</v>
      </c>
      <c r="K81" s="42">
        <f t="shared" si="20"/>
        <v>0</v>
      </c>
      <c r="L81" s="44" t="str">
        <f>VLOOKUP(H81,出版社!$B$2:$D$26,3,0)</f>
        <v>招標議價</v>
      </c>
      <c r="M81" s="23">
        <f t="shared" si="21"/>
        <v>40</v>
      </c>
      <c r="N81" s="23">
        <f t="shared" si="22"/>
        <v>40</v>
      </c>
      <c r="O81" s="34">
        <f t="shared" si="23"/>
        <v>8600</v>
      </c>
      <c r="P81" s="34"/>
      <c r="Q81" s="23"/>
      <c r="R81" s="34"/>
      <c r="S81" s="23"/>
      <c r="T81" s="25"/>
    </row>
    <row r="82" spans="1:20">
      <c r="A82" s="27">
        <v>7</v>
      </c>
      <c r="B82" s="27">
        <v>14</v>
      </c>
      <c r="C82" s="27" t="str">
        <f t="shared" si="12"/>
        <v>一</v>
      </c>
      <c r="D82" s="23" t="str">
        <f t="shared" si="13"/>
        <v>日校</v>
      </c>
      <c r="E82" s="23" t="str">
        <f t="shared" si="14"/>
        <v>高一1</v>
      </c>
      <c r="F82" s="25" t="str">
        <f t="shared" si="15"/>
        <v>基礎物理(一)</v>
      </c>
      <c r="G82" s="23" t="str">
        <f t="shared" si="16"/>
        <v>全</v>
      </c>
      <c r="H82" s="23" t="str">
        <f t="shared" si="17"/>
        <v>南一</v>
      </c>
      <c r="I82" s="23" t="str">
        <f t="shared" si="18"/>
        <v>傅昭銘.等</v>
      </c>
      <c r="J82" s="23">
        <f t="shared" si="19"/>
        <v>230</v>
      </c>
      <c r="K82" s="42">
        <f t="shared" si="20"/>
        <v>0</v>
      </c>
      <c r="L82" s="44" t="str">
        <f>VLOOKUP(H82,出版社!$B$2:$D$26,3,0)</f>
        <v>招標議價</v>
      </c>
      <c r="M82" s="23">
        <f t="shared" si="21"/>
        <v>40</v>
      </c>
      <c r="N82" s="23">
        <f t="shared" si="22"/>
        <v>40</v>
      </c>
      <c r="O82" s="34">
        <f t="shared" si="23"/>
        <v>9200</v>
      </c>
      <c r="P82" s="34"/>
      <c r="Q82" s="23"/>
      <c r="R82" s="34"/>
      <c r="S82" s="23"/>
      <c r="T82" s="25"/>
    </row>
    <row r="83" spans="1:20">
      <c r="A83" s="27">
        <v>8</v>
      </c>
      <c r="B83" s="27">
        <v>14</v>
      </c>
      <c r="C83" s="27" t="str">
        <f t="shared" si="12"/>
        <v>一</v>
      </c>
      <c r="D83" s="23" t="str">
        <f t="shared" si="13"/>
        <v>日校</v>
      </c>
      <c r="E83" s="23" t="str">
        <f t="shared" si="14"/>
        <v>高一2</v>
      </c>
      <c r="F83" s="25" t="str">
        <f t="shared" si="15"/>
        <v>基礎物理(一)</v>
      </c>
      <c r="G83" s="23" t="str">
        <f t="shared" si="16"/>
        <v>全</v>
      </c>
      <c r="H83" s="23" t="str">
        <f t="shared" si="17"/>
        <v>南一</v>
      </c>
      <c r="I83" s="23" t="str">
        <f t="shared" si="18"/>
        <v>傅昭銘.等</v>
      </c>
      <c r="J83" s="23">
        <f t="shared" si="19"/>
        <v>230</v>
      </c>
      <c r="K83" s="42">
        <f t="shared" si="20"/>
        <v>0</v>
      </c>
      <c r="L83" s="44" t="str">
        <f>VLOOKUP(H83,出版社!$B$2:$D$26,3,0)</f>
        <v>招標議價</v>
      </c>
      <c r="M83" s="23">
        <f t="shared" si="21"/>
        <v>40</v>
      </c>
      <c r="N83" s="23">
        <f t="shared" si="22"/>
        <v>40</v>
      </c>
      <c r="O83" s="34">
        <f t="shared" si="23"/>
        <v>9200</v>
      </c>
      <c r="P83" s="34"/>
      <c r="Q83" s="23"/>
      <c r="R83" s="34"/>
      <c r="S83" s="23"/>
      <c r="T83" s="25"/>
    </row>
    <row r="84" spans="1:20">
      <c r="A84" s="27">
        <v>9</v>
      </c>
      <c r="B84" s="27">
        <v>14</v>
      </c>
      <c r="C84" s="27" t="str">
        <f t="shared" si="12"/>
        <v>一</v>
      </c>
      <c r="D84" s="23" t="str">
        <f t="shared" si="13"/>
        <v>日校</v>
      </c>
      <c r="E84" s="23" t="str">
        <f t="shared" si="14"/>
        <v>高一3</v>
      </c>
      <c r="F84" s="25" t="str">
        <f t="shared" si="15"/>
        <v>基礎物理(一)</v>
      </c>
      <c r="G84" s="23" t="str">
        <f t="shared" si="16"/>
        <v>全</v>
      </c>
      <c r="H84" s="23" t="str">
        <f t="shared" si="17"/>
        <v>南一</v>
      </c>
      <c r="I84" s="23" t="str">
        <f t="shared" si="18"/>
        <v>傅昭銘.等</v>
      </c>
      <c r="J84" s="23">
        <f t="shared" si="19"/>
        <v>230</v>
      </c>
      <c r="K84" s="42">
        <f t="shared" si="20"/>
        <v>0</v>
      </c>
      <c r="L84" s="44" t="str">
        <f>VLOOKUP(H84,出版社!$B$2:$D$26,3,0)</f>
        <v>招標議價</v>
      </c>
      <c r="M84" s="23">
        <f t="shared" si="21"/>
        <v>40</v>
      </c>
      <c r="N84" s="23">
        <f t="shared" si="22"/>
        <v>40</v>
      </c>
      <c r="O84" s="34">
        <f t="shared" si="23"/>
        <v>9200</v>
      </c>
      <c r="P84" s="34"/>
      <c r="Q84" s="23"/>
      <c r="R84" s="34"/>
      <c r="S84" s="23"/>
      <c r="T84" s="25"/>
    </row>
    <row r="85" spans="1:20">
      <c r="A85" s="27">
        <v>10</v>
      </c>
      <c r="B85" s="27">
        <v>14</v>
      </c>
      <c r="C85" s="27" t="str">
        <f t="shared" si="12"/>
        <v>一</v>
      </c>
      <c r="D85" s="23" t="str">
        <f t="shared" si="13"/>
        <v>日校</v>
      </c>
      <c r="E85" s="23" t="str">
        <f t="shared" si="14"/>
        <v>高一4</v>
      </c>
      <c r="F85" s="25" t="str">
        <f t="shared" si="15"/>
        <v>基礎物理(一)</v>
      </c>
      <c r="G85" s="23" t="str">
        <f t="shared" si="16"/>
        <v>全</v>
      </c>
      <c r="H85" s="23" t="str">
        <f t="shared" si="17"/>
        <v>南一</v>
      </c>
      <c r="I85" s="23" t="str">
        <f t="shared" si="18"/>
        <v>傅昭銘.等</v>
      </c>
      <c r="J85" s="23">
        <f t="shared" si="19"/>
        <v>230</v>
      </c>
      <c r="K85" s="42">
        <f t="shared" si="20"/>
        <v>0</v>
      </c>
      <c r="L85" s="44" t="str">
        <f>VLOOKUP(H85,出版社!$B$2:$D$26,3,0)</f>
        <v>招標議價</v>
      </c>
      <c r="M85" s="23">
        <f t="shared" si="21"/>
        <v>40</v>
      </c>
      <c r="N85" s="23">
        <f t="shared" si="22"/>
        <v>40</v>
      </c>
      <c r="O85" s="34">
        <f t="shared" si="23"/>
        <v>9200</v>
      </c>
      <c r="P85" s="34"/>
      <c r="Q85" s="23"/>
      <c r="R85" s="34"/>
      <c r="S85" s="23"/>
      <c r="T85" s="25"/>
    </row>
    <row r="86" spans="1:20">
      <c r="A86" s="27">
        <v>1</v>
      </c>
      <c r="B86" s="27">
        <v>15</v>
      </c>
      <c r="C86" s="27" t="str">
        <f t="shared" si="12"/>
        <v>一</v>
      </c>
      <c r="D86" s="23" t="str">
        <f t="shared" si="13"/>
        <v>日校</v>
      </c>
      <c r="E86" s="23" t="str">
        <f t="shared" si="14"/>
        <v>外一1</v>
      </c>
      <c r="F86" s="25" t="str">
        <f t="shared" si="15"/>
        <v>數學B(Ⅰ)</v>
      </c>
      <c r="G86" s="23" t="str">
        <f t="shared" si="16"/>
        <v>一</v>
      </c>
      <c r="H86" s="23" t="str">
        <f t="shared" si="17"/>
        <v>龍騰</v>
      </c>
      <c r="I86" s="23" t="str">
        <f t="shared" si="18"/>
        <v>高宏輝</v>
      </c>
      <c r="J86" s="23">
        <f t="shared" si="19"/>
        <v>180</v>
      </c>
      <c r="K86" s="42">
        <f t="shared" si="20"/>
        <v>0</v>
      </c>
      <c r="L86" s="44" t="str">
        <f>VLOOKUP(H86,出版社!$B$2:$D$26,3,0)</f>
        <v>招標議價</v>
      </c>
      <c r="M86" s="23">
        <f t="shared" si="21"/>
        <v>40</v>
      </c>
      <c r="N86" s="23">
        <f t="shared" si="22"/>
        <v>40</v>
      </c>
      <c r="O86" s="34">
        <f t="shared" si="23"/>
        <v>7200</v>
      </c>
      <c r="P86" s="34"/>
      <c r="Q86" s="23"/>
      <c r="R86" s="34"/>
      <c r="S86" s="23"/>
      <c r="T86" s="25"/>
    </row>
    <row r="87" spans="1:20">
      <c r="A87" s="27">
        <v>2</v>
      </c>
      <c r="B87" s="27">
        <v>15</v>
      </c>
      <c r="C87" s="27" t="str">
        <f t="shared" si="12"/>
        <v>一</v>
      </c>
      <c r="D87" s="23" t="str">
        <f t="shared" si="13"/>
        <v>日校</v>
      </c>
      <c r="E87" s="23" t="str">
        <f t="shared" si="14"/>
        <v>外一2</v>
      </c>
      <c r="F87" s="25" t="str">
        <f t="shared" si="15"/>
        <v>數學B(Ⅰ)</v>
      </c>
      <c r="G87" s="23" t="str">
        <f t="shared" si="16"/>
        <v>一</v>
      </c>
      <c r="H87" s="23" t="str">
        <f t="shared" si="17"/>
        <v>龍騰</v>
      </c>
      <c r="I87" s="23" t="str">
        <f t="shared" si="18"/>
        <v>高宏輝</v>
      </c>
      <c r="J87" s="23">
        <f t="shared" si="19"/>
        <v>180</v>
      </c>
      <c r="K87" s="42">
        <f t="shared" si="20"/>
        <v>0</v>
      </c>
      <c r="L87" s="44" t="str">
        <f>VLOOKUP(H87,出版社!$B$2:$D$26,3,0)</f>
        <v>招標議價</v>
      </c>
      <c r="M87" s="23">
        <f t="shared" si="21"/>
        <v>40</v>
      </c>
      <c r="N87" s="23">
        <f t="shared" si="22"/>
        <v>40</v>
      </c>
      <c r="O87" s="34">
        <f t="shared" si="23"/>
        <v>7200</v>
      </c>
      <c r="P87" s="34"/>
      <c r="Q87" s="23"/>
      <c r="R87" s="34"/>
      <c r="S87" s="23"/>
      <c r="T87" s="25"/>
    </row>
    <row r="88" spans="1:20">
      <c r="A88" s="27">
        <v>19</v>
      </c>
      <c r="B88" s="27">
        <v>15</v>
      </c>
      <c r="C88" s="27" t="str">
        <f t="shared" si="12"/>
        <v>一</v>
      </c>
      <c r="D88" s="23" t="str">
        <f t="shared" si="13"/>
        <v>日校</v>
      </c>
      <c r="E88" s="23" t="str">
        <f t="shared" si="14"/>
        <v>商一1</v>
      </c>
      <c r="F88" s="25" t="str">
        <f t="shared" si="15"/>
        <v>數學B(Ⅰ)</v>
      </c>
      <c r="G88" s="23" t="str">
        <f t="shared" si="16"/>
        <v>一</v>
      </c>
      <c r="H88" s="23" t="str">
        <f t="shared" si="17"/>
        <v>龍騰</v>
      </c>
      <c r="I88" s="23" t="str">
        <f t="shared" si="18"/>
        <v>高宏輝</v>
      </c>
      <c r="J88" s="23">
        <f t="shared" si="19"/>
        <v>180</v>
      </c>
      <c r="K88" s="42">
        <f t="shared" si="20"/>
        <v>0</v>
      </c>
      <c r="L88" s="44" t="str">
        <f>VLOOKUP(H88,出版社!$B$2:$D$26,3,0)</f>
        <v>招標議價</v>
      </c>
      <c r="M88" s="23">
        <f t="shared" si="21"/>
        <v>40</v>
      </c>
      <c r="N88" s="23">
        <f t="shared" si="22"/>
        <v>40</v>
      </c>
      <c r="O88" s="34">
        <f t="shared" si="23"/>
        <v>7200</v>
      </c>
      <c r="P88" s="34"/>
      <c r="Q88" s="23"/>
      <c r="R88" s="34"/>
      <c r="S88" s="23"/>
      <c r="T88" s="25"/>
    </row>
    <row r="89" spans="1:20">
      <c r="A89" s="27">
        <v>20</v>
      </c>
      <c r="B89" s="27">
        <v>15</v>
      </c>
      <c r="C89" s="27" t="str">
        <f t="shared" si="12"/>
        <v>一</v>
      </c>
      <c r="D89" s="23" t="str">
        <f t="shared" si="13"/>
        <v>日校</v>
      </c>
      <c r="E89" s="23" t="str">
        <f t="shared" si="14"/>
        <v>商一2</v>
      </c>
      <c r="F89" s="25" t="str">
        <f t="shared" si="15"/>
        <v>數學B(Ⅰ)</v>
      </c>
      <c r="G89" s="23" t="str">
        <f t="shared" si="16"/>
        <v>一</v>
      </c>
      <c r="H89" s="23" t="str">
        <f t="shared" si="17"/>
        <v>龍騰</v>
      </c>
      <c r="I89" s="23" t="str">
        <f t="shared" si="18"/>
        <v>高宏輝</v>
      </c>
      <c r="J89" s="23">
        <f t="shared" si="19"/>
        <v>180</v>
      </c>
      <c r="K89" s="42">
        <f t="shared" si="20"/>
        <v>0</v>
      </c>
      <c r="L89" s="44" t="str">
        <f>VLOOKUP(H89,出版社!$B$2:$D$26,3,0)</f>
        <v>招標議價</v>
      </c>
      <c r="M89" s="23">
        <f t="shared" si="21"/>
        <v>40</v>
      </c>
      <c r="N89" s="23">
        <f t="shared" si="22"/>
        <v>40</v>
      </c>
      <c r="O89" s="34">
        <f t="shared" si="23"/>
        <v>7200</v>
      </c>
      <c r="P89" s="34"/>
      <c r="Q89" s="23"/>
      <c r="R89" s="34"/>
      <c r="S89" s="23"/>
      <c r="T89" s="25"/>
    </row>
    <row r="90" spans="1:20">
      <c r="A90" s="27">
        <v>21</v>
      </c>
      <c r="B90" s="27">
        <v>15</v>
      </c>
      <c r="C90" s="27" t="str">
        <f t="shared" si="12"/>
        <v>一</v>
      </c>
      <c r="D90" s="23" t="str">
        <f t="shared" si="13"/>
        <v>日校</v>
      </c>
      <c r="E90" s="23" t="str">
        <f t="shared" si="14"/>
        <v>商一3</v>
      </c>
      <c r="F90" s="25" t="str">
        <f t="shared" si="15"/>
        <v>數學B(Ⅰ)</v>
      </c>
      <c r="G90" s="23" t="str">
        <f t="shared" si="16"/>
        <v>一</v>
      </c>
      <c r="H90" s="23" t="str">
        <f t="shared" si="17"/>
        <v>龍騰</v>
      </c>
      <c r="I90" s="23" t="str">
        <f t="shared" si="18"/>
        <v>高宏輝</v>
      </c>
      <c r="J90" s="23">
        <f t="shared" si="19"/>
        <v>180</v>
      </c>
      <c r="K90" s="42">
        <f t="shared" si="20"/>
        <v>0</v>
      </c>
      <c r="L90" s="44" t="str">
        <f>VLOOKUP(H90,出版社!$B$2:$D$26,3,0)</f>
        <v>招標議價</v>
      </c>
      <c r="M90" s="23">
        <f t="shared" si="21"/>
        <v>40</v>
      </c>
      <c r="N90" s="23">
        <f t="shared" si="22"/>
        <v>40</v>
      </c>
      <c r="O90" s="34">
        <f t="shared" si="23"/>
        <v>7200</v>
      </c>
      <c r="P90" s="34"/>
      <c r="Q90" s="23"/>
      <c r="R90" s="34"/>
      <c r="S90" s="23"/>
      <c r="T90" s="25"/>
    </row>
    <row r="91" spans="1:20">
      <c r="A91" s="27">
        <v>22</v>
      </c>
      <c r="B91" s="27">
        <v>15</v>
      </c>
      <c r="C91" s="27" t="str">
        <f t="shared" si="12"/>
        <v>一</v>
      </c>
      <c r="D91" s="23" t="str">
        <f t="shared" si="13"/>
        <v>日校</v>
      </c>
      <c r="E91" s="23" t="str">
        <f t="shared" si="14"/>
        <v>商一4</v>
      </c>
      <c r="F91" s="25" t="str">
        <f t="shared" si="15"/>
        <v>數學B(Ⅰ)</v>
      </c>
      <c r="G91" s="23" t="str">
        <f t="shared" si="16"/>
        <v>一</v>
      </c>
      <c r="H91" s="23" t="str">
        <f t="shared" si="17"/>
        <v>龍騰</v>
      </c>
      <c r="I91" s="23" t="str">
        <f t="shared" si="18"/>
        <v>高宏輝</v>
      </c>
      <c r="J91" s="23">
        <f t="shared" si="19"/>
        <v>180</v>
      </c>
      <c r="K91" s="42">
        <f t="shared" si="20"/>
        <v>0</v>
      </c>
      <c r="L91" s="44" t="str">
        <f>VLOOKUP(H91,出版社!$B$2:$D$26,3,0)</f>
        <v>招標議價</v>
      </c>
      <c r="M91" s="23">
        <f t="shared" si="21"/>
        <v>40</v>
      </c>
      <c r="N91" s="23">
        <f t="shared" si="22"/>
        <v>40</v>
      </c>
      <c r="O91" s="34">
        <f t="shared" si="23"/>
        <v>7200</v>
      </c>
      <c r="P91" s="34"/>
      <c r="Q91" s="23"/>
      <c r="R91" s="34"/>
      <c r="S91" s="23"/>
      <c r="T91" s="25"/>
    </row>
    <row r="92" spans="1:20">
      <c r="A92" s="27">
        <v>31</v>
      </c>
      <c r="B92" s="27">
        <v>15</v>
      </c>
      <c r="C92" s="27" t="str">
        <f t="shared" si="12"/>
        <v>一</v>
      </c>
      <c r="D92" s="23" t="str">
        <f t="shared" si="13"/>
        <v>日校</v>
      </c>
      <c r="E92" s="23" t="str">
        <f t="shared" si="14"/>
        <v>貿一1</v>
      </c>
      <c r="F92" s="25" t="str">
        <f t="shared" si="15"/>
        <v>數學B(Ⅰ)</v>
      </c>
      <c r="G92" s="23" t="str">
        <f t="shared" si="16"/>
        <v>一</v>
      </c>
      <c r="H92" s="23" t="str">
        <f t="shared" si="17"/>
        <v>龍騰</v>
      </c>
      <c r="I92" s="23" t="str">
        <f t="shared" si="18"/>
        <v>高宏輝</v>
      </c>
      <c r="J92" s="23">
        <f t="shared" si="19"/>
        <v>180</v>
      </c>
      <c r="K92" s="42">
        <f t="shared" si="20"/>
        <v>0</v>
      </c>
      <c r="L92" s="44" t="str">
        <f>VLOOKUP(H92,出版社!$B$2:$D$26,3,0)</f>
        <v>招標議價</v>
      </c>
      <c r="M92" s="23">
        <f t="shared" si="21"/>
        <v>40</v>
      </c>
      <c r="N92" s="23">
        <f t="shared" si="22"/>
        <v>40</v>
      </c>
      <c r="O92" s="34">
        <f t="shared" si="23"/>
        <v>7200</v>
      </c>
      <c r="P92" s="34"/>
      <c r="Q92" s="23"/>
      <c r="R92" s="34"/>
      <c r="S92" s="23"/>
      <c r="T92" s="25"/>
    </row>
    <row r="93" spans="1:20">
      <c r="A93" s="27">
        <v>32</v>
      </c>
      <c r="B93" s="27">
        <v>15</v>
      </c>
      <c r="C93" s="27" t="str">
        <f t="shared" si="12"/>
        <v>一</v>
      </c>
      <c r="D93" s="23" t="str">
        <f t="shared" si="13"/>
        <v>日校</v>
      </c>
      <c r="E93" s="23" t="str">
        <f t="shared" si="14"/>
        <v>貿一2</v>
      </c>
      <c r="F93" s="25" t="str">
        <f t="shared" si="15"/>
        <v>數學B(Ⅰ)</v>
      </c>
      <c r="G93" s="23" t="str">
        <f t="shared" si="16"/>
        <v>一</v>
      </c>
      <c r="H93" s="23" t="str">
        <f t="shared" si="17"/>
        <v>龍騰</v>
      </c>
      <c r="I93" s="23" t="str">
        <f t="shared" si="18"/>
        <v>高宏輝</v>
      </c>
      <c r="J93" s="23">
        <f t="shared" si="19"/>
        <v>180</v>
      </c>
      <c r="K93" s="42">
        <f t="shared" si="20"/>
        <v>0</v>
      </c>
      <c r="L93" s="44" t="str">
        <f>VLOOKUP(H93,出版社!$B$2:$D$26,3,0)</f>
        <v>招標議價</v>
      </c>
      <c r="M93" s="23">
        <f t="shared" si="21"/>
        <v>40</v>
      </c>
      <c r="N93" s="23">
        <f t="shared" si="22"/>
        <v>40</v>
      </c>
      <c r="O93" s="34">
        <f t="shared" si="23"/>
        <v>7200</v>
      </c>
      <c r="P93" s="34"/>
      <c r="Q93" s="23"/>
      <c r="R93" s="34"/>
      <c r="S93" s="23"/>
      <c r="T93" s="25"/>
    </row>
    <row r="94" spans="1:20">
      <c r="A94" s="27">
        <v>33</v>
      </c>
      <c r="B94" s="27">
        <v>15</v>
      </c>
      <c r="C94" s="27" t="str">
        <f t="shared" si="12"/>
        <v>一</v>
      </c>
      <c r="D94" s="23" t="str">
        <f t="shared" si="13"/>
        <v>日校</v>
      </c>
      <c r="E94" s="23" t="str">
        <f t="shared" si="14"/>
        <v>貿一3</v>
      </c>
      <c r="F94" s="25" t="str">
        <f t="shared" si="15"/>
        <v>數學B(Ⅰ)</v>
      </c>
      <c r="G94" s="23" t="str">
        <f t="shared" si="16"/>
        <v>一</v>
      </c>
      <c r="H94" s="23" t="str">
        <f t="shared" si="17"/>
        <v>龍騰</v>
      </c>
      <c r="I94" s="23" t="str">
        <f t="shared" si="18"/>
        <v>高宏輝</v>
      </c>
      <c r="J94" s="23">
        <f t="shared" si="19"/>
        <v>180</v>
      </c>
      <c r="K94" s="42">
        <f t="shared" si="20"/>
        <v>0</v>
      </c>
      <c r="L94" s="44" t="str">
        <f>VLOOKUP(H94,出版社!$B$2:$D$26,3,0)</f>
        <v>招標議價</v>
      </c>
      <c r="M94" s="23">
        <f t="shared" si="21"/>
        <v>40</v>
      </c>
      <c r="N94" s="23">
        <f t="shared" si="22"/>
        <v>40</v>
      </c>
      <c r="O94" s="34">
        <f t="shared" si="23"/>
        <v>7200</v>
      </c>
      <c r="P94" s="34"/>
      <c r="Q94" s="23"/>
      <c r="R94" s="34"/>
      <c r="S94" s="23"/>
      <c r="T94" s="25"/>
    </row>
    <row r="95" spans="1:20">
      <c r="A95" s="27">
        <v>34</v>
      </c>
      <c r="B95" s="27">
        <v>15</v>
      </c>
      <c r="C95" s="27" t="str">
        <f t="shared" si="12"/>
        <v>一</v>
      </c>
      <c r="D95" s="23" t="str">
        <f t="shared" si="13"/>
        <v>日校</v>
      </c>
      <c r="E95" s="23" t="str">
        <f t="shared" si="14"/>
        <v>貿一4</v>
      </c>
      <c r="F95" s="25" t="str">
        <f t="shared" si="15"/>
        <v>數學B(Ⅰ)</v>
      </c>
      <c r="G95" s="23" t="str">
        <f t="shared" si="16"/>
        <v>一</v>
      </c>
      <c r="H95" s="23" t="str">
        <f t="shared" si="17"/>
        <v>龍騰</v>
      </c>
      <c r="I95" s="23" t="str">
        <f t="shared" si="18"/>
        <v>高宏輝</v>
      </c>
      <c r="J95" s="23">
        <f t="shared" si="19"/>
        <v>180</v>
      </c>
      <c r="K95" s="42">
        <f t="shared" si="20"/>
        <v>0</v>
      </c>
      <c r="L95" s="44" t="str">
        <f>VLOOKUP(H95,出版社!$B$2:$D$26,3,0)</f>
        <v>招標議價</v>
      </c>
      <c r="M95" s="23">
        <f t="shared" si="21"/>
        <v>40</v>
      </c>
      <c r="N95" s="23">
        <f t="shared" si="22"/>
        <v>40</v>
      </c>
      <c r="O95" s="34">
        <f t="shared" si="23"/>
        <v>7200</v>
      </c>
      <c r="P95" s="34"/>
      <c r="Q95" s="23"/>
      <c r="R95" s="34"/>
      <c r="S95" s="23"/>
      <c r="T95" s="25"/>
    </row>
    <row r="96" spans="1:20">
      <c r="A96" s="27">
        <v>43</v>
      </c>
      <c r="B96" s="27">
        <v>15</v>
      </c>
      <c r="C96" s="27" t="str">
        <f t="shared" si="12"/>
        <v>一</v>
      </c>
      <c r="D96" s="23" t="str">
        <f t="shared" si="13"/>
        <v>日校</v>
      </c>
      <c r="E96" s="23" t="str">
        <f t="shared" si="14"/>
        <v>資一1</v>
      </c>
      <c r="F96" s="25" t="str">
        <f t="shared" si="15"/>
        <v>數學B(Ⅰ)</v>
      </c>
      <c r="G96" s="23" t="str">
        <f t="shared" si="16"/>
        <v>一</v>
      </c>
      <c r="H96" s="23" t="str">
        <f t="shared" si="17"/>
        <v>龍騰</v>
      </c>
      <c r="I96" s="23" t="str">
        <f t="shared" si="18"/>
        <v>高宏輝</v>
      </c>
      <c r="J96" s="23">
        <f t="shared" si="19"/>
        <v>180</v>
      </c>
      <c r="K96" s="42">
        <f t="shared" si="20"/>
        <v>0</v>
      </c>
      <c r="L96" s="44" t="str">
        <f>VLOOKUP(H96,出版社!$B$2:$D$26,3,0)</f>
        <v>招標議價</v>
      </c>
      <c r="M96" s="23">
        <f t="shared" si="21"/>
        <v>40</v>
      </c>
      <c r="N96" s="23">
        <f t="shared" si="22"/>
        <v>40</v>
      </c>
      <c r="O96" s="34">
        <f t="shared" si="23"/>
        <v>7200</v>
      </c>
      <c r="P96" s="34"/>
      <c r="Q96" s="23"/>
      <c r="R96" s="34"/>
      <c r="S96" s="23"/>
      <c r="T96" s="25"/>
    </row>
    <row r="97" spans="1:20">
      <c r="A97" s="27">
        <v>44</v>
      </c>
      <c r="B97" s="27">
        <v>15</v>
      </c>
      <c r="C97" s="27" t="str">
        <f t="shared" si="12"/>
        <v>一</v>
      </c>
      <c r="D97" s="23" t="str">
        <f t="shared" si="13"/>
        <v>日校</v>
      </c>
      <c r="E97" s="23" t="str">
        <f t="shared" si="14"/>
        <v>資一2</v>
      </c>
      <c r="F97" s="25" t="str">
        <f t="shared" si="15"/>
        <v>數學B(Ⅰ)</v>
      </c>
      <c r="G97" s="23" t="str">
        <f t="shared" si="16"/>
        <v>一</v>
      </c>
      <c r="H97" s="23" t="str">
        <f t="shared" si="17"/>
        <v>龍騰</v>
      </c>
      <c r="I97" s="23" t="str">
        <f t="shared" si="18"/>
        <v>高宏輝</v>
      </c>
      <c r="J97" s="23">
        <f t="shared" si="19"/>
        <v>180</v>
      </c>
      <c r="K97" s="42">
        <f t="shared" si="20"/>
        <v>0</v>
      </c>
      <c r="L97" s="44" t="str">
        <f>VLOOKUP(H97,出版社!$B$2:$D$26,3,0)</f>
        <v>招標議價</v>
      </c>
      <c r="M97" s="23">
        <f t="shared" si="21"/>
        <v>40</v>
      </c>
      <c r="N97" s="23">
        <f t="shared" si="22"/>
        <v>40</v>
      </c>
      <c r="O97" s="34">
        <f t="shared" si="23"/>
        <v>7200</v>
      </c>
      <c r="P97" s="34"/>
      <c r="Q97" s="23"/>
      <c r="R97" s="34"/>
      <c r="S97" s="23"/>
      <c r="T97" s="25"/>
    </row>
    <row r="98" spans="1:20">
      <c r="A98" s="27">
        <v>52</v>
      </c>
      <c r="B98" s="27">
        <v>15</v>
      </c>
      <c r="C98" s="27" t="str">
        <f t="shared" si="12"/>
        <v>一</v>
      </c>
      <c r="D98" s="23" t="str">
        <f t="shared" si="13"/>
        <v>日校</v>
      </c>
      <c r="E98" s="23" t="str">
        <f t="shared" si="14"/>
        <v>廣一1</v>
      </c>
      <c r="F98" s="25" t="str">
        <f t="shared" si="15"/>
        <v>數學B(Ⅰ)</v>
      </c>
      <c r="G98" s="23" t="str">
        <f t="shared" si="16"/>
        <v>一</v>
      </c>
      <c r="H98" s="23" t="str">
        <f t="shared" si="17"/>
        <v>龍騰</v>
      </c>
      <c r="I98" s="23" t="str">
        <f t="shared" si="18"/>
        <v>高宏輝</v>
      </c>
      <c r="J98" s="23">
        <f t="shared" si="19"/>
        <v>180</v>
      </c>
      <c r="K98" s="42">
        <f t="shared" si="20"/>
        <v>0</v>
      </c>
      <c r="L98" s="44" t="str">
        <f>VLOOKUP(H98,出版社!$B$2:$D$26,3,0)</f>
        <v>招標議價</v>
      </c>
      <c r="M98" s="23">
        <f t="shared" si="21"/>
        <v>40</v>
      </c>
      <c r="N98" s="23">
        <f t="shared" si="22"/>
        <v>40</v>
      </c>
      <c r="O98" s="34">
        <f t="shared" si="23"/>
        <v>7200</v>
      </c>
      <c r="P98" s="34"/>
      <c r="Q98" s="23"/>
      <c r="R98" s="34"/>
      <c r="S98" s="23"/>
      <c r="T98" s="25"/>
    </row>
    <row r="99" spans="1:20">
      <c r="A99" s="27">
        <v>53</v>
      </c>
      <c r="B99" s="27">
        <v>15</v>
      </c>
      <c r="C99" s="27" t="str">
        <f t="shared" si="12"/>
        <v>一</v>
      </c>
      <c r="D99" s="23" t="str">
        <f t="shared" si="13"/>
        <v>日校</v>
      </c>
      <c r="E99" s="23" t="str">
        <f t="shared" si="14"/>
        <v>廣一2</v>
      </c>
      <c r="F99" s="25" t="str">
        <f t="shared" si="15"/>
        <v>數學B(Ⅰ)</v>
      </c>
      <c r="G99" s="23" t="str">
        <f t="shared" si="16"/>
        <v>一</v>
      </c>
      <c r="H99" s="23" t="str">
        <f t="shared" si="17"/>
        <v>龍騰</v>
      </c>
      <c r="I99" s="23" t="str">
        <f t="shared" si="18"/>
        <v>高宏輝</v>
      </c>
      <c r="J99" s="23">
        <f t="shared" si="19"/>
        <v>180</v>
      </c>
      <c r="K99" s="42">
        <f t="shared" si="20"/>
        <v>0</v>
      </c>
      <c r="L99" s="44" t="str">
        <f>VLOOKUP(H99,出版社!$B$2:$D$26,3,0)</f>
        <v>招標議價</v>
      </c>
      <c r="M99" s="23">
        <f t="shared" si="21"/>
        <v>40</v>
      </c>
      <c r="N99" s="23">
        <f t="shared" si="22"/>
        <v>40</v>
      </c>
      <c r="O99" s="34">
        <f t="shared" si="23"/>
        <v>7200</v>
      </c>
      <c r="P99" s="34"/>
      <c r="Q99" s="23"/>
      <c r="R99" s="34"/>
      <c r="S99" s="23"/>
      <c r="T99" s="25"/>
    </row>
    <row r="100" spans="1:20">
      <c r="A100" s="27">
        <v>19</v>
      </c>
      <c r="B100" s="27">
        <v>16</v>
      </c>
      <c r="C100" s="27" t="str">
        <f t="shared" si="12"/>
        <v>一</v>
      </c>
      <c r="D100" s="23" t="str">
        <f t="shared" si="13"/>
        <v>日校</v>
      </c>
      <c r="E100" s="23" t="str">
        <f t="shared" si="14"/>
        <v>商一1</v>
      </c>
      <c r="F100" s="25" t="str">
        <f t="shared" si="15"/>
        <v>高職基礎化學(B)</v>
      </c>
      <c r="G100" s="23" t="str">
        <f t="shared" si="16"/>
        <v>全</v>
      </c>
      <c r="H100" s="23" t="str">
        <f t="shared" si="17"/>
        <v>龍騰</v>
      </c>
      <c r="I100" s="23" t="str">
        <f t="shared" si="18"/>
        <v>閻玉民</v>
      </c>
      <c r="J100" s="23">
        <f t="shared" si="19"/>
        <v>160</v>
      </c>
      <c r="K100" s="42">
        <f t="shared" si="20"/>
        <v>0</v>
      </c>
      <c r="L100" s="44" t="str">
        <f>VLOOKUP(H100,出版社!$B$2:$D$26,3,0)</f>
        <v>招標議價</v>
      </c>
      <c r="M100" s="23">
        <f t="shared" si="21"/>
        <v>40</v>
      </c>
      <c r="N100" s="23">
        <f t="shared" si="22"/>
        <v>40</v>
      </c>
      <c r="O100" s="34">
        <f t="shared" si="23"/>
        <v>6400</v>
      </c>
      <c r="P100" s="34"/>
      <c r="Q100" s="23"/>
      <c r="R100" s="34"/>
      <c r="S100" s="23"/>
      <c r="T100" s="25"/>
    </row>
    <row r="101" spans="1:20">
      <c r="A101" s="27">
        <v>20</v>
      </c>
      <c r="B101" s="27">
        <v>16</v>
      </c>
      <c r="C101" s="27" t="str">
        <f t="shared" si="12"/>
        <v>一</v>
      </c>
      <c r="D101" s="23" t="str">
        <f t="shared" si="13"/>
        <v>日校</v>
      </c>
      <c r="E101" s="23" t="str">
        <f t="shared" si="14"/>
        <v>商一2</v>
      </c>
      <c r="F101" s="25" t="str">
        <f t="shared" si="15"/>
        <v>高職基礎化學(B)</v>
      </c>
      <c r="G101" s="23" t="str">
        <f t="shared" si="16"/>
        <v>全</v>
      </c>
      <c r="H101" s="23" t="str">
        <f t="shared" si="17"/>
        <v>龍騰</v>
      </c>
      <c r="I101" s="23" t="str">
        <f t="shared" si="18"/>
        <v>閻玉民</v>
      </c>
      <c r="J101" s="23">
        <f t="shared" si="19"/>
        <v>160</v>
      </c>
      <c r="K101" s="42">
        <f t="shared" si="20"/>
        <v>0</v>
      </c>
      <c r="L101" s="44" t="str">
        <f>VLOOKUP(H101,出版社!$B$2:$D$26,3,0)</f>
        <v>招標議價</v>
      </c>
      <c r="M101" s="23">
        <f t="shared" si="21"/>
        <v>40</v>
      </c>
      <c r="N101" s="23">
        <f t="shared" si="22"/>
        <v>40</v>
      </c>
      <c r="O101" s="34">
        <f t="shared" si="23"/>
        <v>6400</v>
      </c>
      <c r="P101" s="34"/>
      <c r="Q101" s="23"/>
      <c r="R101" s="34"/>
      <c r="S101" s="23"/>
      <c r="T101" s="25"/>
    </row>
    <row r="102" spans="1:20">
      <c r="A102" s="27">
        <v>21</v>
      </c>
      <c r="B102" s="27">
        <v>16</v>
      </c>
      <c r="C102" s="27" t="str">
        <f t="shared" si="12"/>
        <v>一</v>
      </c>
      <c r="D102" s="23" t="str">
        <f t="shared" si="13"/>
        <v>日校</v>
      </c>
      <c r="E102" s="23" t="str">
        <f t="shared" si="14"/>
        <v>商一3</v>
      </c>
      <c r="F102" s="25" t="str">
        <f t="shared" si="15"/>
        <v>高職基礎化學(B)</v>
      </c>
      <c r="G102" s="23" t="str">
        <f t="shared" si="16"/>
        <v>全</v>
      </c>
      <c r="H102" s="23" t="str">
        <f t="shared" si="17"/>
        <v>龍騰</v>
      </c>
      <c r="I102" s="23" t="str">
        <f t="shared" si="18"/>
        <v>閻玉民</v>
      </c>
      <c r="J102" s="23">
        <f t="shared" si="19"/>
        <v>160</v>
      </c>
      <c r="K102" s="42">
        <f t="shared" si="20"/>
        <v>0</v>
      </c>
      <c r="L102" s="44" t="str">
        <f>VLOOKUP(H102,出版社!$B$2:$D$26,3,0)</f>
        <v>招標議價</v>
      </c>
      <c r="M102" s="23">
        <f t="shared" si="21"/>
        <v>40</v>
      </c>
      <c r="N102" s="23">
        <f t="shared" si="22"/>
        <v>40</v>
      </c>
      <c r="O102" s="34">
        <f t="shared" si="23"/>
        <v>6400</v>
      </c>
      <c r="P102" s="34"/>
      <c r="Q102" s="23"/>
      <c r="R102" s="34"/>
      <c r="S102" s="23"/>
      <c r="T102" s="25"/>
    </row>
    <row r="103" spans="1:20">
      <c r="A103" s="27">
        <v>22</v>
      </c>
      <c r="B103" s="27">
        <v>16</v>
      </c>
      <c r="C103" s="27" t="str">
        <f t="shared" si="12"/>
        <v>一</v>
      </c>
      <c r="D103" s="23" t="str">
        <f t="shared" si="13"/>
        <v>日校</v>
      </c>
      <c r="E103" s="23" t="str">
        <f t="shared" si="14"/>
        <v>商一4</v>
      </c>
      <c r="F103" s="25" t="str">
        <f t="shared" si="15"/>
        <v>高職基礎化學(B)</v>
      </c>
      <c r="G103" s="23" t="str">
        <f t="shared" si="16"/>
        <v>全</v>
      </c>
      <c r="H103" s="23" t="str">
        <f t="shared" si="17"/>
        <v>龍騰</v>
      </c>
      <c r="I103" s="23" t="str">
        <f t="shared" si="18"/>
        <v>閻玉民</v>
      </c>
      <c r="J103" s="23">
        <f t="shared" si="19"/>
        <v>160</v>
      </c>
      <c r="K103" s="42">
        <f t="shared" si="20"/>
        <v>0</v>
      </c>
      <c r="L103" s="44" t="str">
        <f>VLOOKUP(H103,出版社!$B$2:$D$26,3,0)</f>
        <v>招標議價</v>
      </c>
      <c r="M103" s="23">
        <f t="shared" si="21"/>
        <v>40</v>
      </c>
      <c r="N103" s="23">
        <f t="shared" si="22"/>
        <v>40</v>
      </c>
      <c r="O103" s="34">
        <f t="shared" si="23"/>
        <v>6400</v>
      </c>
      <c r="P103" s="34"/>
      <c r="Q103" s="23"/>
      <c r="R103" s="34"/>
      <c r="S103" s="23"/>
      <c r="T103" s="25"/>
    </row>
    <row r="104" spans="1:20">
      <c r="A104" s="27">
        <v>31</v>
      </c>
      <c r="B104" s="27">
        <v>16</v>
      </c>
      <c r="C104" s="27" t="str">
        <f t="shared" si="12"/>
        <v>一</v>
      </c>
      <c r="D104" s="23" t="str">
        <f t="shared" si="13"/>
        <v>日校</v>
      </c>
      <c r="E104" s="23" t="str">
        <f t="shared" si="14"/>
        <v>貿一1</v>
      </c>
      <c r="F104" s="25" t="str">
        <f t="shared" si="15"/>
        <v>高職基礎化學(B)</v>
      </c>
      <c r="G104" s="23" t="str">
        <f t="shared" si="16"/>
        <v>全</v>
      </c>
      <c r="H104" s="23" t="str">
        <f t="shared" si="17"/>
        <v>龍騰</v>
      </c>
      <c r="I104" s="23" t="str">
        <f t="shared" si="18"/>
        <v>閻玉民</v>
      </c>
      <c r="J104" s="23">
        <f t="shared" si="19"/>
        <v>160</v>
      </c>
      <c r="K104" s="42">
        <f t="shared" si="20"/>
        <v>0</v>
      </c>
      <c r="L104" s="44" t="str">
        <f>VLOOKUP(H104,出版社!$B$2:$D$26,3,0)</f>
        <v>招標議價</v>
      </c>
      <c r="M104" s="23">
        <f t="shared" si="21"/>
        <v>40</v>
      </c>
      <c r="N104" s="23">
        <f t="shared" si="22"/>
        <v>40</v>
      </c>
      <c r="O104" s="34">
        <f t="shared" si="23"/>
        <v>6400</v>
      </c>
      <c r="P104" s="34"/>
      <c r="Q104" s="23"/>
      <c r="R104" s="34"/>
      <c r="S104" s="23"/>
      <c r="T104" s="25"/>
    </row>
    <row r="105" spans="1:20">
      <c r="A105" s="27">
        <v>32</v>
      </c>
      <c r="B105" s="27">
        <v>16</v>
      </c>
      <c r="C105" s="27" t="str">
        <f t="shared" si="12"/>
        <v>一</v>
      </c>
      <c r="D105" s="23" t="str">
        <f t="shared" si="13"/>
        <v>日校</v>
      </c>
      <c r="E105" s="23" t="str">
        <f t="shared" si="14"/>
        <v>貿一2</v>
      </c>
      <c r="F105" s="25" t="str">
        <f t="shared" si="15"/>
        <v>高職基礎化學(B)</v>
      </c>
      <c r="G105" s="23" t="str">
        <f t="shared" si="16"/>
        <v>全</v>
      </c>
      <c r="H105" s="23" t="str">
        <f t="shared" si="17"/>
        <v>龍騰</v>
      </c>
      <c r="I105" s="23" t="str">
        <f t="shared" si="18"/>
        <v>閻玉民</v>
      </c>
      <c r="J105" s="23">
        <f t="shared" si="19"/>
        <v>160</v>
      </c>
      <c r="K105" s="42">
        <f t="shared" si="20"/>
        <v>0</v>
      </c>
      <c r="L105" s="44" t="str">
        <f>VLOOKUP(H105,出版社!$B$2:$D$26,3,0)</f>
        <v>招標議價</v>
      </c>
      <c r="M105" s="23">
        <f t="shared" si="21"/>
        <v>40</v>
      </c>
      <c r="N105" s="23">
        <f t="shared" si="22"/>
        <v>40</v>
      </c>
      <c r="O105" s="34">
        <f t="shared" si="23"/>
        <v>6400</v>
      </c>
      <c r="P105" s="34"/>
      <c r="Q105" s="23"/>
      <c r="R105" s="34"/>
      <c r="S105" s="23"/>
      <c r="T105" s="25"/>
    </row>
    <row r="106" spans="1:20">
      <c r="A106" s="27">
        <v>33</v>
      </c>
      <c r="B106" s="27">
        <v>16</v>
      </c>
      <c r="C106" s="27" t="str">
        <f t="shared" si="12"/>
        <v>一</v>
      </c>
      <c r="D106" s="23" t="str">
        <f t="shared" si="13"/>
        <v>日校</v>
      </c>
      <c r="E106" s="23" t="str">
        <f t="shared" si="14"/>
        <v>貿一3</v>
      </c>
      <c r="F106" s="25" t="str">
        <f t="shared" si="15"/>
        <v>高職基礎化學(B)</v>
      </c>
      <c r="G106" s="23" t="str">
        <f t="shared" si="16"/>
        <v>全</v>
      </c>
      <c r="H106" s="23" t="str">
        <f t="shared" si="17"/>
        <v>龍騰</v>
      </c>
      <c r="I106" s="23" t="str">
        <f t="shared" si="18"/>
        <v>閻玉民</v>
      </c>
      <c r="J106" s="23">
        <f t="shared" si="19"/>
        <v>160</v>
      </c>
      <c r="K106" s="42">
        <f t="shared" si="20"/>
        <v>0</v>
      </c>
      <c r="L106" s="44" t="str">
        <f>VLOOKUP(H106,出版社!$B$2:$D$26,3,0)</f>
        <v>招標議價</v>
      </c>
      <c r="M106" s="23">
        <f t="shared" si="21"/>
        <v>40</v>
      </c>
      <c r="N106" s="23">
        <f t="shared" si="22"/>
        <v>40</v>
      </c>
      <c r="O106" s="34">
        <f t="shared" si="23"/>
        <v>6400</v>
      </c>
      <c r="P106" s="34"/>
      <c r="Q106" s="23"/>
      <c r="R106" s="34"/>
      <c r="S106" s="23"/>
      <c r="T106" s="25"/>
    </row>
    <row r="107" spans="1:20">
      <c r="A107" s="27">
        <v>34</v>
      </c>
      <c r="B107" s="27">
        <v>16</v>
      </c>
      <c r="C107" s="27" t="str">
        <f t="shared" si="12"/>
        <v>一</v>
      </c>
      <c r="D107" s="23" t="str">
        <f t="shared" si="13"/>
        <v>日校</v>
      </c>
      <c r="E107" s="23" t="str">
        <f t="shared" si="14"/>
        <v>貿一4</v>
      </c>
      <c r="F107" s="25" t="str">
        <f t="shared" si="15"/>
        <v>高職基礎化學(B)</v>
      </c>
      <c r="G107" s="23" t="str">
        <f t="shared" si="16"/>
        <v>全</v>
      </c>
      <c r="H107" s="23" t="str">
        <f t="shared" si="17"/>
        <v>龍騰</v>
      </c>
      <c r="I107" s="23" t="str">
        <f t="shared" si="18"/>
        <v>閻玉民</v>
      </c>
      <c r="J107" s="23">
        <f t="shared" si="19"/>
        <v>160</v>
      </c>
      <c r="K107" s="42">
        <f t="shared" si="20"/>
        <v>0</v>
      </c>
      <c r="L107" s="44" t="str">
        <f>VLOOKUP(H107,出版社!$B$2:$D$26,3,0)</f>
        <v>招標議價</v>
      </c>
      <c r="M107" s="23">
        <f t="shared" si="21"/>
        <v>40</v>
      </c>
      <c r="N107" s="23">
        <f t="shared" si="22"/>
        <v>40</v>
      </c>
      <c r="O107" s="34">
        <f t="shared" si="23"/>
        <v>6400</v>
      </c>
      <c r="P107" s="34"/>
      <c r="Q107" s="23"/>
      <c r="R107" s="34"/>
      <c r="S107" s="23"/>
      <c r="T107" s="25"/>
    </row>
    <row r="108" spans="1:20">
      <c r="A108" s="27">
        <v>43</v>
      </c>
      <c r="B108" s="27">
        <v>16</v>
      </c>
      <c r="C108" s="27" t="str">
        <f t="shared" si="12"/>
        <v>一</v>
      </c>
      <c r="D108" s="23" t="str">
        <f t="shared" si="13"/>
        <v>日校</v>
      </c>
      <c r="E108" s="23" t="str">
        <f t="shared" si="14"/>
        <v>資一1</v>
      </c>
      <c r="F108" s="25" t="str">
        <f t="shared" si="15"/>
        <v>高職基礎化學(B)</v>
      </c>
      <c r="G108" s="23" t="str">
        <f t="shared" si="16"/>
        <v>全</v>
      </c>
      <c r="H108" s="23" t="str">
        <f t="shared" si="17"/>
        <v>龍騰</v>
      </c>
      <c r="I108" s="23" t="str">
        <f t="shared" si="18"/>
        <v>閻玉民</v>
      </c>
      <c r="J108" s="23">
        <f t="shared" si="19"/>
        <v>160</v>
      </c>
      <c r="K108" s="42">
        <f t="shared" si="20"/>
        <v>0</v>
      </c>
      <c r="L108" s="44" t="str">
        <f>VLOOKUP(H108,出版社!$B$2:$D$26,3,0)</f>
        <v>招標議價</v>
      </c>
      <c r="M108" s="23">
        <f t="shared" si="21"/>
        <v>40</v>
      </c>
      <c r="N108" s="23">
        <f t="shared" si="22"/>
        <v>40</v>
      </c>
      <c r="O108" s="34">
        <f t="shared" si="23"/>
        <v>6400</v>
      </c>
      <c r="P108" s="34"/>
      <c r="Q108" s="23"/>
      <c r="R108" s="34"/>
      <c r="S108" s="23"/>
      <c r="T108" s="25"/>
    </row>
    <row r="109" spans="1:20">
      <c r="A109" s="27">
        <v>44</v>
      </c>
      <c r="B109" s="27">
        <v>16</v>
      </c>
      <c r="C109" s="27" t="str">
        <f t="shared" si="12"/>
        <v>一</v>
      </c>
      <c r="D109" s="23" t="str">
        <f t="shared" si="13"/>
        <v>日校</v>
      </c>
      <c r="E109" s="23" t="str">
        <f t="shared" si="14"/>
        <v>資一2</v>
      </c>
      <c r="F109" s="25" t="str">
        <f t="shared" si="15"/>
        <v>高職基礎化學(B)</v>
      </c>
      <c r="G109" s="23" t="str">
        <f t="shared" si="16"/>
        <v>全</v>
      </c>
      <c r="H109" s="23" t="str">
        <f t="shared" si="17"/>
        <v>龍騰</v>
      </c>
      <c r="I109" s="23" t="str">
        <f t="shared" si="18"/>
        <v>閻玉民</v>
      </c>
      <c r="J109" s="23">
        <f t="shared" si="19"/>
        <v>160</v>
      </c>
      <c r="K109" s="42">
        <f t="shared" si="20"/>
        <v>0</v>
      </c>
      <c r="L109" s="44" t="str">
        <f>VLOOKUP(H109,出版社!$B$2:$D$26,3,0)</f>
        <v>招標議價</v>
      </c>
      <c r="M109" s="23">
        <f t="shared" si="21"/>
        <v>40</v>
      </c>
      <c r="N109" s="23">
        <f t="shared" si="22"/>
        <v>40</v>
      </c>
      <c r="O109" s="34">
        <f t="shared" si="23"/>
        <v>6400</v>
      </c>
      <c r="P109" s="34"/>
      <c r="Q109" s="23"/>
      <c r="R109" s="34"/>
      <c r="S109" s="23"/>
      <c r="T109" s="25"/>
    </row>
    <row r="110" spans="1:20">
      <c r="A110" s="27">
        <v>52</v>
      </c>
      <c r="B110" s="27">
        <v>16</v>
      </c>
      <c r="C110" s="27" t="str">
        <f t="shared" si="12"/>
        <v>一</v>
      </c>
      <c r="D110" s="23" t="str">
        <f t="shared" si="13"/>
        <v>日校</v>
      </c>
      <c r="E110" s="23" t="str">
        <f t="shared" si="14"/>
        <v>廣一1</v>
      </c>
      <c r="F110" s="25" t="str">
        <f t="shared" si="15"/>
        <v>高職基礎化學(B)</v>
      </c>
      <c r="G110" s="23" t="str">
        <f t="shared" si="16"/>
        <v>全</v>
      </c>
      <c r="H110" s="23" t="str">
        <f t="shared" si="17"/>
        <v>龍騰</v>
      </c>
      <c r="I110" s="23" t="str">
        <f t="shared" si="18"/>
        <v>閻玉民</v>
      </c>
      <c r="J110" s="23">
        <f t="shared" si="19"/>
        <v>160</v>
      </c>
      <c r="K110" s="42">
        <f t="shared" si="20"/>
        <v>0</v>
      </c>
      <c r="L110" s="44" t="str">
        <f>VLOOKUP(H110,出版社!$B$2:$D$26,3,0)</f>
        <v>招標議價</v>
      </c>
      <c r="M110" s="23">
        <f t="shared" si="21"/>
        <v>40</v>
      </c>
      <c r="N110" s="23">
        <f t="shared" si="22"/>
        <v>40</v>
      </c>
      <c r="O110" s="34">
        <f t="shared" si="23"/>
        <v>6400</v>
      </c>
      <c r="P110" s="34"/>
      <c r="Q110" s="23"/>
      <c r="R110" s="34"/>
      <c r="S110" s="23"/>
      <c r="T110" s="25"/>
    </row>
    <row r="111" spans="1:20">
      <c r="A111" s="27">
        <v>53</v>
      </c>
      <c r="B111" s="27">
        <v>16</v>
      </c>
      <c r="C111" s="27" t="str">
        <f t="shared" si="12"/>
        <v>一</v>
      </c>
      <c r="D111" s="23" t="str">
        <f t="shared" si="13"/>
        <v>日校</v>
      </c>
      <c r="E111" s="23" t="str">
        <f t="shared" si="14"/>
        <v>廣一2</v>
      </c>
      <c r="F111" s="25" t="str">
        <f t="shared" si="15"/>
        <v>高職基礎化學(B)</v>
      </c>
      <c r="G111" s="23" t="str">
        <f t="shared" si="16"/>
        <v>全</v>
      </c>
      <c r="H111" s="23" t="str">
        <f t="shared" si="17"/>
        <v>龍騰</v>
      </c>
      <c r="I111" s="23" t="str">
        <f t="shared" si="18"/>
        <v>閻玉民</v>
      </c>
      <c r="J111" s="23">
        <f t="shared" si="19"/>
        <v>160</v>
      </c>
      <c r="K111" s="42">
        <f t="shared" si="20"/>
        <v>0</v>
      </c>
      <c r="L111" s="44" t="str">
        <f>VLOOKUP(H111,出版社!$B$2:$D$26,3,0)</f>
        <v>招標議價</v>
      </c>
      <c r="M111" s="23">
        <f t="shared" si="21"/>
        <v>40</v>
      </c>
      <c r="N111" s="23">
        <f t="shared" si="22"/>
        <v>40</v>
      </c>
      <c r="O111" s="34">
        <f t="shared" si="23"/>
        <v>6400</v>
      </c>
      <c r="P111" s="34"/>
      <c r="Q111" s="23"/>
      <c r="R111" s="34"/>
      <c r="S111" s="23"/>
      <c r="T111" s="25"/>
    </row>
    <row r="112" spans="1:20">
      <c r="A112" s="27">
        <v>7</v>
      </c>
      <c r="B112" s="27">
        <v>17</v>
      </c>
      <c r="C112" s="27" t="str">
        <f t="shared" si="12"/>
        <v>一</v>
      </c>
      <c r="D112" s="23" t="str">
        <f t="shared" si="13"/>
        <v>日校</v>
      </c>
      <c r="E112" s="23" t="str">
        <f t="shared" si="14"/>
        <v>高一1</v>
      </c>
      <c r="F112" s="25" t="str">
        <f t="shared" si="15"/>
        <v>生涯規劃</v>
      </c>
      <c r="G112" s="23" t="str">
        <f t="shared" si="16"/>
        <v>全</v>
      </c>
      <c r="H112" s="23" t="str">
        <f t="shared" si="17"/>
        <v>智業</v>
      </c>
      <c r="I112" s="23" t="str">
        <f t="shared" si="18"/>
        <v>張明敏.等</v>
      </c>
      <c r="J112" s="23">
        <f t="shared" si="19"/>
        <v>200</v>
      </c>
      <c r="K112" s="42">
        <f t="shared" si="20"/>
        <v>0</v>
      </c>
      <c r="L112" s="44" t="str">
        <f>VLOOKUP(H112,出版社!$B$2:$D$26,3,0)</f>
        <v>小額採購</v>
      </c>
      <c r="M112" s="23">
        <f t="shared" si="21"/>
        <v>40</v>
      </c>
      <c r="N112" s="23">
        <f t="shared" si="22"/>
        <v>40</v>
      </c>
      <c r="O112" s="34">
        <f t="shared" si="23"/>
        <v>8000</v>
      </c>
      <c r="P112" s="34"/>
      <c r="Q112" s="23"/>
      <c r="R112" s="34"/>
      <c r="S112" s="23"/>
      <c r="T112" s="25"/>
    </row>
    <row r="113" spans="1:20">
      <c r="A113" s="27">
        <v>8</v>
      </c>
      <c r="B113" s="27">
        <v>17</v>
      </c>
      <c r="C113" s="27" t="str">
        <f t="shared" si="12"/>
        <v>一</v>
      </c>
      <c r="D113" s="23" t="str">
        <f t="shared" si="13"/>
        <v>日校</v>
      </c>
      <c r="E113" s="23" t="str">
        <f t="shared" si="14"/>
        <v>高一2</v>
      </c>
      <c r="F113" s="25" t="str">
        <f t="shared" si="15"/>
        <v>生涯規劃</v>
      </c>
      <c r="G113" s="23" t="str">
        <f t="shared" si="16"/>
        <v>全</v>
      </c>
      <c r="H113" s="23" t="str">
        <f t="shared" si="17"/>
        <v>智業</v>
      </c>
      <c r="I113" s="23" t="str">
        <f t="shared" si="18"/>
        <v>張明敏.等</v>
      </c>
      <c r="J113" s="23">
        <f t="shared" si="19"/>
        <v>200</v>
      </c>
      <c r="K113" s="42">
        <f t="shared" si="20"/>
        <v>0</v>
      </c>
      <c r="L113" s="44" t="str">
        <f>VLOOKUP(H113,出版社!$B$2:$D$26,3,0)</f>
        <v>小額採購</v>
      </c>
      <c r="M113" s="23">
        <f t="shared" si="21"/>
        <v>40</v>
      </c>
      <c r="N113" s="23">
        <f t="shared" si="22"/>
        <v>40</v>
      </c>
      <c r="O113" s="34">
        <f t="shared" si="23"/>
        <v>8000</v>
      </c>
      <c r="P113" s="34"/>
      <c r="Q113" s="23"/>
      <c r="R113" s="34"/>
      <c r="S113" s="23"/>
      <c r="T113" s="25"/>
    </row>
    <row r="114" spans="1:20">
      <c r="A114" s="27">
        <v>9</v>
      </c>
      <c r="B114" s="27">
        <v>17</v>
      </c>
      <c r="C114" s="27" t="str">
        <f t="shared" si="12"/>
        <v>一</v>
      </c>
      <c r="D114" s="23" t="str">
        <f t="shared" si="13"/>
        <v>日校</v>
      </c>
      <c r="E114" s="23" t="str">
        <f t="shared" si="14"/>
        <v>高一3</v>
      </c>
      <c r="F114" s="25" t="str">
        <f t="shared" si="15"/>
        <v>生涯規劃</v>
      </c>
      <c r="G114" s="23" t="str">
        <f t="shared" si="16"/>
        <v>全</v>
      </c>
      <c r="H114" s="23" t="str">
        <f t="shared" si="17"/>
        <v>智業</v>
      </c>
      <c r="I114" s="23" t="str">
        <f t="shared" si="18"/>
        <v>張明敏.等</v>
      </c>
      <c r="J114" s="23">
        <f t="shared" si="19"/>
        <v>200</v>
      </c>
      <c r="K114" s="42">
        <f t="shared" si="20"/>
        <v>0</v>
      </c>
      <c r="L114" s="44" t="str">
        <f>VLOOKUP(H114,出版社!$B$2:$D$26,3,0)</f>
        <v>小額採購</v>
      </c>
      <c r="M114" s="23">
        <f t="shared" si="21"/>
        <v>40</v>
      </c>
      <c r="N114" s="23">
        <f t="shared" si="22"/>
        <v>40</v>
      </c>
      <c r="O114" s="34">
        <f t="shared" si="23"/>
        <v>8000</v>
      </c>
      <c r="P114" s="34"/>
      <c r="Q114" s="23"/>
      <c r="R114" s="34"/>
      <c r="S114" s="23"/>
      <c r="T114" s="25"/>
    </row>
    <row r="115" spans="1:20">
      <c r="A115" s="27">
        <v>10</v>
      </c>
      <c r="B115" s="27">
        <v>17</v>
      </c>
      <c r="C115" s="27" t="str">
        <f t="shared" si="12"/>
        <v>一</v>
      </c>
      <c r="D115" s="23" t="str">
        <f t="shared" si="13"/>
        <v>日校</v>
      </c>
      <c r="E115" s="23" t="str">
        <f t="shared" si="14"/>
        <v>高一4</v>
      </c>
      <c r="F115" s="25" t="str">
        <f t="shared" si="15"/>
        <v>生涯規劃</v>
      </c>
      <c r="G115" s="23" t="str">
        <f t="shared" si="16"/>
        <v>全</v>
      </c>
      <c r="H115" s="23" t="str">
        <f t="shared" si="17"/>
        <v>智業</v>
      </c>
      <c r="I115" s="23" t="str">
        <f t="shared" si="18"/>
        <v>張明敏.等</v>
      </c>
      <c r="J115" s="23">
        <f t="shared" si="19"/>
        <v>200</v>
      </c>
      <c r="K115" s="42">
        <f t="shared" si="20"/>
        <v>0</v>
      </c>
      <c r="L115" s="44" t="str">
        <f>VLOOKUP(H115,出版社!$B$2:$D$26,3,0)</f>
        <v>小額採購</v>
      </c>
      <c r="M115" s="23">
        <f t="shared" si="21"/>
        <v>40</v>
      </c>
      <c r="N115" s="23">
        <f t="shared" si="22"/>
        <v>40</v>
      </c>
      <c r="O115" s="34">
        <f t="shared" si="23"/>
        <v>8000</v>
      </c>
      <c r="P115" s="34"/>
      <c r="Q115" s="23"/>
      <c r="R115" s="34"/>
      <c r="S115" s="23"/>
      <c r="T115" s="25"/>
    </row>
    <row r="116" spans="1:20">
      <c r="A116" s="27">
        <v>19</v>
      </c>
      <c r="B116" s="27">
        <v>18</v>
      </c>
      <c r="C116" s="27" t="str">
        <f t="shared" si="12"/>
        <v>一</v>
      </c>
      <c r="D116" s="23" t="str">
        <f t="shared" si="13"/>
        <v>日校</v>
      </c>
      <c r="E116" s="23" t="str">
        <f t="shared" si="14"/>
        <v>商一1</v>
      </c>
      <c r="F116" s="25" t="str">
        <f t="shared" si="15"/>
        <v>會計學</v>
      </c>
      <c r="G116" s="23" t="str">
        <f t="shared" si="16"/>
        <v>Ⅰ</v>
      </c>
      <c r="H116" s="23" t="str">
        <f t="shared" si="17"/>
        <v>信樺</v>
      </c>
      <c r="I116" s="23" t="str">
        <f t="shared" si="18"/>
        <v>陳文欽等</v>
      </c>
      <c r="J116" s="23">
        <f t="shared" si="19"/>
        <v>200</v>
      </c>
      <c r="K116" s="42">
        <f t="shared" si="20"/>
        <v>0</v>
      </c>
      <c r="L116" s="44" t="str">
        <f>VLOOKUP(H116,出版社!$B$2:$D$26,3,0)</f>
        <v>招標議價</v>
      </c>
      <c r="M116" s="23">
        <f t="shared" si="21"/>
        <v>40</v>
      </c>
      <c r="N116" s="23">
        <f t="shared" si="22"/>
        <v>40</v>
      </c>
      <c r="O116" s="34">
        <f t="shared" si="23"/>
        <v>8000</v>
      </c>
      <c r="P116" s="34"/>
      <c r="Q116" s="23"/>
      <c r="R116" s="34"/>
      <c r="S116" s="23"/>
      <c r="T116" s="25"/>
    </row>
    <row r="117" spans="1:20">
      <c r="A117" s="27">
        <v>20</v>
      </c>
      <c r="B117" s="27">
        <v>18</v>
      </c>
      <c r="C117" s="27" t="str">
        <f t="shared" si="12"/>
        <v>一</v>
      </c>
      <c r="D117" s="23" t="str">
        <f t="shared" si="13"/>
        <v>日校</v>
      </c>
      <c r="E117" s="23" t="str">
        <f t="shared" si="14"/>
        <v>商一2</v>
      </c>
      <c r="F117" s="25" t="str">
        <f t="shared" si="15"/>
        <v>會計學</v>
      </c>
      <c r="G117" s="23" t="str">
        <f t="shared" si="16"/>
        <v>Ⅰ</v>
      </c>
      <c r="H117" s="23" t="str">
        <f t="shared" si="17"/>
        <v>信樺</v>
      </c>
      <c r="I117" s="23" t="str">
        <f t="shared" si="18"/>
        <v>陳文欽等</v>
      </c>
      <c r="J117" s="23">
        <f t="shared" si="19"/>
        <v>200</v>
      </c>
      <c r="K117" s="42">
        <f t="shared" si="20"/>
        <v>0</v>
      </c>
      <c r="L117" s="44" t="str">
        <f>VLOOKUP(H117,出版社!$B$2:$D$26,3,0)</f>
        <v>招標議價</v>
      </c>
      <c r="M117" s="23">
        <f t="shared" si="21"/>
        <v>40</v>
      </c>
      <c r="N117" s="23">
        <f t="shared" si="22"/>
        <v>40</v>
      </c>
      <c r="O117" s="34">
        <f t="shared" si="23"/>
        <v>8000</v>
      </c>
      <c r="P117" s="34"/>
      <c r="Q117" s="23"/>
      <c r="R117" s="34"/>
      <c r="S117" s="23"/>
      <c r="T117" s="25"/>
    </row>
    <row r="118" spans="1:20">
      <c r="A118" s="27">
        <v>21</v>
      </c>
      <c r="B118" s="27">
        <v>18</v>
      </c>
      <c r="C118" s="27" t="str">
        <f t="shared" si="12"/>
        <v>一</v>
      </c>
      <c r="D118" s="23" t="str">
        <f t="shared" si="13"/>
        <v>日校</v>
      </c>
      <c r="E118" s="23" t="str">
        <f t="shared" si="14"/>
        <v>商一3</v>
      </c>
      <c r="F118" s="25" t="str">
        <f t="shared" si="15"/>
        <v>會計學</v>
      </c>
      <c r="G118" s="23" t="str">
        <f t="shared" si="16"/>
        <v>Ⅰ</v>
      </c>
      <c r="H118" s="23" t="str">
        <f t="shared" si="17"/>
        <v>信樺</v>
      </c>
      <c r="I118" s="23" t="str">
        <f t="shared" si="18"/>
        <v>陳文欽等</v>
      </c>
      <c r="J118" s="23">
        <f t="shared" si="19"/>
        <v>200</v>
      </c>
      <c r="K118" s="42">
        <f t="shared" si="20"/>
        <v>0</v>
      </c>
      <c r="L118" s="44" t="str">
        <f>VLOOKUP(H118,出版社!$B$2:$D$26,3,0)</f>
        <v>招標議價</v>
      </c>
      <c r="M118" s="23">
        <f t="shared" si="21"/>
        <v>40</v>
      </c>
      <c r="N118" s="23">
        <f t="shared" si="22"/>
        <v>40</v>
      </c>
      <c r="O118" s="34">
        <f t="shared" si="23"/>
        <v>8000</v>
      </c>
      <c r="P118" s="34"/>
      <c r="Q118" s="23"/>
      <c r="R118" s="34"/>
      <c r="S118" s="23"/>
      <c r="T118" s="25"/>
    </row>
    <row r="119" spans="1:20">
      <c r="A119" s="27">
        <v>22</v>
      </c>
      <c r="B119" s="27">
        <v>18</v>
      </c>
      <c r="C119" s="27" t="str">
        <f t="shared" si="12"/>
        <v>一</v>
      </c>
      <c r="D119" s="23" t="str">
        <f t="shared" si="13"/>
        <v>日校</v>
      </c>
      <c r="E119" s="23" t="str">
        <f t="shared" si="14"/>
        <v>商一4</v>
      </c>
      <c r="F119" s="25" t="str">
        <f t="shared" si="15"/>
        <v>會計學</v>
      </c>
      <c r="G119" s="23" t="str">
        <f t="shared" si="16"/>
        <v>Ⅰ</v>
      </c>
      <c r="H119" s="23" t="str">
        <f t="shared" si="17"/>
        <v>信樺</v>
      </c>
      <c r="I119" s="23" t="str">
        <f t="shared" si="18"/>
        <v>陳文欽等</v>
      </c>
      <c r="J119" s="23">
        <f t="shared" si="19"/>
        <v>200</v>
      </c>
      <c r="K119" s="42">
        <f t="shared" si="20"/>
        <v>0</v>
      </c>
      <c r="L119" s="44" t="str">
        <f>VLOOKUP(H119,出版社!$B$2:$D$26,3,0)</f>
        <v>招標議價</v>
      </c>
      <c r="M119" s="23">
        <f t="shared" si="21"/>
        <v>40</v>
      </c>
      <c r="N119" s="23">
        <f t="shared" si="22"/>
        <v>40</v>
      </c>
      <c r="O119" s="34">
        <f t="shared" si="23"/>
        <v>8000</v>
      </c>
      <c r="P119" s="34"/>
      <c r="Q119" s="23"/>
      <c r="R119" s="34"/>
      <c r="S119" s="23"/>
      <c r="T119" s="25"/>
    </row>
    <row r="120" spans="1:20">
      <c r="A120" s="27">
        <v>19</v>
      </c>
      <c r="B120" s="27">
        <v>19</v>
      </c>
      <c r="C120" s="27" t="str">
        <f t="shared" si="12"/>
        <v>一</v>
      </c>
      <c r="D120" s="23" t="str">
        <f t="shared" si="13"/>
        <v>日校</v>
      </c>
      <c r="E120" s="23" t="str">
        <f t="shared" si="14"/>
        <v>商一1</v>
      </c>
      <c r="F120" s="25" t="str">
        <f t="shared" si="15"/>
        <v>商業概論</v>
      </c>
      <c r="G120" s="23" t="str">
        <f t="shared" si="16"/>
        <v>Ⅰ</v>
      </c>
      <c r="H120" s="23" t="str">
        <f t="shared" si="17"/>
        <v>信樺</v>
      </c>
      <c r="I120" s="23" t="str">
        <f t="shared" si="18"/>
        <v>徐玉霞.等</v>
      </c>
      <c r="J120" s="23">
        <f t="shared" si="19"/>
        <v>200</v>
      </c>
      <c r="K120" s="42">
        <f t="shared" si="20"/>
        <v>0</v>
      </c>
      <c r="L120" s="44" t="str">
        <f>VLOOKUP(H120,出版社!$B$2:$D$26,3,0)</f>
        <v>招標議價</v>
      </c>
      <c r="M120" s="23">
        <f t="shared" si="21"/>
        <v>40</v>
      </c>
      <c r="N120" s="23">
        <f t="shared" si="22"/>
        <v>40</v>
      </c>
      <c r="O120" s="34">
        <f t="shared" si="23"/>
        <v>8000</v>
      </c>
      <c r="P120" s="34"/>
      <c r="Q120" s="23"/>
      <c r="R120" s="34"/>
      <c r="S120" s="23"/>
      <c r="T120" s="25"/>
    </row>
    <row r="121" spans="1:20">
      <c r="A121" s="27">
        <v>20</v>
      </c>
      <c r="B121" s="27">
        <v>19</v>
      </c>
      <c r="C121" s="27" t="str">
        <f t="shared" si="12"/>
        <v>一</v>
      </c>
      <c r="D121" s="23" t="str">
        <f t="shared" si="13"/>
        <v>日校</v>
      </c>
      <c r="E121" s="23" t="str">
        <f t="shared" si="14"/>
        <v>商一2</v>
      </c>
      <c r="F121" s="25" t="str">
        <f t="shared" si="15"/>
        <v>商業概論</v>
      </c>
      <c r="G121" s="23" t="str">
        <f t="shared" si="16"/>
        <v>Ⅰ</v>
      </c>
      <c r="H121" s="23" t="str">
        <f t="shared" si="17"/>
        <v>信樺</v>
      </c>
      <c r="I121" s="23" t="str">
        <f t="shared" si="18"/>
        <v>徐玉霞.等</v>
      </c>
      <c r="J121" s="23">
        <f t="shared" si="19"/>
        <v>200</v>
      </c>
      <c r="K121" s="42">
        <f t="shared" si="20"/>
        <v>0</v>
      </c>
      <c r="L121" s="44" t="str">
        <f>VLOOKUP(H121,出版社!$B$2:$D$26,3,0)</f>
        <v>招標議價</v>
      </c>
      <c r="M121" s="23">
        <f t="shared" si="21"/>
        <v>40</v>
      </c>
      <c r="N121" s="23">
        <f t="shared" si="22"/>
        <v>40</v>
      </c>
      <c r="O121" s="34">
        <f t="shared" si="23"/>
        <v>8000</v>
      </c>
      <c r="P121" s="34"/>
      <c r="Q121" s="23"/>
      <c r="R121" s="34"/>
      <c r="S121" s="23"/>
      <c r="T121" s="25"/>
    </row>
    <row r="122" spans="1:20">
      <c r="A122" s="27">
        <v>21</v>
      </c>
      <c r="B122" s="27">
        <v>19</v>
      </c>
      <c r="C122" s="27" t="str">
        <f t="shared" si="12"/>
        <v>一</v>
      </c>
      <c r="D122" s="23" t="str">
        <f t="shared" si="13"/>
        <v>日校</v>
      </c>
      <c r="E122" s="23" t="str">
        <f t="shared" si="14"/>
        <v>商一3</v>
      </c>
      <c r="F122" s="25" t="str">
        <f t="shared" si="15"/>
        <v>商業概論</v>
      </c>
      <c r="G122" s="23" t="str">
        <f t="shared" si="16"/>
        <v>Ⅰ</v>
      </c>
      <c r="H122" s="23" t="str">
        <f t="shared" si="17"/>
        <v>信樺</v>
      </c>
      <c r="I122" s="23" t="str">
        <f t="shared" si="18"/>
        <v>徐玉霞.等</v>
      </c>
      <c r="J122" s="23">
        <f t="shared" si="19"/>
        <v>200</v>
      </c>
      <c r="K122" s="42">
        <f t="shared" si="20"/>
        <v>0</v>
      </c>
      <c r="L122" s="44" t="str">
        <f>VLOOKUP(H122,出版社!$B$2:$D$26,3,0)</f>
        <v>招標議價</v>
      </c>
      <c r="M122" s="23">
        <f t="shared" si="21"/>
        <v>40</v>
      </c>
      <c r="N122" s="23">
        <f t="shared" si="22"/>
        <v>40</v>
      </c>
      <c r="O122" s="34">
        <f t="shared" si="23"/>
        <v>8000</v>
      </c>
      <c r="P122" s="34"/>
      <c r="Q122" s="23"/>
      <c r="R122" s="34"/>
      <c r="S122" s="23"/>
      <c r="T122" s="25"/>
    </row>
    <row r="123" spans="1:20">
      <c r="A123" s="27">
        <v>22</v>
      </c>
      <c r="B123" s="27">
        <v>19</v>
      </c>
      <c r="C123" s="27" t="str">
        <f t="shared" si="12"/>
        <v>一</v>
      </c>
      <c r="D123" s="23" t="str">
        <f t="shared" si="13"/>
        <v>日校</v>
      </c>
      <c r="E123" s="23" t="str">
        <f t="shared" si="14"/>
        <v>商一4</v>
      </c>
      <c r="F123" s="25" t="str">
        <f t="shared" si="15"/>
        <v>商業概論</v>
      </c>
      <c r="G123" s="23" t="str">
        <f t="shared" si="16"/>
        <v>Ⅰ</v>
      </c>
      <c r="H123" s="23" t="str">
        <f t="shared" si="17"/>
        <v>信樺</v>
      </c>
      <c r="I123" s="23" t="str">
        <f t="shared" si="18"/>
        <v>徐玉霞.等</v>
      </c>
      <c r="J123" s="23">
        <f t="shared" si="19"/>
        <v>200</v>
      </c>
      <c r="K123" s="42">
        <f t="shared" si="20"/>
        <v>0</v>
      </c>
      <c r="L123" s="44" t="str">
        <f>VLOOKUP(H123,出版社!$B$2:$D$26,3,0)</f>
        <v>招標議價</v>
      </c>
      <c r="M123" s="23">
        <f t="shared" si="21"/>
        <v>40</v>
      </c>
      <c r="N123" s="23">
        <f t="shared" si="22"/>
        <v>40</v>
      </c>
      <c r="O123" s="34">
        <f t="shared" si="23"/>
        <v>8000</v>
      </c>
      <c r="P123" s="34"/>
      <c r="Q123" s="23"/>
      <c r="R123" s="34"/>
      <c r="S123" s="23"/>
      <c r="T123" s="25"/>
    </row>
    <row r="124" spans="1:20">
      <c r="A124" s="27">
        <v>19</v>
      </c>
      <c r="B124" s="27">
        <v>23</v>
      </c>
      <c r="C124" s="27" t="str">
        <f t="shared" si="12"/>
        <v>一</v>
      </c>
      <c r="D124" s="23" t="str">
        <f t="shared" si="13"/>
        <v>日校</v>
      </c>
      <c r="E124" s="23" t="str">
        <f t="shared" si="14"/>
        <v>商一1</v>
      </c>
      <c r="F124" s="25" t="str">
        <f t="shared" si="15"/>
        <v>計算機概論B</v>
      </c>
      <c r="G124" s="23" t="str">
        <f t="shared" si="16"/>
        <v>Ⅰ</v>
      </c>
      <c r="H124" s="23" t="str">
        <f t="shared" si="17"/>
        <v>旗立</v>
      </c>
      <c r="I124" s="23" t="str">
        <f t="shared" si="18"/>
        <v>施威銘.等</v>
      </c>
      <c r="J124" s="23">
        <f t="shared" si="19"/>
        <v>296</v>
      </c>
      <c r="K124" s="42">
        <f t="shared" si="20"/>
        <v>0</v>
      </c>
      <c r="L124" s="44" t="str">
        <f>VLOOKUP(H124,出版社!$B$2:$D$26,3,0)</f>
        <v>招標議價</v>
      </c>
      <c r="M124" s="23">
        <f t="shared" si="21"/>
        <v>40</v>
      </c>
      <c r="N124" s="23">
        <f t="shared" si="22"/>
        <v>40</v>
      </c>
      <c r="O124" s="34">
        <f t="shared" si="23"/>
        <v>11840</v>
      </c>
      <c r="P124" s="34"/>
      <c r="Q124" s="23"/>
      <c r="R124" s="34"/>
      <c r="S124" s="23"/>
      <c r="T124" s="25"/>
    </row>
    <row r="125" spans="1:20">
      <c r="A125" s="27">
        <v>20</v>
      </c>
      <c r="B125" s="27">
        <v>23</v>
      </c>
      <c r="C125" s="27" t="str">
        <f t="shared" si="12"/>
        <v>一</v>
      </c>
      <c r="D125" s="23" t="str">
        <f t="shared" si="13"/>
        <v>日校</v>
      </c>
      <c r="E125" s="23" t="str">
        <f t="shared" si="14"/>
        <v>商一2</v>
      </c>
      <c r="F125" s="25" t="str">
        <f t="shared" si="15"/>
        <v>計算機概論B</v>
      </c>
      <c r="G125" s="23" t="str">
        <f t="shared" si="16"/>
        <v>Ⅰ</v>
      </c>
      <c r="H125" s="23" t="str">
        <f t="shared" si="17"/>
        <v>旗立</v>
      </c>
      <c r="I125" s="23" t="str">
        <f t="shared" si="18"/>
        <v>施威銘.等</v>
      </c>
      <c r="J125" s="23">
        <f t="shared" si="19"/>
        <v>296</v>
      </c>
      <c r="K125" s="42">
        <f t="shared" si="20"/>
        <v>0</v>
      </c>
      <c r="L125" s="44" t="str">
        <f>VLOOKUP(H125,出版社!$B$2:$D$26,3,0)</f>
        <v>招標議價</v>
      </c>
      <c r="M125" s="23">
        <f t="shared" si="21"/>
        <v>40</v>
      </c>
      <c r="N125" s="23">
        <f t="shared" si="22"/>
        <v>40</v>
      </c>
      <c r="O125" s="34">
        <f t="shared" si="23"/>
        <v>11840</v>
      </c>
      <c r="P125" s="34"/>
      <c r="Q125" s="23"/>
      <c r="R125" s="34"/>
      <c r="S125" s="23"/>
      <c r="T125" s="25"/>
    </row>
    <row r="126" spans="1:20">
      <c r="A126" s="27">
        <v>21</v>
      </c>
      <c r="B126" s="27">
        <v>23</v>
      </c>
      <c r="C126" s="27" t="str">
        <f t="shared" si="12"/>
        <v>一</v>
      </c>
      <c r="D126" s="23" t="str">
        <f t="shared" si="13"/>
        <v>日校</v>
      </c>
      <c r="E126" s="23" t="str">
        <f t="shared" si="14"/>
        <v>商一3</v>
      </c>
      <c r="F126" s="25" t="str">
        <f t="shared" si="15"/>
        <v>計算機概論B</v>
      </c>
      <c r="G126" s="23" t="str">
        <f t="shared" si="16"/>
        <v>Ⅰ</v>
      </c>
      <c r="H126" s="23" t="str">
        <f t="shared" si="17"/>
        <v>旗立</v>
      </c>
      <c r="I126" s="23" t="str">
        <f t="shared" si="18"/>
        <v>施威銘.等</v>
      </c>
      <c r="J126" s="23">
        <f t="shared" si="19"/>
        <v>296</v>
      </c>
      <c r="K126" s="42">
        <f t="shared" si="20"/>
        <v>0</v>
      </c>
      <c r="L126" s="44" t="str">
        <f>VLOOKUP(H126,出版社!$B$2:$D$26,3,0)</f>
        <v>招標議價</v>
      </c>
      <c r="M126" s="23">
        <f t="shared" si="21"/>
        <v>40</v>
      </c>
      <c r="N126" s="23">
        <f t="shared" si="22"/>
        <v>40</v>
      </c>
      <c r="O126" s="34">
        <f t="shared" si="23"/>
        <v>11840</v>
      </c>
      <c r="P126" s="34"/>
      <c r="Q126" s="23"/>
      <c r="R126" s="34"/>
      <c r="S126" s="23"/>
      <c r="T126" s="25"/>
    </row>
    <row r="127" spans="1:20">
      <c r="A127" s="27">
        <v>22</v>
      </c>
      <c r="B127" s="27">
        <v>23</v>
      </c>
      <c r="C127" s="27" t="str">
        <f t="shared" si="12"/>
        <v>一</v>
      </c>
      <c r="D127" s="23" t="str">
        <f t="shared" si="13"/>
        <v>日校</v>
      </c>
      <c r="E127" s="23" t="str">
        <f t="shared" si="14"/>
        <v>商一4</v>
      </c>
      <c r="F127" s="25" t="str">
        <f t="shared" si="15"/>
        <v>計算機概論B</v>
      </c>
      <c r="G127" s="23" t="str">
        <f t="shared" si="16"/>
        <v>Ⅰ</v>
      </c>
      <c r="H127" s="23" t="str">
        <f t="shared" si="17"/>
        <v>旗立</v>
      </c>
      <c r="I127" s="23" t="str">
        <f t="shared" si="18"/>
        <v>施威銘.等</v>
      </c>
      <c r="J127" s="23">
        <f t="shared" si="19"/>
        <v>296</v>
      </c>
      <c r="K127" s="42">
        <f t="shared" si="20"/>
        <v>0</v>
      </c>
      <c r="L127" s="44" t="str">
        <f>VLOOKUP(H127,出版社!$B$2:$D$26,3,0)</f>
        <v>招標議價</v>
      </c>
      <c r="M127" s="23">
        <f t="shared" si="21"/>
        <v>40</v>
      </c>
      <c r="N127" s="23">
        <f t="shared" si="22"/>
        <v>40</v>
      </c>
      <c r="O127" s="34">
        <f t="shared" si="23"/>
        <v>11840</v>
      </c>
      <c r="P127" s="34"/>
      <c r="Q127" s="23"/>
      <c r="R127" s="34"/>
      <c r="S127" s="23"/>
      <c r="T127" s="25"/>
    </row>
    <row r="128" spans="1:20">
      <c r="A128" s="27">
        <v>31</v>
      </c>
      <c r="B128" s="27">
        <v>18</v>
      </c>
      <c r="C128" s="27" t="str">
        <f t="shared" si="12"/>
        <v>一</v>
      </c>
      <c r="D128" s="23" t="str">
        <f t="shared" si="13"/>
        <v>日校</v>
      </c>
      <c r="E128" s="23" t="str">
        <f t="shared" si="14"/>
        <v>貿一1</v>
      </c>
      <c r="F128" s="25" t="str">
        <f t="shared" si="15"/>
        <v>會計學</v>
      </c>
      <c r="G128" s="23" t="str">
        <f t="shared" si="16"/>
        <v>Ⅰ</v>
      </c>
      <c r="H128" s="23" t="str">
        <f t="shared" si="17"/>
        <v>信樺</v>
      </c>
      <c r="I128" s="23" t="str">
        <f t="shared" si="18"/>
        <v>陳文欽等</v>
      </c>
      <c r="J128" s="23">
        <f t="shared" si="19"/>
        <v>200</v>
      </c>
      <c r="K128" s="42">
        <f t="shared" si="20"/>
        <v>0</v>
      </c>
      <c r="L128" s="44" t="str">
        <f>VLOOKUP(H128,出版社!$B$2:$D$26,3,0)</f>
        <v>招標議價</v>
      </c>
      <c r="M128" s="23">
        <f t="shared" si="21"/>
        <v>40</v>
      </c>
      <c r="N128" s="23">
        <f t="shared" si="22"/>
        <v>40</v>
      </c>
      <c r="O128" s="34">
        <f t="shared" si="23"/>
        <v>8000</v>
      </c>
      <c r="P128" s="34"/>
      <c r="Q128" s="23"/>
      <c r="R128" s="34"/>
      <c r="S128" s="23"/>
      <c r="T128" s="25"/>
    </row>
    <row r="129" spans="1:20">
      <c r="A129" s="27">
        <v>32</v>
      </c>
      <c r="B129" s="27">
        <v>18</v>
      </c>
      <c r="C129" s="27" t="str">
        <f t="shared" si="12"/>
        <v>一</v>
      </c>
      <c r="D129" s="23" t="str">
        <f t="shared" si="13"/>
        <v>日校</v>
      </c>
      <c r="E129" s="23" t="str">
        <f t="shared" si="14"/>
        <v>貿一2</v>
      </c>
      <c r="F129" s="25" t="str">
        <f t="shared" si="15"/>
        <v>會計學</v>
      </c>
      <c r="G129" s="23" t="str">
        <f t="shared" si="16"/>
        <v>Ⅰ</v>
      </c>
      <c r="H129" s="23" t="str">
        <f t="shared" si="17"/>
        <v>信樺</v>
      </c>
      <c r="I129" s="23" t="str">
        <f t="shared" si="18"/>
        <v>陳文欽等</v>
      </c>
      <c r="J129" s="23">
        <f t="shared" si="19"/>
        <v>200</v>
      </c>
      <c r="K129" s="42">
        <f t="shared" si="20"/>
        <v>0</v>
      </c>
      <c r="L129" s="44" t="str">
        <f>VLOOKUP(H129,出版社!$B$2:$D$26,3,0)</f>
        <v>招標議價</v>
      </c>
      <c r="M129" s="23">
        <f t="shared" si="21"/>
        <v>40</v>
      </c>
      <c r="N129" s="23">
        <f t="shared" si="22"/>
        <v>40</v>
      </c>
      <c r="O129" s="34">
        <f t="shared" si="23"/>
        <v>8000</v>
      </c>
      <c r="P129" s="34"/>
      <c r="Q129" s="23"/>
      <c r="R129" s="34"/>
      <c r="S129" s="23"/>
      <c r="T129" s="25"/>
    </row>
    <row r="130" spans="1:20">
      <c r="A130" s="27">
        <v>33</v>
      </c>
      <c r="B130" s="27">
        <v>18</v>
      </c>
      <c r="C130" s="27" t="str">
        <f t="shared" ref="C130:C193" si="24">VLOOKUP($A130,班級清單,6,0)</f>
        <v>一</v>
      </c>
      <c r="D130" s="23" t="str">
        <f t="shared" ref="D130:D193" si="25">VLOOKUP($A130,班級清單,2,0)</f>
        <v>日校</v>
      </c>
      <c r="E130" s="23" t="str">
        <f t="shared" ref="E130:E193" si="26">VLOOKUP($A130,班級清單,3,0)</f>
        <v>貿一3</v>
      </c>
      <c r="F130" s="25" t="str">
        <f t="shared" ref="F130:F193" si="27">VLOOKUP($B130,書籍清單,2,0)</f>
        <v>會計學</v>
      </c>
      <c r="G130" s="23" t="str">
        <f t="shared" ref="G130:G193" si="28">VLOOKUP($B130,書籍清單,3,0)</f>
        <v>Ⅰ</v>
      </c>
      <c r="H130" s="23" t="str">
        <f t="shared" ref="H130:H193" si="29">VLOOKUP($B130,書籍清單,4,0)</f>
        <v>信樺</v>
      </c>
      <c r="I130" s="23" t="str">
        <f t="shared" ref="I130:I193" si="30">VLOOKUP($B130,書籍清單,5,0)</f>
        <v>陳文欽等</v>
      </c>
      <c r="J130" s="23">
        <f t="shared" ref="J130:J193" si="31">VLOOKUP($B130,書籍清單,6,0)</f>
        <v>200</v>
      </c>
      <c r="K130" s="42">
        <f t="shared" ref="K130:K193" si="32">VLOOKUP($B130,書籍清單,7,0)</f>
        <v>0</v>
      </c>
      <c r="L130" s="44" t="str">
        <f>VLOOKUP(H130,出版社!$B$2:$D$26,3,0)</f>
        <v>招標議價</v>
      </c>
      <c r="M130" s="23">
        <f t="shared" ref="M130:M193" si="33">VLOOKUP($A130,班級清單,4,0)</f>
        <v>40</v>
      </c>
      <c r="N130" s="23">
        <f t="shared" si="22"/>
        <v>40</v>
      </c>
      <c r="O130" s="34">
        <f t="shared" si="23"/>
        <v>8000</v>
      </c>
      <c r="P130" s="34"/>
      <c r="Q130" s="23"/>
      <c r="R130" s="34"/>
      <c r="S130" s="23"/>
      <c r="T130" s="25"/>
    </row>
    <row r="131" spans="1:20">
      <c r="A131" s="27">
        <v>34</v>
      </c>
      <c r="B131" s="27">
        <v>18</v>
      </c>
      <c r="C131" s="27" t="str">
        <f t="shared" si="24"/>
        <v>一</v>
      </c>
      <c r="D131" s="23" t="str">
        <f t="shared" si="25"/>
        <v>日校</v>
      </c>
      <c r="E131" s="23" t="str">
        <f t="shared" si="26"/>
        <v>貿一4</v>
      </c>
      <c r="F131" s="25" t="str">
        <f t="shared" si="27"/>
        <v>會計學</v>
      </c>
      <c r="G131" s="23" t="str">
        <f t="shared" si="28"/>
        <v>Ⅰ</v>
      </c>
      <c r="H131" s="23" t="str">
        <f t="shared" si="29"/>
        <v>信樺</v>
      </c>
      <c r="I131" s="23" t="str">
        <f t="shared" si="30"/>
        <v>陳文欽等</v>
      </c>
      <c r="J131" s="23">
        <f t="shared" si="31"/>
        <v>200</v>
      </c>
      <c r="K131" s="42">
        <f t="shared" si="32"/>
        <v>0</v>
      </c>
      <c r="L131" s="44" t="str">
        <f>VLOOKUP(H131,出版社!$B$2:$D$26,3,0)</f>
        <v>招標議價</v>
      </c>
      <c r="M131" s="23">
        <f t="shared" si="33"/>
        <v>40</v>
      </c>
      <c r="N131" s="23">
        <f t="shared" ref="N131:N194" si="34">M131</f>
        <v>40</v>
      </c>
      <c r="O131" s="34">
        <f t="shared" ref="O131:O194" si="35">J131*N131</f>
        <v>8000</v>
      </c>
      <c r="P131" s="34"/>
      <c r="Q131" s="23"/>
      <c r="R131" s="34"/>
      <c r="S131" s="23"/>
      <c r="T131" s="25"/>
    </row>
    <row r="132" spans="1:20">
      <c r="A132" s="27">
        <v>31</v>
      </c>
      <c r="B132" s="27">
        <v>19</v>
      </c>
      <c r="C132" s="27" t="str">
        <f t="shared" si="24"/>
        <v>一</v>
      </c>
      <c r="D132" s="23" t="str">
        <f t="shared" si="25"/>
        <v>日校</v>
      </c>
      <c r="E132" s="23" t="str">
        <f t="shared" si="26"/>
        <v>貿一1</v>
      </c>
      <c r="F132" s="25" t="str">
        <f t="shared" si="27"/>
        <v>商業概論</v>
      </c>
      <c r="G132" s="23" t="str">
        <f t="shared" si="28"/>
        <v>Ⅰ</v>
      </c>
      <c r="H132" s="23" t="str">
        <f t="shared" si="29"/>
        <v>信樺</v>
      </c>
      <c r="I132" s="23" t="str">
        <f t="shared" si="30"/>
        <v>徐玉霞.等</v>
      </c>
      <c r="J132" s="23">
        <f t="shared" si="31"/>
        <v>200</v>
      </c>
      <c r="K132" s="42">
        <f t="shared" si="32"/>
        <v>0</v>
      </c>
      <c r="L132" s="44" t="str">
        <f>VLOOKUP(H132,出版社!$B$2:$D$26,3,0)</f>
        <v>招標議價</v>
      </c>
      <c r="M132" s="23">
        <f t="shared" si="33"/>
        <v>40</v>
      </c>
      <c r="N132" s="23">
        <f t="shared" si="34"/>
        <v>40</v>
      </c>
      <c r="O132" s="34">
        <f t="shared" si="35"/>
        <v>8000</v>
      </c>
      <c r="P132" s="34"/>
      <c r="Q132" s="23"/>
      <c r="R132" s="34"/>
      <c r="S132" s="23"/>
      <c r="T132" s="25"/>
    </row>
    <row r="133" spans="1:20">
      <c r="A133" s="27">
        <v>32</v>
      </c>
      <c r="B133" s="27">
        <v>19</v>
      </c>
      <c r="C133" s="27" t="str">
        <f t="shared" si="24"/>
        <v>一</v>
      </c>
      <c r="D133" s="23" t="str">
        <f t="shared" si="25"/>
        <v>日校</v>
      </c>
      <c r="E133" s="23" t="str">
        <f t="shared" si="26"/>
        <v>貿一2</v>
      </c>
      <c r="F133" s="25" t="str">
        <f t="shared" si="27"/>
        <v>商業概論</v>
      </c>
      <c r="G133" s="23" t="str">
        <f t="shared" si="28"/>
        <v>Ⅰ</v>
      </c>
      <c r="H133" s="23" t="str">
        <f t="shared" si="29"/>
        <v>信樺</v>
      </c>
      <c r="I133" s="23" t="str">
        <f t="shared" si="30"/>
        <v>徐玉霞.等</v>
      </c>
      <c r="J133" s="23">
        <f t="shared" si="31"/>
        <v>200</v>
      </c>
      <c r="K133" s="42">
        <f t="shared" si="32"/>
        <v>0</v>
      </c>
      <c r="L133" s="44" t="str">
        <f>VLOOKUP(H133,出版社!$B$2:$D$26,3,0)</f>
        <v>招標議價</v>
      </c>
      <c r="M133" s="23">
        <f t="shared" si="33"/>
        <v>40</v>
      </c>
      <c r="N133" s="23">
        <f t="shared" si="34"/>
        <v>40</v>
      </c>
      <c r="O133" s="34">
        <f t="shared" si="35"/>
        <v>8000</v>
      </c>
      <c r="P133" s="34"/>
      <c r="Q133" s="23"/>
      <c r="R133" s="34"/>
      <c r="S133" s="23"/>
      <c r="T133" s="25"/>
    </row>
    <row r="134" spans="1:20">
      <c r="A134" s="27">
        <v>33</v>
      </c>
      <c r="B134" s="27">
        <v>19</v>
      </c>
      <c r="C134" s="27" t="str">
        <f t="shared" si="24"/>
        <v>一</v>
      </c>
      <c r="D134" s="23" t="str">
        <f t="shared" si="25"/>
        <v>日校</v>
      </c>
      <c r="E134" s="23" t="str">
        <f t="shared" si="26"/>
        <v>貿一3</v>
      </c>
      <c r="F134" s="25" t="str">
        <f t="shared" si="27"/>
        <v>商業概論</v>
      </c>
      <c r="G134" s="23" t="str">
        <f t="shared" si="28"/>
        <v>Ⅰ</v>
      </c>
      <c r="H134" s="23" t="str">
        <f t="shared" si="29"/>
        <v>信樺</v>
      </c>
      <c r="I134" s="23" t="str">
        <f t="shared" si="30"/>
        <v>徐玉霞.等</v>
      </c>
      <c r="J134" s="23">
        <f t="shared" si="31"/>
        <v>200</v>
      </c>
      <c r="K134" s="42">
        <f t="shared" si="32"/>
        <v>0</v>
      </c>
      <c r="L134" s="44" t="str">
        <f>VLOOKUP(H134,出版社!$B$2:$D$26,3,0)</f>
        <v>招標議價</v>
      </c>
      <c r="M134" s="23">
        <f t="shared" si="33"/>
        <v>40</v>
      </c>
      <c r="N134" s="23">
        <f t="shared" si="34"/>
        <v>40</v>
      </c>
      <c r="O134" s="34">
        <f t="shared" si="35"/>
        <v>8000</v>
      </c>
      <c r="P134" s="34"/>
      <c r="Q134" s="23"/>
      <c r="R134" s="34"/>
      <c r="S134" s="23"/>
      <c r="T134" s="25"/>
    </row>
    <row r="135" spans="1:20">
      <c r="A135" s="27">
        <v>34</v>
      </c>
      <c r="B135" s="27">
        <v>19</v>
      </c>
      <c r="C135" s="27" t="str">
        <f t="shared" si="24"/>
        <v>一</v>
      </c>
      <c r="D135" s="23" t="str">
        <f t="shared" si="25"/>
        <v>日校</v>
      </c>
      <c r="E135" s="23" t="str">
        <f t="shared" si="26"/>
        <v>貿一4</v>
      </c>
      <c r="F135" s="25" t="str">
        <f t="shared" si="27"/>
        <v>商業概論</v>
      </c>
      <c r="G135" s="23" t="str">
        <f t="shared" si="28"/>
        <v>Ⅰ</v>
      </c>
      <c r="H135" s="23" t="str">
        <f t="shared" si="29"/>
        <v>信樺</v>
      </c>
      <c r="I135" s="23" t="str">
        <f t="shared" si="30"/>
        <v>徐玉霞.等</v>
      </c>
      <c r="J135" s="23">
        <f t="shared" si="31"/>
        <v>200</v>
      </c>
      <c r="K135" s="42">
        <f t="shared" si="32"/>
        <v>0</v>
      </c>
      <c r="L135" s="44" t="str">
        <f>VLOOKUP(H135,出版社!$B$2:$D$26,3,0)</f>
        <v>招標議價</v>
      </c>
      <c r="M135" s="23">
        <f t="shared" si="33"/>
        <v>40</v>
      </c>
      <c r="N135" s="23">
        <f t="shared" si="34"/>
        <v>40</v>
      </c>
      <c r="O135" s="34">
        <f t="shared" si="35"/>
        <v>8000</v>
      </c>
      <c r="P135" s="34"/>
      <c r="Q135" s="23"/>
      <c r="R135" s="34"/>
      <c r="S135" s="23"/>
      <c r="T135" s="25"/>
    </row>
    <row r="136" spans="1:20">
      <c r="A136" s="27">
        <v>31</v>
      </c>
      <c r="B136" s="27">
        <v>23</v>
      </c>
      <c r="C136" s="27" t="str">
        <f t="shared" si="24"/>
        <v>一</v>
      </c>
      <c r="D136" s="23" t="str">
        <f t="shared" si="25"/>
        <v>日校</v>
      </c>
      <c r="E136" s="23" t="str">
        <f t="shared" si="26"/>
        <v>貿一1</v>
      </c>
      <c r="F136" s="25" t="str">
        <f t="shared" si="27"/>
        <v>計算機概論B</v>
      </c>
      <c r="G136" s="23" t="str">
        <f t="shared" si="28"/>
        <v>Ⅰ</v>
      </c>
      <c r="H136" s="23" t="str">
        <f t="shared" si="29"/>
        <v>旗立</v>
      </c>
      <c r="I136" s="23" t="str">
        <f t="shared" si="30"/>
        <v>施威銘.等</v>
      </c>
      <c r="J136" s="23">
        <f t="shared" si="31"/>
        <v>296</v>
      </c>
      <c r="K136" s="42">
        <f t="shared" si="32"/>
        <v>0</v>
      </c>
      <c r="L136" s="44" t="str">
        <f>VLOOKUP(H136,出版社!$B$2:$D$26,3,0)</f>
        <v>招標議價</v>
      </c>
      <c r="M136" s="23">
        <f t="shared" si="33"/>
        <v>40</v>
      </c>
      <c r="N136" s="23">
        <f t="shared" si="34"/>
        <v>40</v>
      </c>
      <c r="O136" s="34">
        <f t="shared" si="35"/>
        <v>11840</v>
      </c>
      <c r="P136" s="34"/>
      <c r="Q136" s="23"/>
      <c r="R136" s="34"/>
      <c r="S136" s="23"/>
      <c r="T136" s="25"/>
    </row>
    <row r="137" spans="1:20">
      <c r="A137" s="27">
        <v>32</v>
      </c>
      <c r="B137" s="27">
        <v>23</v>
      </c>
      <c r="C137" s="27" t="str">
        <f t="shared" si="24"/>
        <v>一</v>
      </c>
      <c r="D137" s="23" t="str">
        <f t="shared" si="25"/>
        <v>日校</v>
      </c>
      <c r="E137" s="23" t="str">
        <f t="shared" si="26"/>
        <v>貿一2</v>
      </c>
      <c r="F137" s="25" t="str">
        <f t="shared" si="27"/>
        <v>計算機概論B</v>
      </c>
      <c r="G137" s="23" t="str">
        <f t="shared" si="28"/>
        <v>Ⅰ</v>
      </c>
      <c r="H137" s="23" t="str">
        <f t="shared" si="29"/>
        <v>旗立</v>
      </c>
      <c r="I137" s="23" t="str">
        <f t="shared" si="30"/>
        <v>施威銘.等</v>
      </c>
      <c r="J137" s="23">
        <f t="shared" si="31"/>
        <v>296</v>
      </c>
      <c r="K137" s="42">
        <f t="shared" si="32"/>
        <v>0</v>
      </c>
      <c r="L137" s="44" t="str">
        <f>VLOOKUP(H137,出版社!$B$2:$D$26,3,0)</f>
        <v>招標議價</v>
      </c>
      <c r="M137" s="23">
        <f t="shared" si="33"/>
        <v>40</v>
      </c>
      <c r="N137" s="23">
        <f t="shared" si="34"/>
        <v>40</v>
      </c>
      <c r="O137" s="34">
        <f t="shared" si="35"/>
        <v>11840</v>
      </c>
      <c r="P137" s="34"/>
      <c r="Q137" s="23"/>
      <c r="R137" s="34"/>
      <c r="S137" s="23"/>
      <c r="T137" s="25"/>
    </row>
    <row r="138" spans="1:20">
      <c r="A138" s="27">
        <v>33</v>
      </c>
      <c r="B138" s="27">
        <v>23</v>
      </c>
      <c r="C138" s="27" t="str">
        <f t="shared" si="24"/>
        <v>一</v>
      </c>
      <c r="D138" s="23" t="str">
        <f t="shared" si="25"/>
        <v>日校</v>
      </c>
      <c r="E138" s="23" t="str">
        <f t="shared" si="26"/>
        <v>貿一3</v>
      </c>
      <c r="F138" s="25" t="str">
        <f t="shared" si="27"/>
        <v>計算機概論B</v>
      </c>
      <c r="G138" s="23" t="str">
        <f t="shared" si="28"/>
        <v>Ⅰ</v>
      </c>
      <c r="H138" s="23" t="str">
        <f t="shared" si="29"/>
        <v>旗立</v>
      </c>
      <c r="I138" s="23" t="str">
        <f t="shared" si="30"/>
        <v>施威銘.等</v>
      </c>
      <c r="J138" s="23">
        <f t="shared" si="31"/>
        <v>296</v>
      </c>
      <c r="K138" s="42">
        <f t="shared" si="32"/>
        <v>0</v>
      </c>
      <c r="L138" s="44" t="str">
        <f>VLOOKUP(H138,出版社!$B$2:$D$26,3,0)</f>
        <v>招標議價</v>
      </c>
      <c r="M138" s="23">
        <f t="shared" si="33"/>
        <v>40</v>
      </c>
      <c r="N138" s="23">
        <f t="shared" si="34"/>
        <v>40</v>
      </c>
      <c r="O138" s="34">
        <f t="shared" si="35"/>
        <v>11840</v>
      </c>
      <c r="P138" s="34"/>
      <c r="Q138" s="23"/>
      <c r="R138" s="34"/>
      <c r="S138" s="23"/>
      <c r="T138" s="25"/>
    </row>
    <row r="139" spans="1:20">
      <c r="A139" s="27">
        <v>34</v>
      </c>
      <c r="B139" s="27">
        <v>23</v>
      </c>
      <c r="C139" s="27" t="str">
        <f t="shared" si="24"/>
        <v>一</v>
      </c>
      <c r="D139" s="23" t="str">
        <f t="shared" si="25"/>
        <v>日校</v>
      </c>
      <c r="E139" s="23" t="str">
        <f t="shared" si="26"/>
        <v>貿一4</v>
      </c>
      <c r="F139" s="25" t="str">
        <f t="shared" si="27"/>
        <v>計算機概論B</v>
      </c>
      <c r="G139" s="23" t="str">
        <f t="shared" si="28"/>
        <v>Ⅰ</v>
      </c>
      <c r="H139" s="23" t="str">
        <f t="shared" si="29"/>
        <v>旗立</v>
      </c>
      <c r="I139" s="23" t="str">
        <f t="shared" si="30"/>
        <v>施威銘.等</v>
      </c>
      <c r="J139" s="23">
        <f t="shared" si="31"/>
        <v>296</v>
      </c>
      <c r="K139" s="42">
        <f t="shared" si="32"/>
        <v>0</v>
      </c>
      <c r="L139" s="44" t="str">
        <f>VLOOKUP(H139,出版社!$B$2:$D$26,3,0)</f>
        <v>招標議價</v>
      </c>
      <c r="M139" s="23">
        <f t="shared" si="33"/>
        <v>40</v>
      </c>
      <c r="N139" s="23">
        <f t="shared" si="34"/>
        <v>40</v>
      </c>
      <c r="O139" s="34">
        <f t="shared" si="35"/>
        <v>11840</v>
      </c>
      <c r="P139" s="34"/>
      <c r="Q139" s="23"/>
      <c r="R139" s="34"/>
      <c r="S139" s="23"/>
      <c r="T139" s="25"/>
    </row>
    <row r="140" spans="1:20">
      <c r="A140" s="27">
        <v>43</v>
      </c>
      <c r="B140" s="27">
        <v>18</v>
      </c>
      <c r="C140" s="27" t="str">
        <f t="shared" si="24"/>
        <v>一</v>
      </c>
      <c r="D140" s="23" t="str">
        <f t="shared" si="25"/>
        <v>日校</v>
      </c>
      <c r="E140" s="23" t="str">
        <f t="shared" si="26"/>
        <v>資一1</v>
      </c>
      <c r="F140" s="25" t="str">
        <f t="shared" si="27"/>
        <v>會計學</v>
      </c>
      <c r="G140" s="23" t="str">
        <f t="shared" si="28"/>
        <v>Ⅰ</v>
      </c>
      <c r="H140" s="23" t="str">
        <f t="shared" si="29"/>
        <v>信樺</v>
      </c>
      <c r="I140" s="23" t="str">
        <f t="shared" si="30"/>
        <v>陳文欽等</v>
      </c>
      <c r="J140" s="23">
        <f t="shared" si="31"/>
        <v>200</v>
      </c>
      <c r="K140" s="42">
        <f t="shared" si="32"/>
        <v>0</v>
      </c>
      <c r="L140" s="44" t="str">
        <f>VLOOKUP(H140,出版社!$B$2:$D$26,3,0)</f>
        <v>招標議價</v>
      </c>
      <c r="M140" s="23">
        <f t="shared" si="33"/>
        <v>40</v>
      </c>
      <c r="N140" s="23">
        <f t="shared" si="34"/>
        <v>40</v>
      </c>
      <c r="O140" s="34">
        <f t="shared" si="35"/>
        <v>8000</v>
      </c>
      <c r="P140" s="34"/>
      <c r="Q140" s="23"/>
      <c r="R140" s="34"/>
      <c r="S140" s="23"/>
      <c r="T140" s="25"/>
    </row>
    <row r="141" spans="1:20">
      <c r="A141" s="27">
        <v>44</v>
      </c>
      <c r="B141" s="27">
        <v>18</v>
      </c>
      <c r="C141" s="27" t="str">
        <f t="shared" si="24"/>
        <v>一</v>
      </c>
      <c r="D141" s="23" t="str">
        <f t="shared" si="25"/>
        <v>日校</v>
      </c>
      <c r="E141" s="23" t="str">
        <f t="shared" si="26"/>
        <v>資一2</v>
      </c>
      <c r="F141" s="25" t="str">
        <f t="shared" si="27"/>
        <v>會計學</v>
      </c>
      <c r="G141" s="23" t="str">
        <f t="shared" si="28"/>
        <v>Ⅰ</v>
      </c>
      <c r="H141" s="23" t="str">
        <f t="shared" si="29"/>
        <v>信樺</v>
      </c>
      <c r="I141" s="23" t="str">
        <f t="shared" si="30"/>
        <v>陳文欽等</v>
      </c>
      <c r="J141" s="23">
        <f t="shared" si="31"/>
        <v>200</v>
      </c>
      <c r="K141" s="42">
        <f t="shared" si="32"/>
        <v>0</v>
      </c>
      <c r="L141" s="44" t="str">
        <f>VLOOKUP(H141,出版社!$B$2:$D$26,3,0)</f>
        <v>招標議價</v>
      </c>
      <c r="M141" s="23">
        <f t="shared" si="33"/>
        <v>40</v>
      </c>
      <c r="N141" s="23">
        <f t="shared" si="34"/>
        <v>40</v>
      </c>
      <c r="O141" s="34">
        <f t="shared" si="35"/>
        <v>8000</v>
      </c>
      <c r="P141" s="34"/>
      <c r="Q141" s="23"/>
      <c r="R141" s="34"/>
      <c r="S141" s="23"/>
      <c r="T141" s="25"/>
    </row>
    <row r="142" spans="1:20">
      <c r="A142" s="27">
        <v>43</v>
      </c>
      <c r="B142" s="27">
        <v>19</v>
      </c>
      <c r="C142" s="27" t="str">
        <f t="shared" si="24"/>
        <v>一</v>
      </c>
      <c r="D142" s="23" t="str">
        <f t="shared" si="25"/>
        <v>日校</v>
      </c>
      <c r="E142" s="23" t="str">
        <f t="shared" si="26"/>
        <v>資一1</v>
      </c>
      <c r="F142" s="25" t="str">
        <f t="shared" si="27"/>
        <v>商業概論</v>
      </c>
      <c r="G142" s="23" t="str">
        <f t="shared" si="28"/>
        <v>Ⅰ</v>
      </c>
      <c r="H142" s="23" t="str">
        <f t="shared" si="29"/>
        <v>信樺</v>
      </c>
      <c r="I142" s="23" t="str">
        <f t="shared" si="30"/>
        <v>徐玉霞.等</v>
      </c>
      <c r="J142" s="23">
        <f t="shared" si="31"/>
        <v>200</v>
      </c>
      <c r="K142" s="42">
        <f t="shared" si="32"/>
        <v>0</v>
      </c>
      <c r="L142" s="44" t="str">
        <f>VLOOKUP(H142,出版社!$B$2:$D$26,3,0)</f>
        <v>招標議價</v>
      </c>
      <c r="M142" s="23">
        <f t="shared" si="33"/>
        <v>40</v>
      </c>
      <c r="N142" s="23">
        <f t="shared" si="34"/>
        <v>40</v>
      </c>
      <c r="O142" s="34">
        <f t="shared" si="35"/>
        <v>8000</v>
      </c>
      <c r="P142" s="34"/>
      <c r="Q142" s="23"/>
      <c r="R142" s="34"/>
      <c r="S142" s="23"/>
      <c r="T142" s="25"/>
    </row>
    <row r="143" spans="1:20">
      <c r="A143" s="27">
        <v>44</v>
      </c>
      <c r="B143" s="27">
        <v>19</v>
      </c>
      <c r="C143" s="27" t="str">
        <f t="shared" si="24"/>
        <v>一</v>
      </c>
      <c r="D143" s="23" t="str">
        <f t="shared" si="25"/>
        <v>日校</v>
      </c>
      <c r="E143" s="23" t="str">
        <f t="shared" si="26"/>
        <v>資一2</v>
      </c>
      <c r="F143" s="25" t="str">
        <f t="shared" si="27"/>
        <v>商業概論</v>
      </c>
      <c r="G143" s="23" t="str">
        <f t="shared" si="28"/>
        <v>Ⅰ</v>
      </c>
      <c r="H143" s="23" t="str">
        <f t="shared" si="29"/>
        <v>信樺</v>
      </c>
      <c r="I143" s="23" t="str">
        <f t="shared" si="30"/>
        <v>徐玉霞.等</v>
      </c>
      <c r="J143" s="23">
        <f t="shared" si="31"/>
        <v>200</v>
      </c>
      <c r="K143" s="42">
        <f t="shared" si="32"/>
        <v>0</v>
      </c>
      <c r="L143" s="44" t="str">
        <f>VLOOKUP(H143,出版社!$B$2:$D$26,3,0)</f>
        <v>招標議價</v>
      </c>
      <c r="M143" s="23">
        <f t="shared" si="33"/>
        <v>40</v>
      </c>
      <c r="N143" s="23">
        <f t="shared" si="34"/>
        <v>40</v>
      </c>
      <c r="O143" s="34">
        <f t="shared" si="35"/>
        <v>8000</v>
      </c>
      <c r="P143" s="34"/>
      <c r="Q143" s="23"/>
      <c r="R143" s="34"/>
      <c r="S143" s="23"/>
      <c r="T143" s="25"/>
    </row>
    <row r="144" spans="1:20">
      <c r="A144" s="27">
        <v>43</v>
      </c>
      <c r="B144" s="27">
        <v>23</v>
      </c>
      <c r="C144" s="27" t="str">
        <f t="shared" si="24"/>
        <v>一</v>
      </c>
      <c r="D144" s="23" t="str">
        <f t="shared" si="25"/>
        <v>日校</v>
      </c>
      <c r="E144" s="23" t="str">
        <f t="shared" si="26"/>
        <v>資一1</v>
      </c>
      <c r="F144" s="25" t="str">
        <f t="shared" si="27"/>
        <v>計算機概論B</v>
      </c>
      <c r="G144" s="23" t="str">
        <f t="shared" si="28"/>
        <v>Ⅰ</v>
      </c>
      <c r="H144" s="23" t="str">
        <f t="shared" si="29"/>
        <v>旗立</v>
      </c>
      <c r="I144" s="23" t="str">
        <f t="shared" si="30"/>
        <v>施威銘.等</v>
      </c>
      <c r="J144" s="23">
        <f t="shared" si="31"/>
        <v>296</v>
      </c>
      <c r="K144" s="42">
        <f t="shared" si="32"/>
        <v>0</v>
      </c>
      <c r="L144" s="44" t="str">
        <f>VLOOKUP(H144,出版社!$B$2:$D$26,3,0)</f>
        <v>招標議價</v>
      </c>
      <c r="M144" s="23">
        <f t="shared" si="33"/>
        <v>40</v>
      </c>
      <c r="N144" s="23">
        <f t="shared" si="34"/>
        <v>40</v>
      </c>
      <c r="O144" s="34">
        <f t="shared" si="35"/>
        <v>11840</v>
      </c>
      <c r="P144" s="34"/>
      <c r="Q144" s="23"/>
      <c r="R144" s="34"/>
      <c r="S144" s="23"/>
      <c r="T144" s="25"/>
    </row>
    <row r="145" spans="1:20">
      <c r="A145" s="27">
        <v>44</v>
      </c>
      <c r="B145" s="27">
        <v>23</v>
      </c>
      <c r="C145" s="27" t="str">
        <f t="shared" si="24"/>
        <v>一</v>
      </c>
      <c r="D145" s="23" t="str">
        <f t="shared" si="25"/>
        <v>日校</v>
      </c>
      <c r="E145" s="23" t="str">
        <f t="shared" si="26"/>
        <v>資一2</v>
      </c>
      <c r="F145" s="25" t="str">
        <f t="shared" si="27"/>
        <v>計算機概論B</v>
      </c>
      <c r="G145" s="23" t="str">
        <f t="shared" si="28"/>
        <v>Ⅰ</v>
      </c>
      <c r="H145" s="23" t="str">
        <f t="shared" si="29"/>
        <v>旗立</v>
      </c>
      <c r="I145" s="23" t="str">
        <f t="shared" si="30"/>
        <v>施威銘.等</v>
      </c>
      <c r="J145" s="23">
        <f t="shared" si="31"/>
        <v>296</v>
      </c>
      <c r="K145" s="42">
        <f t="shared" si="32"/>
        <v>0</v>
      </c>
      <c r="L145" s="44" t="str">
        <f>VLOOKUP(H145,出版社!$B$2:$D$26,3,0)</f>
        <v>招標議價</v>
      </c>
      <c r="M145" s="23">
        <f t="shared" si="33"/>
        <v>40</v>
      </c>
      <c r="N145" s="23">
        <f t="shared" si="34"/>
        <v>40</v>
      </c>
      <c r="O145" s="34">
        <f t="shared" si="35"/>
        <v>11840</v>
      </c>
      <c r="P145" s="34"/>
      <c r="Q145" s="23"/>
      <c r="R145" s="34"/>
      <c r="S145" s="23"/>
      <c r="T145" s="25"/>
    </row>
    <row r="146" spans="1:20">
      <c r="A146" s="27">
        <v>1</v>
      </c>
      <c r="B146" s="27">
        <v>19</v>
      </c>
      <c r="C146" s="27" t="str">
        <f t="shared" si="24"/>
        <v>一</v>
      </c>
      <c r="D146" s="23" t="str">
        <f t="shared" si="25"/>
        <v>日校</v>
      </c>
      <c r="E146" s="23" t="str">
        <f t="shared" si="26"/>
        <v>外一1</v>
      </c>
      <c r="F146" s="25" t="str">
        <f t="shared" si="27"/>
        <v>商業概論</v>
      </c>
      <c r="G146" s="23" t="str">
        <f t="shared" si="28"/>
        <v>Ⅰ</v>
      </c>
      <c r="H146" s="23" t="str">
        <f t="shared" si="29"/>
        <v>信樺</v>
      </c>
      <c r="I146" s="23" t="str">
        <f t="shared" si="30"/>
        <v>徐玉霞.等</v>
      </c>
      <c r="J146" s="23">
        <f t="shared" si="31"/>
        <v>200</v>
      </c>
      <c r="K146" s="42">
        <f t="shared" si="32"/>
        <v>0</v>
      </c>
      <c r="L146" s="44" t="str">
        <f>VLOOKUP(H146,出版社!$B$2:$D$26,3,0)</f>
        <v>招標議價</v>
      </c>
      <c r="M146" s="23">
        <f t="shared" si="33"/>
        <v>40</v>
      </c>
      <c r="N146" s="23">
        <f t="shared" si="34"/>
        <v>40</v>
      </c>
      <c r="O146" s="34">
        <f t="shared" si="35"/>
        <v>8000</v>
      </c>
      <c r="P146" s="34"/>
      <c r="Q146" s="23"/>
      <c r="R146" s="34"/>
      <c r="S146" s="23"/>
      <c r="T146" s="25"/>
    </row>
    <row r="147" spans="1:20">
      <c r="A147" s="27">
        <v>2</v>
      </c>
      <c r="B147" s="27">
        <v>19</v>
      </c>
      <c r="C147" s="27" t="str">
        <f t="shared" si="24"/>
        <v>一</v>
      </c>
      <c r="D147" s="23" t="str">
        <f t="shared" si="25"/>
        <v>日校</v>
      </c>
      <c r="E147" s="23" t="str">
        <f t="shared" si="26"/>
        <v>外一2</v>
      </c>
      <c r="F147" s="25" t="str">
        <f t="shared" si="27"/>
        <v>商業概論</v>
      </c>
      <c r="G147" s="23" t="str">
        <f t="shared" si="28"/>
        <v>Ⅰ</v>
      </c>
      <c r="H147" s="23" t="str">
        <f t="shared" si="29"/>
        <v>信樺</v>
      </c>
      <c r="I147" s="23" t="str">
        <f t="shared" si="30"/>
        <v>徐玉霞.等</v>
      </c>
      <c r="J147" s="23">
        <f t="shared" si="31"/>
        <v>200</v>
      </c>
      <c r="K147" s="42">
        <f t="shared" si="32"/>
        <v>0</v>
      </c>
      <c r="L147" s="44" t="str">
        <f>VLOOKUP(H147,出版社!$B$2:$D$26,3,0)</f>
        <v>招標議價</v>
      </c>
      <c r="M147" s="23">
        <f t="shared" si="33"/>
        <v>40</v>
      </c>
      <c r="N147" s="23">
        <f t="shared" si="34"/>
        <v>40</v>
      </c>
      <c r="O147" s="34">
        <f t="shared" si="35"/>
        <v>8000</v>
      </c>
      <c r="P147" s="34"/>
      <c r="Q147" s="23"/>
      <c r="R147" s="34"/>
      <c r="S147" s="23"/>
      <c r="T147" s="25"/>
    </row>
    <row r="148" spans="1:20">
      <c r="A148" s="27">
        <v>1</v>
      </c>
      <c r="B148" s="27">
        <v>23</v>
      </c>
      <c r="C148" s="27" t="str">
        <f t="shared" si="24"/>
        <v>一</v>
      </c>
      <c r="D148" s="23" t="str">
        <f t="shared" si="25"/>
        <v>日校</v>
      </c>
      <c r="E148" s="23" t="str">
        <f t="shared" si="26"/>
        <v>外一1</v>
      </c>
      <c r="F148" s="25" t="str">
        <f t="shared" si="27"/>
        <v>計算機概論B</v>
      </c>
      <c r="G148" s="23" t="str">
        <f t="shared" si="28"/>
        <v>Ⅰ</v>
      </c>
      <c r="H148" s="23" t="str">
        <f t="shared" si="29"/>
        <v>旗立</v>
      </c>
      <c r="I148" s="23" t="str">
        <f t="shared" si="30"/>
        <v>施威銘.等</v>
      </c>
      <c r="J148" s="23">
        <f t="shared" si="31"/>
        <v>296</v>
      </c>
      <c r="K148" s="42">
        <f t="shared" si="32"/>
        <v>0</v>
      </c>
      <c r="L148" s="44" t="str">
        <f>VLOOKUP(H148,出版社!$B$2:$D$26,3,0)</f>
        <v>招標議價</v>
      </c>
      <c r="M148" s="23">
        <f t="shared" si="33"/>
        <v>40</v>
      </c>
      <c r="N148" s="23">
        <f t="shared" si="34"/>
        <v>40</v>
      </c>
      <c r="O148" s="34">
        <f t="shared" si="35"/>
        <v>11840</v>
      </c>
      <c r="P148" s="34"/>
      <c r="Q148" s="23"/>
      <c r="R148" s="34"/>
      <c r="S148" s="23"/>
      <c r="T148" s="25"/>
    </row>
    <row r="149" spans="1:20">
      <c r="A149" s="27">
        <v>2</v>
      </c>
      <c r="B149" s="27">
        <v>23</v>
      </c>
      <c r="C149" s="27" t="str">
        <f t="shared" si="24"/>
        <v>一</v>
      </c>
      <c r="D149" s="23" t="str">
        <f t="shared" si="25"/>
        <v>日校</v>
      </c>
      <c r="E149" s="23" t="str">
        <f t="shared" si="26"/>
        <v>外一2</v>
      </c>
      <c r="F149" s="25" t="str">
        <f t="shared" si="27"/>
        <v>計算機概論B</v>
      </c>
      <c r="G149" s="23" t="str">
        <f t="shared" si="28"/>
        <v>Ⅰ</v>
      </c>
      <c r="H149" s="23" t="str">
        <f t="shared" si="29"/>
        <v>旗立</v>
      </c>
      <c r="I149" s="23" t="str">
        <f t="shared" si="30"/>
        <v>施威銘.等</v>
      </c>
      <c r="J149" s="23">
        <f t="shared" si="31"/>
        <v>296</v>
      </c>
      <c r="K149" s="42">
        <f t="shared" si="32"/>
        <v>0</v>
      </c>
      <c r="L149" s="44" t="str">
        <f>VLOOKUP(H149,出版社!$B$2:$D$26,3,0)</f>
        <v>招標議價</v>
      </c>
      <c r="M149" s="23">
        <f t="shared" si="33"/>
        <v>40</v>
      </c>
      <c r="N149" s="23">
        <f t="shared" si="34"/>
        <v>40</v>
      </c>
      <c r="O149" s="34">
        <f t="shared" si="35"/>
        <v>11840</v>
      </c>
      <c r="P149" s="34"/>
      <c r="Q149" s="23"/>
      <c r="R149" s="34"/>
      <c r="S149" s="23"/>
      <c r="T149" s="25"/>
    </row>
    <row r="150" spans="1:20">
      <c r="A150" s="27">
        <v>19</v>
      </c>
      <c r="B150" s="27">
        <v>20</v>
      </c>
      <c r="C150" s="27" t="str">
        <f t="shared" si="24"/>
        <v>一</v>
      </c>
      <c r="D150" s="23" t="str">
        <f t="shared" si="25"/>
        <v>日校</v>
      </c>
      <c r="E150" s="23" t="str">
        <f t="shared" si="26"/>
        <v>商一1</v>
      </c>
      <c r="F150" s="25" t="str">
        <f t="shared" si="27"/>
        <v>管理學概要</v>
      </c>
      <c r="G150" s="23" t="str">
        <f t="shared" si="28"/>
        <v>Ⅰ</v>
      </c>
      <c r="H150" s="23" t="str">
        <f t="shared" si="29"/>
        <v>台科大</v>
      </c>
      <c r="I150" s="23" t="str">
        <f t="shared" si="30"/>
        <v>練惠琪</v>
      </c>
      <c r="J150" s="23">
        <f t="shared" si="31"/>
        <v>200</v>
      </c>
      <c r="K150" s="42">
        <f t="shared" si="32"/>
        <v>0</v>
      </c>
      <c r="L150" s="44" t="str">
        <f>VLOOKUP(H150,出版社!$B$2:$D$26,3,0)</f>
        <v>小額採購</v>
      </c>
      <c r="M150" s="23">
        <f t="shared" si="33"/>
        <v>40</v>
      </c>
      <c r="N150" s="23">
        <f t="shared" si="34"/>
        <v>40</v>
      </c>
      <c r="O150" s="34">
        <f t="shared" si="35"/>
        <v>8000</v>
      </c>
      <c r="P150" s="34"/>
      <c r="Q150" s="23"/>
      <c r="R150" s="34"/>
      <c r="S150" s="23"/>
      <c r="T150" s="25"/>
    </row>
    <row r="151" spans="1:20">
      <c r="A151" s="27">
        <v>20</v>
      </c>
      <c r="B151" s="27">
        <v>20</v>
      </c>
      <c r="C151" s="27" t="str">
        <f t="shared" si="24"/>
        <v>一</v>
      </c>
      <c r="D151" s="23" t="str">
        <f t="shared" si="25"/>
        <v>日校</v>
      </c>
      <c r="E151" s="23" t="str">
        <f t="shared" si="26"/>
        <v>商一2</v>
      </c>
      <c r="F151" s="25" t="str">
        <f t="shared" si="27"/>
        <v>管理學概要</v>
      </c>
      <c r="G151" s="23" t="str">
        <f t="shared" si="28"/>
        <v>Ⅰ</v>
      </c>
      <c r="H151" s="23" t="str">
        <f t="shared" si="29"/>
        <v>台科大</v>
      </c>
      <c r="I151" s="23" t="str">
        <f t="shared" si="30"/>
        <v>練惠琪</v>
      </c>
      <c r="J151" s="23">
        <f t="shared" si="31"/>
        <v>200</v>
      </c>
      <c r="K151" s="42">
        <f t="shared" si="32"/>
        <v>0</v>
      </c>
      <c r="L151" s="44" t="str">
        <f>VLOOKUP(H151,出版社!$B$2:$D$26,3,0)</f>
        <v>小額採購</v>
      </c>
      <c r="M151" s="23">
        <f t="shared" si="33"/>
        <v>40</v>
      </c>
      <c r="N151" s="23">
        <f t="shared" si="34"/>
        <v>40</v>
      </c>
      <c r="O151" s="34">
        <f t="shared" si="35"/>
        <v>8000</v>
      </c>
      <c r="P151" s="34"/>
      <c r="Q151" s="23"/>
      <c r="R151" s="34"/>
      <c r="S151" s="23"/>
      <c r="T151" s="25"/>
    </row>
    <row r="152" spans="1:20">
      <c r="A152" s="27">
        <v>21</v>
      </c>
      <c r="B152" s="27">
        <v>20</v>
      </c>
      <c r="C152" s="27" t="str">
        <f t="shared" si="24"/>
        <v>一</v>
      </c>
      <c r="D152" s="23" t="str">
        <f t="shared" si="25"/>
        <v>日校</v>
      </c>
      <c r="E152" s="23" t="str">
        <f t="shared" si="26"/>
        <v>商一3</v>
      </c>
      <c r="F152" s="25" t="str">
        <f t="shared" si="27"/>
        <v>管理學概要</v>
      </c>
      <c r="G152" s="23" t="str">
        <f t="shared" si="28"/>
        <v>Ⅰ</v>
      </c>
      <c r="H152" s="23" t="str">
        <f t="shared" si="29"/>
        <v>台科大</v>
      </c>
      <c r="I152" s="23" t="str">
        <f t="shared" si="30"/>
        <v>練惠琪</v>
      </c>
      <c r="J152" s="23">
        <f t="shared" si="31"/>
        <v>200</v>
      </c>
      <c r="K152" s="42">
        <f t="shared" si="32"/>
        <v>0</v>
      </c>
      <c r="L152" s="44" t="str">
        <f>VLOOKUP(H152,出版社!$B$2:$D$26,3,0)</f>
        <v>小額採購</v>
      </c>
      <c r="M152" s="23">
        <f t="shared" si="33"/>
        <v>40</v>
      </c>
      <c r="N152" s="23">
        <f t="shared" si="34"/>
        <v>40</v>
      </c>
      <c r="O152" s="34">
        <f t="shared" si="35"/>
        <v>8000</v>
      </c>
      <c r="P152" s="34"/>
      <c r="Q152" s="23"/>
      <c r="R152" s="34"/>
      <c r="S152" s="23"/>
      <c r="T152" s="25"/>
    </row>
    <row r="153" spans="1:20">
      <c r="A153" s="27">
        <v>22</v>
      </c>
      <c r="B153" s="27">
        <v>20</v>
      </c>
      <c r="C153" s="27" t="str">
        <f t="shared" si="24"/>
        <v>一</v>
      </c>
      <c r="D153" s="23" t="str">
        <f t="shared" si="25"/>
        <v>日校</v>
      </c>
      <c r="E153" s="23" t="str">
        <f t="shared" si="26"/>
        <v>商一4</v>
      </c>
      <c r="F153" s="25" t="str">
        <f t="shared" si="27"/>
        <v>管理學概要</v>
      </c>
      <c r="G153" s="23" t="str">
        <f t="shared" si="28"/>
        <v>Ⅰ</v>
      </c>
      <c r="H153" s="23" t="str">
        <f t="shared" si="29"/>
        <v>台科大</v>
      </c>
      <c r="I153" s="23" t="str">
        <f t="shared" si="30"/>
        <v>練惠琪</v>
      </c>
      <c r="J153" s="23">
        <f t="shared" si="31"/>
        <v>200</v>
      </c>
      <c r="K153" s="42">
        <f t="shared" si="32"/>
        <v>0</v>
      </c>
      <c r="L153" s="44" t="str">
        <f>VLOOKUP(H153,出版社!$B$2:$D$26,3,0)</f>
        <v>小額採購</v>
      </c>
      <c r="M153" s="23">
        <f t="shared" si="33"/>
        <v>40</v>
      </c>
      <c r="N153" s="23">
        <f t="shared" si="34"/>
        <v>40</v>
      </c>
      <c r="O153" s="34">
        <f t="shared" si="35"/>
        <v>8000</v>
      </c>
      <c r="P153" s="34"/>
      <c r="Q153" s="23"/>
      <c r="R153" s="34"/>
      <c r="S153" s="23"/>
      <c r="T153" s="25"/>
    </row>
    <row r="154" spans="1:20">
      <c r="A154" s="27">
        <v>31</v>
      </c>
      <c r="B154" s="27">
        <v>21</v>
      </c>
      <c r="C154" s="27" t="str">
        <f t="shared" si="24"/>
        <v>一</v>
      </c>
      <c r="D154" s="23" t="str">
        <f t="shared" si="25"/>
        <v>日校</v>
      </c>
      <c r="E154" s="23" t="str">
        <f t="shared" si="26"/>
        <v>貿一1</v>
      </c>
      <c r="F154" s="25" t="str">
        <f t="shared" si="27"/>
        <v>國際貿易實務Ⅰ</v>
      </c>
      <c r="G154" s="23" t="str">
        <f t="shared" si="28"/>
        <v>Ⅰ</v>
      </c>
      <c r="H154" s="23" t="str">
        <f t="shared" si="29"/>
        <v>龍騰</v>
      </c>
      <c r="I154" s="23" t="str">
        <f t="shared" si="30"/>
        <v>王令玲</v>
      </c>
      <c r="J154" s="23">
        <f t="shared" si="31"/>
        <v>275</v>
      </c>
      <c r="K154" s="42">
        <f t="shared" si="32"/>
        <v>0</v>
      </c>
      <c r="L154" s="44" t="str">
        <f>VLOOKUP(H154,出版社!$B$2:$D$26,3,0)</f>
        <v>招標議價</v>
      </c>
      <c r="M154" s="23">
        <f t="shared" si="33"/>
        <v>40</v>
      </c>
      <c r="N154" s="23">
        <f t="shared" si="34"/>
        <v>40</v>
      </c>
      <c r="O154" s="34">
        <f t="shared" si="35"/>
        <v>11000</v>
      </c>
      <c r="P154" s="34"/>
      <c r="Q154" s="23"/>
      <c r="R154" s="34"/>
      <c r="S154" s="23"/>
      <c r="T154" s="25"/>
    </row>
    <row r="155" spans="1:20">
      <c r="A155" s="27">
        <v>32</v>
      </c>
      <c r="B155" s="27">
        <v>21</v>
      </c>
      <c r="C155" s="27" t="str">
        <f t="shared" si="24"/>
        <v>一</v>
      </c>
      <c r="D155" s="23" t="str">
        <f t="shared" si="25"/>
        <v>日校</v>
      </c>
      <c r="E155" s="23" t="str">
        <f t="shared" si="26"/>
        <v>貿一2</v>
      </c>
      <c r="F155" s="25" t="str">
        <f t="shared" si="27"/>
        <v>國際貿易實務Ⅰ</v>
      </c>
      <c r="G155" s="23" t="str">
        <f t="shared" si="28"/>
        <v>Ⅰ</v>
      </c>
      <c r="H155" s="23" t="str">
        <f t="shared" si="29"/>
        <v>龍騰</v>
      </c>
      <c r="I155" s="23" t="str">
        <f t="shared" si="30"/>
        <v>王令玲</v>
      </c>
      <c r="J155" s="23">
        <f t="shared" si="31"/>
        <v>275</v>
      </c>
      <c r="K155" s="42">
        <f t="shared" si="32"/>
        <v>0</v>
      </c>
      <c r="L155" s="44" t="str">
        <f>VLOOKUP(H155,出版社!$B$2:$D$26,3,0)</f>
        <v>招標議價</v>
      </c>
      <c r="M155" s="23">
        <f t="shared" si="33"/>
        <v>40</v>
      </c>
      <c r="N155" s="23">
        <f t="shared" si="34"/>
        <v>40</v>
      </c>
      <c r="O155" s="34">
        <f t="shared" si="35"/>
        <v>11000</v>
      </c>
      <c r="P155" s="34"/>
      <c r="Q155" s="23"/>
      <c r="R155" s="34"/>
      <c r="S155" s="23"/>
      <c r="T155" s="25"/>
    </row>
    <row r="156" spans="1:20">
      <c r="A156" s="27">
        <v>33</v>
      </c>
      <c r="B156" s="27">
        <v>21</v>
      </c>
      <c r="C156" s="27" t="str">
        <f t="shared" si="24"/>
        <v>一</v>
      </c>
      <c r="D156" s="23" t="str">
        <f t="shared" si="25"/>
        <v>日校</v>
      </c>
      <c r="E156" s="23" t="str">
        <f t="shared" si="26"/>
        <v>貿一3</v>
      </c>
      <c r="F156" s="25" t="str">
        <f t="shared" si="27"/>
        <v>國際貿易實務Ⅰ</v>
      </c>
      <c r="G156" s="23" t="str">
        <f t="shared" si="28"/>
        <v>Ⅰ</v>
      </c>
      <c r="H156" s="23" t="str">
        <f t="shared" si="29"/>
        <v>龍騰</v>
      </c>
      <c r="I156" s="23" t="str">
        <f t="shared" si="30"/>
        <v>王令玲</v>
      </c>
      <c r="J156" s="23">
        <f t="shared" si="31"/>
        <v>275</v>
      </c>
      <c r="K156" s="42">
        <f t="shared" si="32"/>
        <v>0</v>
      </c>
      <c r="L156" s="44" t="str">
        <f>VLOOKUP(H156,出版社!$B$2:$D$26,3,0)</f>
        <v>招標議價</v>
      </c>
      <c r="M156" s="23">
        <f t="shared" si="33"/>
        <v>40</v>
      </c>
      <c r="N156" s="23">
        <f t="shared" si="34"/>
        <v>40</v>
      </c>
      <c r="O156" s="34">
        <f t="shared" si="35"/>
        <v>11000</v>
      </c>
      <c r="P156" s="34"/>
      <c r="Q156" s="23"/>
      <c r="R156" s="34"/>
      <c r="S156" s="23"/>
      <c r="T156" s="25"/>
    </row>
    <row r="157" spans="1:20">
      <c r="A157" s="27">
        <v>34</v>
      </c>
      <c r="B157" s="27">
        <v>21</v>
      </c>
      <c r="C157" s="27" t="str">
        <f t="shared" si="24"/>
        <v>一</v>
      </c>
      <c r="D157" s="23" t="str">
        <f t="shared" si="25"/>
        <v>日校</v>
      </c>
      <c r="E157" s="23" t="str">
        <f t="shared" si="26"/>
        <v>貿一4</v>
      </c>
      <c r="F157" s="25" t="str">
        <f t="shared" si="27"/>
        <v>國際貿易實務Ⅰ</v>
      </c>
      <c r="G157" s="23" t="str">
        <f t="shared" si="28"/>
        <v>Ⅰ</v>
      </c>
      <c r="H157" s="23" t="str">
        <f t="shared" si="29"/>
        <v>龍騰</v>
      </c>
      <c r="I157" s="23" t="str">
        <f t="shared" si="30"/>
        <v>王令玲</v>
      </c>
      <c r="J157" s="23">
        <f t="shared" si="31"/>
        <v>275</v>
      </c>
      <c r="K157" s="42">
        <f t="shared" si="32"/>
        <v>0</v>
      </c>
      <c r="L157" s="44" t="str">
        <f>VLOOKUP(H157,出版社!$B$2:$D$26,3,0)</f>
        <v>招標議價</v>
      </c>
      <c r="M157" s="23">
        <f t="shared" si="33"/>
        <v>40</v>
      </c>
      <c r="N157" s="23">
        <f t="shared" si="34"/>
        <v>40</v>
      </c>
      <c r="O157" s="34">
        <f t="shared" si="35"/>
        <v>11000</v>
      </c>
      <c r="P157" s="34"/>
      <c r="Q157" s="23"/>
      <c r="R157" s="34"/>
      <c r="S157" s="23"/>
      <c r="T157" s="25"/>
    </row>
    <row r="158" spans="1:20">
      <c r="A158" s="27">
        <v>31</v>
      </c>
      <c r="B158" s="27">
        <v>22</v>
      </c>
      <c r="C158" s="27" t="str">
        <f t="shared" si="24"/>
        <v>一</v>
      </c>
      <c r="D158" s="23" t="str">
        <f t="shared" si="25"/>
        <v>日校</v>
      </c>
      <c r="E158" s="23" t="str">
        <f t="shared" si="26"/>
        <v>貿一1</v>
      </c>
      <c r="F158" s="25" t="str">
        <f t="shared" si="27"/>
        <v>國際貿易實務Ⅱ</v>
      </c>
      <c r="G158" s="23" t="str">
        <f t="shared" si="28"/>
        <v>Ⅱ</v>
      </c>
      <c r="H158" s="23" t="str">
        <f t="shared" si="29"/>
        <v>龍騰</v>
      </c>
      <c r="I158" s="23" t="str">
        <f t="shared" si="30"/>
        <v>王令玲</v>
      </c>
      <c r="J158" s="23">
        <f t="shared" si="31"/>
        <v>285</v>
      </c>
      <c r="K158" s="42">
        <f t="shared" si="32"/>
        <v>0</v>
      </c>
      <c r="L158" s="44" t="str">
        <f>VLOOKUP(H158,出版社!$B$2:$D$26,3,0)</f>
        <v>招標議價</v>
      </c>
      <c r="M158" s="23">
        <f t="shared" si="33"/>
        <v>40</v>
      </c>
      <c r="N158" s="23">
        <f t="shared" si="34"/>
        <v>40</v>
      </c>
      <c r="O158" s="34">
        <f t="shared" si="35"/>
        <v>11400</v>
      </c>
      <c r="P158" s="34"/>
      <c r="Q158" s="23"/>
      <c r="R158" s="34"/>
      <c r="S158" s="23"/>
      <c r="T158" s="25"/>
    </row>
    <row r="159" spans="1:20">
      <c r="A159" s="27">
        <v>32</v>
      </c>
      <c r="B159" s="27">
        <v>22</v>
      </c>
      <c r="C159" s="27" t="str">
        <f t="shared" si="24"/>
        <v>一</v>
      </c>
      <c r="D159" s="23" t="str">
        <f t="shared" si="25"/>
        <v>日校</v>
      </c>
      <c r="E159" s="23" t="str">
        <f t="shared" si="26"/>
        <v>貿一2</v>
      </c>
      <c r="F159" s="25" t="str">
        <f t="shared" si="27"/>
        <v>國際貿易實務Ⅱ</v>
      </c>
      <c r="G159" s="23" t="str">
        <f t="shared" si="28"/>
        <v>Ⅱ</v>
      </c>
      <c r="H159" s="23" t="str">
        <f t="shared" si="29"/>
        <v>龍騰</v>
      </c>
      <c r="I159" s="23" t="str">
        <f t="shared" si="30"/>
        <v>王令玲</v>
      </c>
      <c r="J159" s="23">
        <f t="shared" si="31"/>
        <v>285</v>
      </c>
      <c r="K159" s="42">
        <f t="shared" si="32"/>
        <v>0</v>
      </c>
      <c r="L159" s="44" t="str">
        <f>VLOOKUP(H159,出版社!$B$2:$D$26,3,0)</f>
        <v>招標議價</v>
      </c>
      <c r="M159" s="23">
        <f t="shared" si="33"/>
        <v>40</v>
      </c>
      <c r="N159" s="23">
        <f t="shared" si="34"/>
        <v>40</v>
      </c>
      <c r="O159" s="34">
        <f t="shared" si="35"/>
        <v>11400</v>
      </c>
      <c r="P159" s="34"/>
      <c r="Q159" s="23"/>
      <c r="R159" s="34"/>
      <c r="S159" s="23"/>
      <c r="T159" s="25"/>
    </row>
    <row r="160" spans="1:20">
      <c r="A160" s="27">
        <v>33</v>
      </c>
      <c r="B160" s="27">
        <v>22</v>
      </c>
      <c r="C160" s="27" t="str">
        <f t="shared" si="24"/>
        <v>一</v>
      </c>
      <c r="D160" s="23" t="str">
        <f t="shared" si="25"/>
        <v>日校</v>
      </c>
      <c r="E160" s="23" t="str">
        <f t="shared" si="26"/>
        <v>貿一3</v>
      </c>
      <c r="F160" s="25" t="str">
        <f t="shared" si="27"/>
        <v>國際貿易實務Ⅱ</v>
      </c>
      <c r="G160" s="23" t="str">
        <f t="shared" si="28"/>
        <v>Ⅱ</v>
      </c>
      <c r="H160" s="23" t="str">
        <f t="shared" si="29"/>
        <v>龍騰</v>
      </c>
      <c r="I160" s="23" t="str">
        <f t="shared" si="30"/>
        <v>王令玲</v>
      </c>
      <c r="J160" s="23">
        <f t="shared" si="31"/>
        <v>285</v>
      </c>
      <c r="K160" s="42">
        <f t="shared" si="32"/>
        <v>0</v>
      </c>
      <c r="L160" s="44" t="str">
        <f>VLOOKUP(H160,出版社!$B$2:$D$26,3,0)</f>
        <v>招標議價</v>
      </c>
      <c r="M160" s="23">
        <f t="shared" si="33"/>
        <v>40</v>
      </c>
      <c r="N160" s="23">
        <f t="shared" si="34"/>
        <v>40</v>
      </c>
      <c r="O160" s="34">
        <f t="shared" si="35"/>
        <v>11400</v>
      </c>
      <c r="P160" s="34"/>
      <c r="Q160" s="23"/>
      <c r="R160" s="34"/>
      <c r="S160" s="23"/>
      <c r="T160" s="25"/>
    </row>
    <row r="161" spans="1:20">
      <c r="A161" s="27">
        <v>34</v>
      </c>
      <c r="B161" s="27">
        <v>22</v>
      </c>
      <c r="C161" s="27" t="str">
        <f t="shared" si="24"/>
        <v>一</v>
      </c>
      <c r="D161" s="23" t="str">
        <f t="shared" si="25"/>
        <v>日校</v>
      </c>
      <c r="E161" s="23" t="str">
        <f t="shared" si="26"/>
        <v>貿一4</v>
      </c>
      <c r="F161" s="25" t="str">
        <f t="shared" si="27"/>
        <v>國際貿易實務Ⅱ</v>
      </c>
      <c r="G161" s="23" t="str">
        <f t="shared" si="28"/>
        <v>Ⅱ</v>
      </c>
      <c r="H161" s="23" t="str">
        <f t="shared" si="29"/>
        <v>龍騰</v>
      </c>
      <c r="I161" s="23" t="str">
        <f t="shared" si="30"/>
        <v>王令玲</v>
      </c>
      <c r="J161" s="23">
        <f t="shared" si="31"/>
        <v>285</v>
      </c>
      <c r="K161" s="42">
        <f t="shared" si="32"/>
        <v>0</v>
      </c>
      <c r="L161" s="44" t="str">
        <f>VLOOKUP(H161,出版社!$B$2:$D$26,3,0)</f>
        <v>招標議價</v>
      </c>
      <c r="M161" s="23">
        <f t="shared" si="33"/>
        <v>40</v>
      </c>
      <c r="N161" s="23">
        <f t="shared" si="34"/>
        <v>40</v>
      </c>
      <c r="O161" s="34">
        <f t="shared" si="35"/>
        <v>11400</v>
      </c>
      <c r="P161" s="34"/>
      <c r="Q161" s="23"/>
      <c r="R161" s="34"/>
      <c r="S161" s="23"/>
      <c r="T161" s="25"/>
    </row>
    <row r="162" spans="1:20">
      <c r="A162" s="27">
        <v>52</v>
      </c>
      <c r="B162" s="27">
        <v>24</v>
      </c>
      <c r="C162" s="27" t="str">
        <f t="shared" si="24"/>
        <v>一</v>
      </c>
      <c r="D162" s="23" t="str">
        <f t="shared" si="25"/>
        <v>日校</v>
      </c>
      <c r="E162" s="23" t="str">
        <f t="shared" si="26"/>
        <v>廣一1</v>
      </c>
      <c r="F162" s="25" t="str">
        <f t="shared" si="27"/>
        <v>色彩原理</v>
      </c>
      <c r="G162" s="23" t="str">
        <f t="shared" si="28"/>
        <v>全</v>
      </c>
      <c r="H162" s="23" t="str">
        <f t="shared" si="29"/>
        <v>龍騰</v>
      </c>
      <c r="I162" s="23" t="str">
        <f t="shared" si="30"/>
        <v>李銘龍</v>
      </c>
      <c r="J162" s="23">
        <f t="shared" si="31"/>
        <v>357</v>
      </c>
      <c r="K162" s="42">
        <f t="shared" si="32"/>
        <v>0</v>
      </c>
      <c r="L162" s="44" t="str">
        <f>VLOOKUP(H162,出版社!$B$2:$D$26,3,0)</f>
        <v>招標議價</v>
      </c>
      <c r="M162" s="23">
        <f t="shared" si="33"/>
        <v>40</v>
      </c>
      <c r="N162" s="23">
        <f t="shared" si="34"/>
        <v>40</v>
      </c>
      <c r="O162" s="34">
        <f t="shared" si="35"/>
        <v>14280</v>
      </c>
      <c r="P162" s="34"/>
      <c r="Q162" s="23"/>
      <c r="R162" s="34"/>
      <c r="S162" s="23"/>
      <c r="T162" s="25"/>
    </row>
    <row r="163" spans="1:20">
      <c r="A163" s="27">
        <v>53</v>
      </c>
      <c r="B163" s="27">
        <v>24</v>
      </c>
      <c r="C163" s="27" t="str">
        <f t="shared" si="24"/>
        <v>一</v>
      </c>
      <c r="D163" s="23" t="str">
        <f t="shared" si="25"/>
        <v>日校</v>
      </c>
      <c r="E163" s="23" t="str">
        <f t="shared" si="26"/>
        <v>廣一2</v>
      </c>
      <c r="F163" s="25" t="str">
        <f t="shared" si="27"/>
        <v>色彩原理</v>
      </c>
      <c r="G163" s="23" t="str">
        <f t="shared" si="28"/>
        <v>全</v>
      </c>
      <c r="H163" s="23" t="str">
        <f t="shared" si="29"/>
        <v>龍騰</v>
      </c>
      <c r="I163" s="23" t="str">
        <f t="shared" si="30"/>
        <v>李銘龍</v>
      </c>
      <c r="J163" s="23">
        <f t="shared" si="31"/>
        <v>357</v>
      </c>
      <c r="K163" s="42">
        <f t="shared" si="32"/>
        <v>0</v>
      </c>
      <c r="L163" s="44" t="str">
        <f>VLOOKUP(H163,出版社!$B$2:$D$26,3,0)</f>
        <v>招標議價</v>
      </c>
      <c r="M163" s="23">
        <f t="shared" si="33"/>
        <v>40</v>
      </c>
      <c r="N163" s="23">
        <f t="shared" si="34"/>
        <v>40</v>
      </c>
      <c r="O163" s="34">
        <f t="shared" si="35"/>
        <v>14280</v>
      </c>
      <c r="P163" s="34"/>
      <c r="Q163" s="23"/>
      <c r="R163" s="34"/>
      <c r="S163" s="23"/>
      <c r="T163" s="25"/>
    </row>
    <row r="164" spans="1:20">
      <c r="A164" s="27">
        <v>52</v>
      </c>
      <c r="B164" s="27">
        <v>25</v>
      </c>
      <c r="C164" s="27" t="str">
        <f t="shared" si="24"/>
        <v>一</v>
      </c>
      <c r="D164" s="23" t="str">
        <f t="shared" si="25"/>
        <v>日校</v>
      </c>
      <c r="E164" s="23" t="str">
        <f t="shared" si="26"/>
        <v>廣一1</v>
      </c>
      <c r="F164" s="25" t="str">
        <f t="shared" si="27"/>
        <v>基礎圖學Ⅰ</v>
      </c>
      <c r="G164" s="23" t="str">
        <f t="shared" si="28"/>
        <v>一</v>
      </c>
      <c r="H164" s="23" t="str">
        <f t="shared" si="29"/>
        <v>龍騰</v>
      </c>
      <c r="I164" s="23" t="str">
        <f t="shared" si="30"/>
        <v>謝啟駿</v>
      </c>
      <c r="J164" s="23">
        <f t="shared" si="31"/>
        <v>316</v>
      </c>
      <c r="K164" s="42">
        <f t="shared" si="32"/>
        <v>0</v>
      </c>
      <c r="L164" s="44" t="str">
        <f>VLOOKUP(H164,出版社!$B$2:$D$26,3,0)</f>
        <v>招標議價</v>
      </c>
      <c r="M164" s="23">
        <f t="shared" si="33"/>
        <v>40</v>
      </c>
      <c r="N164" s="23">
        <f t="shared" si="34"/>
        <v>40</v>
      </c>
      <c r="O164" s="34">
        <f t="shared" si="35"/>
        <v>12640</v>
      </c>
      <c r="P164" s="34"/>
      <c r="Q164" s="23"/>
      <c r="R164" s="34"/>
      <c r="S164" s="23"/>
      <c r="T164" s="25"/>
    </row>
    <row r="165" spans="1:20">
      <c r="A165" s="27">
        <v>53</v>
      </c>
      <c r="B165" s="27">
        <v>25</v>
      </c>
      <c r="C165" s="27" t="str">
        <f t="shared" si="24"/>
        <v>一</v>
      </c>
      <c r="D165" s="23" t="str">
        <f t="shared" si="25"/>
        <v>日校</v>
      </c>
      <c r="E165" s="23" t="str">
        <f t="shared" si="26"/>
        <v>廣一2</v>
      </c>
      <c r="F165" s="25" t="str">
        <f t="shared" si="27"/>
        <v>基礎圖學Ⅰ</v>
      </c>
      <c r="G165" s="23" t="str">
        <f t="shared" si="28"/>
        <v>一</v>
      </c>
      <c r="H165" s="23" t="str">
        <f t="shared" si="29"/>
        <v>龍騰</v>
      </c>
      <c r="I165" s="23" t="str">
        <f t="shared" si="30"/>
        <v>謝啟駿</v>
      </c>
      <c r="J165" s="23">
        <f t="shared" si="31"/>
        <v>316</v>
      </c>
      <c r="K165" s="42">
        <f t="shared" si="32"/>
        <v>0</v>
      </c>
      <c r="L165" s="44" t="str">
        <f>VLOOKUP(H165,出版社!$B$2:$D$26,3,0)</f>
        <v>招標議價</v>
      </c>
      <c r="M165" s="23">
        <f t="shared" si="33"/>
        <v>40</v>
      </c>
      <c r="N165" s="23">
        <f t="shared" si="34"/>
        <v>40</v>
      </c>
      <c r="O165" s="34">
        <f t="shared" si="35"/>
        <v>12640</v>
      </c>
      <c r="P165" s="34"/>
      <c r="Q165" s="23"/>
      <c r="R165" s="34"/>
      <c r="S165" s="23"/>
      <c r="T165" s="25"/>
    </row>
    <row r="166" spans="1:20">
      <c r="A166" s="27">
        <v>52</v>
      </c>
      <c r="B166" s="27">
        <v>26</v>
      </c>
      <c r="C166" s="27" t="str">
        <f t="shared" si="24"/>
        <v>一</v>
      </c>
      <c r="D166" s="23" t="str">
        <f t="shared" si="25"/>
        <v>日校</v>
      </c>
      <c r="E166" s="23" t="str">
        <f t="shared" si="26"/>
        <v>廣一1</v>
      </c>
      <c r="F166" s="25" t="str">
        <f t="shared" si="27"/>
        <v>基本設計</v>
      </c>
      <c r="G166" s="23" t="str">
        <f t="shared" si="28"/>
        <v>Ⅰ</v>
      </c>
      <c r="H166" s="23" t="str">
        <f t="shared" si="29"/>
        <v>台科大</v>
      </c>
      <c r="I166" s="23" t="str">
        <f t="shared" si="30"/>
        <v>李銘龍陳美燕.等</v>
      </c>
      <c r="J166" s="23">
        <f t="shared" si="31"/>
        <v>340</v>
      </c>
      <c r="K166" s="42">
        <f t="shared" si="32"/>
        <v>0</v>
      </c>
      <c r="L166" s="44" t="str">
        <f>VLOOKUP(H166,出版社!$B$2:$D$26,3,0)</f>
        <v>小額採購</v>
      </c>
      <c r="M166" s="23">
        <f t="shared" si="33"/>
        <v>40</v>
      </c>
      <c r="N166" s="23">
        <f t="shared" si="34"/>
        <v>40</v>
      </c>
      <c r="O166" s="34">
        <f t="shared" si="35"/>
        <v>13600</v>
      </c>
      <c r="P166" s="34"/>
      <c r="Q166" s="23"/>
      <c r="R166" s="34"/>
      <c r="S166" s="23"/>
      <c r="T166" s="25"/>
    </row>
    <row r="167" spans="1:20">
      <c r="A167" s="27">
        <v>53</v>
      </c>
      <c r="B167" s="27">
        <v>26</v>
      </c>
      <c r="C167" s="27" t="str">
        <f t="shared" si="24"/>
        <v>一</v>
      </c>
      <c r="D167" s="23" t="str">
        <f t="shared" si="25"/>
        <v>日校</v>
      </c>
      <c r="E167" s="23" t="str">
        <f t="shared" si="26"/>
        <v>廣一2</v>
      </c>
      <c r="F167" s="25" t="str">
        <f t="shared" si="27"/>
        <v>基本設計</v>
      </c>
      <c r="G167" s="23" t="str">
        <f t="shared" si="28"/>
        <v>Ⅰ</v>
      </c>
      <c r="H167" s="23" t="str">
        <f t="shared" si="29"/>
        <v>台科大</v>
      </c>
      <c r="I167" s="23" t="str">
        <f t="shared" si="30"/>
        <v>李銘龍陳美燕.等</v>
      </c>
      <c r="J167" s="23">
        <f t="shared" si="31"/>
        <v>340</v>
      </c>
      <c r="K167" s="42">
        <f t="shared" si="32"/>
        <v>0</v>
      </c>
      <c r="L167" s="44" t="str">
        <f>VLOOKUP(H167,出版社!$B$2:$D$26,3,0)</f>
        <v>小額採購</v>
      </c>
      <c r="M167" s="23">
        <f t="shared" si="33"/>
        <v>40</v>
      </c>
      <c r="N167" s="23">
        <f t="shared" si="34"/>
        <v>40</v>
      </c>
      <c r="O167" s="34">
        <f t="shared" si="35"/>
        <v>13600</v>
      </c>
      <c r="P167" s="34"/>
      <c r="Q167" s="23"/>
      <c r="R167" s="34"/>
      <c r="S167" s="23"/>
      <c r="T167" s="25"/>
    </row>
    <row r="168" spans="1:20">
      <c r="A168" s="27">
        <v>7</v>
      </c>
      <c r="B168" s="27">
        <v>27</v>
      </c>
      <c r="C168" s="27" t="str">
        <f t="shared" si="24"/>
        <v>一</v>
      </c>
      <c r="D168" s="23" t="str">
        <f t="shared" si="25"/>
        <v>日校</v>
      </c>
      <c r="E168" s="23" t="str">
        <f t="shared" si="26"/>
        <v>高一1</v>
      </c>
      <c r="F168" s="25" t="str">
        <f t="shared" si="27"/>
        <v>職校音樂(丙)</v>
      </c>
      <c r="G168" s="23" t="str">
        <f t="shared" si="28"/>
        <v>全</v>
      </c>
      <c r="H168" s="23" t="str">
        <f t="shared" si="29"/>
        <v>華興</v>
      </c>
      <c r="I168" s="23" t="str">
        <f t="shared" si="30"/>
        <v>梁琇玲等</v>
      </c>
      <c r="J168" s="23">
        <f t="shared" si="31"/>
        <v>190</v>
      </c>
      <c r="K168" s="42">
        <f t="shared" si="32"/>
        <v>0</v>
      </c>
      <c r="L168" s="44" t="str">
        <f>VLOOKUP(H168,出版社!$B$2:$D$26,3,0)</f>
        <v>招標議價</v>
      </c>
      <c r="M168" s="23">
        <f t="shared" si="33"/>
        <v>40</v>
      </c>
      <c r="N168" s="23">
        <f t="shared" si="34"/>
        <v>40</v>
      </c>
      <c r="O168" s="34">
        <f t="shared" si="35"/>
        <v>7600</v>
      </c>
      <c r="P168" s="34"/>
      <c r="Q168" s="23"/>
      <c r="R168" s="34"/>
      <c r="S168" s="23"/>
      <c r="T168" s="25"/>
    </row>
    <row r="169" spans="1:20">
      <c r="A169" s="27">
        <v>8</v>
      </c>
      <c r="B169" s="27">
        <v>27</v>
      </c>
      <c r="C169" s="27" t="str">
        <f t="shared" si="24"/>
        <v>一</v>
      </c>
      <c r="D169" s="23" t="str">
        <f t="shared" si="25"/>
        <v>日校</v>
      </c>
      <c r="E169" s="23" t="str">
        <f t="shared" si="26"/>
        <v>高一2</v>
      </c>
      <c r="F169" s="25" t="str">
        <f t="shared" si="27"/>
        <v>職校音樂(丙)</v>
      </c>
      <c r="G169" s="23" t="str">
        <f t="shared" si="28"/>
        <v>全</v>
      </c>
      <c r="H169" s="23" t="str">
        <f t="shared" si="29"/>
        <v>華興</v>
      </c>
      <c r="I169" s="23" t="str">
        <f t="shared" si="30"/>
        <v>梁琇玲等</v>
      </c>
      <c r="J169" s="23">
        <f t="shared" si="31"/>
        <v>190</v>
      </c>
      <c r="K169" s="42">
        <f t="shared" si="32"/>
        <v>0</v>
      </c>
      <c r="L169" s="44" t="str">
        <f>VLOOKUP(H169,出版社!$B$2:$D$26,3,0)</f>
        <v>招標議價</v>
      </c>
      <c r="M169" s="23">
        <f t="shared" si="33"/>
        <v>40</v>
      </c>
      <c r="N169" s="23">
        <f t="shared" si="34"/>
        <v>40</v>
      </c>
      <c r="O169" s="34">
        <f t="shared" si="35"/>
        <v>7600</v>
      </c>
      <c r="P169" s="34"/>
      <c r="Q169" s="23"/>
      <c r="R169" s="34"/>
      <c r="S169" s="23"/>
      <c r="T169" s="25"/>
    </row>
    <row r="170" spans="1:20">
      <c r="A170" s="27">
        <v>9</v>
      </c>
      <c r="B170" s="27">
        <v>27</v>
      </c>
      <c r="C170" s="27" t="str">
        <f t="shared" si="24"/>
        <v>一</v>
      </c>
      <c r="D170" s="23" t="str">
        <f t="shared" si="25"/>
        <v>日校</v>
      </c>
      <c r="E170" s="23" t="str">
        <f t="shared" si="26"/>
        <v>高一3</v>
      </c>
      <c r="F170" s="25" t="str">
        <f t="shared" si="27"/>
        <v>職校音樂(丙)</v>
      </c>
      <c r="G170" s="23" t="str">
        <f t="shared" si="28"/>
        <v>全</v>
      </c>
      <c r="H170" s="23" t="str">
        <f t="shared" si="29"/>
        <v>華興</v>
      </c>
      <c r="I170" s="23" t="str">
        <f t="shared" si="30"/>
        <v>梁琇玲等</v>
      </c>
      <c r="J170" s="23">
        <f t="shared" si="31"/>
        <v>190</v>
      </c>
      <c r="K170" s="42">
        <f t="shared" si="32"/>
        <v>0</v>
      </c>
      <c r="L170" s="44" t="str">
        <f>VLOOKUP(H170,出版社!$B$2:$D$26,3,0)</f>
        <v>招標議價</v>
      </c>
      <c r="M170" s="23">
        <f t="shared" si="33"/>
        <v>40</v>
      </c>
      <c r="N170" s="23">
        <f t="shared" si="34"/>
        <v>40</v>
      </c>
      <c r="O170" s="34">
        <f t="shared" si="35"/>
        <v>7600</v>
      </c>
      <c r="P170" s="34"/>
      <c r="Q170" s="23"/>
      <c r="R170" s="34"/>
      <c r="S170" s="23"/>
      <c r="T170" s="25"/>
    </row>
    <row r="171" spans="1:20">
      <c r="A171" s="27">
        <v>10</v>
      </c>
      <c r="B171" s="27">
        <v>27</v>
      </c>
      <c r="C171" s="27" t="str">
        <f t="shared" si="24"/>
        <v>一</v>
      </c>
      <c r="D171" s="23" t="str">
        <f t="shared" si="25"/>
        <v>日校</v>
      </c>
      <c r="E171" s="23" t="str">
        <f t="shared" si="26"/>
        <v>高一4</v>
      </c>
      <c r="F171" s="25" t="str">
        <f t="shared" si="27"/>
        <v>職校音樂(丙)</v>
      </c>
      <c r="G171" s="23" t="str">
        <f t="shared" si="28"/>
        <v>全</v>
      </c>
      <c r="H171" s="23" t="str">
        <f t="shared" si="29"/>
        <v>華興</v>
      </c>
      <c r="I171" s="23" t="str">
        <f t="shared" si="30"/>
        <v>梁琇玲等</v>
      </c>
      <c r="J171" s="23">
        <f t="shared" si="31"/>
        <v>190</v>
      </c>
      <c r="K171" s="42">
        <f t="shared" si="32"/>
        <v>0</v>
      </c>
      <c r="L171" s="44" t="str">
        <f>VLOOKUP(H171,出版社!$B$2:$D$26,3,0)</f>
        <v>招標議價</v>
      </c>
      <c r="M171" s="23">
        <f t="shared" si="33"/>
        <v>40</v>
      </c>
      <c r="N171" s="23">
        <f t="shared" si="34"/>
        <v>40</v>
      </c>
      <c r="O171" s="34">
        <f t="shared" si="35"/>
        <v>7600</v>
      </c>
      <c r="P171" s="34"/>
      <c r="Q171" s="23"/>
      <c r="R171" s="34"/>
      <c r="S171" s="23"/>
      <c r="T171" s="25"/>
    </row>
    <row r="172" spans="1:20">
      <c r="A172" s="27">
        <v>19</v>
      </c>
      <c r="B172" s="27">
        <v>27</v>
      </c>
      <c r="C172" s="27" t="str">
        <f t="shared" si="24"/>
        <v>一</v>
      </c>
      <c r="D172" s="23" t="str">
        <f t="shared" si="25"/>
        <v>日校</v>
      </c>
      <c r="E172" s="23" t="str">
        <f t="shared" si="26"/>
        <v>商一1</v>
      </c>
      <c r="F172" s="25" t="str">
        <f t="shared" si="27"/>
        <v>職校音樂(丙)</v>
      </c>
      <c r="G172" s="23" t="str">
        <f t="shared" si="28"/>
        <v>全</v>
      </c>
      <c r="H172" s="23" t="str">
        <f t="shared" si="29"/>
        <v>華興</v>
      </c>
      <c r="I172" s="23" t="str">
        <f t="shared" si="30"/>
        <v>梁琇玲等</v>
      </c>
      <c r="J172" s="23">
        <f t="shared" si="31"/>
        <v>190</v>
      </c>
      <c r="K172" s="42">
        <f t="shared" si="32"/>
        <v>0</v>
      </c>
      <c r="L172" s="44" t="str">
        <f>VLOOKUP(H172,出版社!$B$2:$D$26,3,0)</f>
        <v>招標議價</v>
      </c>
      <c r="M172" s="23">
        <f t="shared" si="33"/>
        <v>40</v>
      </c>
      <c r="N172" s="23">
        <f t="shared" si="34"/>
        <v>40</v>
      </c>
      <c r="O172" s="34">
        <f t="shared" si="35"/>
        <v>7600</v>
      </c>
      <c r="P172" s="34"/>
      <c r="Q172" s="23"/>
      <c r="R172" s="34"/>
      <c r="S172" s="23"/>
      <c r="T172" s="25"/>
    </row>
    <row r="173" spans="1:20">
      <c r="A173" s="27">
        <v>20</v>
      </c>
      <c r="B173" s="27">
        <v>27</v>
      </c>
      <c r="C173" s="27" t="str">
        <f t="shared" si="24"/>
        <v>一</v>
      </c>
      <c r="D173" s="23" t="str">
        <f t="shared" si="25"/>
        <v>日校</v>
      </c>
      <c r="E173" s="23" t="str">
        <f t="shared" si="26"/>
        <v>商一2</v>
      </c>
      <c r="F173" s="25" t="str">
        <f t="shared" si="27"/>
        <v>職校音樂(丙)</v>
      </c>
      <c r="G173" s="23" t="str">
        <f t="shared" si="28"/>
        <v>全</v>
      </c>
      <c r="H173" s="23" t="str">
        <f t="shared" si="29"/>
        <v>華興</v>
      </c>
      <c r="I173" s="23" t="str">
        <f t="shared" si="30"/>
        <v>梁琇玲等</v>
      </c>
      <c r="J173" s="23">
        <f t="shared" si="31"/>
        <v>190</v>
      </c>
      <c r="K173" s="42">
        <f t="shared" si="32"/>
        <v>0</v>
      </c>
      <c r="L173" s="44" t="str">
        <f>VLOOKUP(H173,出版社!$B$2:$D$26,3,0)</f>
        <v>招標議價</v>
      </c>
      <c r="M173" s="23">
        <f t="shared" si="33"/>
        <v>40</v>
      </c>
      <c r="N173" s="23">
        <f t="shared" si="34"/>
        <v>40</v>
      </c>
      <c r="O173" s="34">
        <f t="shared" si="35"/>
        <v>7600</v>
      </c>
      <c r="P173" s="34"/>
      <c r="Q173" s="23"/>
      <c r="R173" s="34"/>
      <c r="S173" s="23"/>
      <c r="T173" s="25"/>
    </row>
    <row r="174" spans="1:20">
      <c r="A174" s="27">
        <v>21</v>
      </c>
      <c r="B174" s="27">
        <v>27</v>
      </c>
      <c r="C174" s="27" t="str">
        <f t="shared" si="24"/>
        <v>一</v>
      </c>
      <c r="D174" s="23" t="str">
        <f t="shared" si="25"/>
        <v>日校</v>
      </c>
      <c r="E174" s="23" t="str">
        <f t="shared" si="26"/>
        <v>商一3</v>
      </c>
      <c r="F174" s="25" t="str">
        <f t="shared" si="27"/>
        <v>職校音樂(丙)</v>
      </c>
      <c r="G174" s="23" t="str">
        <f t="shared" si="28"/>
        <v>全</v>
      </c>
      <c r="H174" s="23" t="str">
        <f t="shared" si="29"/>
        <v>華興</v>
      </c>
      <c r="I174" s="23" t="str">
        <f t="shared" si="30"/>
        <v>梁琇玲等</v>
      </c>
      <c r="J174" s="23">
        <f t="shared" si="31"/>
        <v>190</v>
      </c>
      <c r="K174" s="42">
        <f t="shared" si="32"/>
        <v>0</v>
      </c>
      <c r="L174" s="44" t="str">
        <f>VLOOKUP(H174,出版社!$B$2:$D$26,3,0)</f>
        <v>招標議價</v>
      </c>
      <c r="M174" s="23">
        <f t="shared" si="33"/>
        <v>40</v>
      </c>
      <c r="N174" s="23">
        <f t="shared" si="34"/>
        <v>40</v>
      </c>
      <c r="O174" s="34">
        <f t="shared" si="35"/>
        <v>7600</v>
      </c>
      <c r="P174" s="34"/>
      <c r="Q174" s="23"/>
      <c r="R174" s="34"/>
      <c r="S174" s="23"/>
      <c r="T174" s="25"/>
    </row>
    <row r="175" spans="1:20">
      <c r="A175" s="27">
        <v>22</v>
      </c>
      <c r="B175" s="27">
        <v>27</v>
      </c>
      <c r="C175" s="27" t="str">
        <f t="shared" si="24"/>
        <v>一</v>
      </c>
      <c r="D175" s="23" t="str">
        <f t="shared" si="25"/>
        <v>日校</v>
      </c>
      <c r="E175" s="23" t="str">
        <f t="shared" si="26"/>
        <v>商一4</v>
      </c>
      <c r="F175" s="25" t="str">
        <f t="shared" si="27"/>
        <v>職校音樂(丙)</v>
      </c>
      <c r="G175" s="23" t="str">
        <f t="shared" si="28"/>
        <v>全</v>
      </c>
      <c r="H175" s="23" t="str">
        <f t="shared" si="29"/>
        <v>華興</v>
      </c>
      <c r="I175" s="23" t="str">
        <f t="shared" si="30"/>
        <v>梁琇玲等</v>
      </c>
      <c r="J175" s="23">
        <f t="shared" si="31"/>
        <v>190</v>
      </c>
      <c r="K175" s="42">
        <f t="shared" si="32"/>
        <v>0</v>
      </c>
      <c r="L175" s="44" t="str">
        <f>VLOOKUP(H175,出版社!$B$2:$D$26,3,0)</f>
        <v>招標議價</v>
      </c>
      <c r="M175" s="23">
        <f t="shared" si="33"/>
        <v>40</v>
      </c>
      <c r="N175" s="23">
        <f t="shared" si="34"/>
        <v>40</v>
      </c>
      <c r="O175" s="34">
        <f t="shared" si="35"/>
        <v>7600</v>
      </c>
      <c r="P175" s="34"/>
      <c r="Q175" s="23"/>
      <c r="R175" s="34"/>
      <c r="S175" s="23"/>
      <c r="T175" s="25"/>
    </row>
    <row r="176" spans="1:20">
      <c r="A176" s="27">
        <v>31</v>
      </c>
      <c r="B176" s="27">
        <v>27</v>
      </c>
      <c r="C176" s="27" t="str">
        <f t="shared" si="24"/>
        <v>一</v>
      </c>
      <c r="D176" s="23" t="str">
        <f t="shared" si="25"/>
        <v>日校</v>
      </c>
      <c r="E176" s="23" t="str">
        <f t="shared" si="26"/>
        <v>貿一1</v>
      </c>
      <c r="F176" s="25" t="str">
        <f t="shared" si="27"/>
        <v>職校音樂(丙)</v>
      </c>
      <c r="G176" s="23" t="str">
        <f t="shared" si="28"/>
        <v>全</v>
      </c>
      <c r="H176" s="23" t="str">
        <f t="shared" si="29"/>
        <v>華興</v>
      </c>
      <c r="I176" s="23" t="str">
        <f t="shared" si="30"/>
        <v>梁琇玲等</v>
      </c>
      <c r="J176" s="23">
        <f t="shared" si="31"/>
        <v>190</v>
      </c>
      <c r="K176" s="42">
        <f t="shared" si="32"/>
        <v>0</v>
      </c>
      <c r="L176" s="44" t="str">
        <f>VLOOKUP(H176,出版社!$B$2:$D$26,3,0)</f>
        <v>招標議價</v>
      </c>
      <c r="M176" s="23">
        <f t="shared" si="33"/>
        <v>40</v>
      </c>
      <c r="N176" s="23">
        <f t="shared" si="34"/>
        <v>40</v>
      </c>
      <c r="O176" s="34">
        <f t="shared" si="35"/>
        <v>7600</v>
      </c>
      <c r="P176" s="34"/>
      <c r="Q176" s="23"/>
      <c r="R176" s="34"/>
      <c r="S176" s="23"/>
      <c r="T176" s="25"/>
    </row>
    <row r="177" spans="1:20">
      <c r="A177" s="27">
        <v>32</v>
      </c>
      <c r="B177" s="27">
        <v>27</v>
      </c>
      <c r="C177" s="27" t="str">
        <f t="shared" si="24"/>
        <v>一</v>
      </c>
      <c r="D177" s="23" t="str">
        <f t="shared" si="25"/>
        <v>日校</v>
      </c>
      <c r="E177" s="23" t="str">
        <f t="shared" si="26"/>
        <v>貿一2</v>
      </c>
      <c r="F177" s="25" t="str">
        <f t="shared" si="27"/>
        <v>職校音樂(丙)</v>
      </c>
      <c r="G177" s="23" t="str">
        <f t="shared" si="28"/>
        <v>全</v>
      </c>
      <c r="H177" s="23" t="str">
        <f t="shared" si="29"/>
        <v>華興</v>
      </c>
      <c r="I177" s="23" t="str">
        <f t="shared" si="30"/>
        <v>梁琇玲等</v>
      </c>
      <c r="J177" s="23">
        <f t="shared" si="31"/>
        <v>190</v>
      </c>
      <c r="K177" s="42">
        <f t="shared" si="32"/>
        <v>0</v>
      </c>
      <c r="L177" s="44" t="str">
        <f>VLOOKUP(H177,出版社!$B$2:$D$26,3,0)</f>
        <v>招標議價</v>
      </c>
      <c r="M177" s="23">
        <f t="shared" si="33"/>
        <v>40</v>
      </c>
      <c r="N177" s="23">
        <f t="shared" si="34"/>
        <v>40</v>
      </c>
      <c r="O177" s="34">
        <f t="shared" si="35"/>
        <v>7600</v>
      </c>
      <c r="P177" s="34"/>
      <c r="Q177" s="23"/>
      <c r="R177" s="34"/>
      <c r="S177" s="23"/>
      <c r="T177" s="25"/>
    </row>
    <row r="178" spans="1:20">
      <c r="A178" s="27">
        <v>33</v>
      </c>
      <c r="B178" s="27">
        <v>27</v>
      </c>
      <c r="C178" s="27" t="str">
        <f t="shared" si="24"/>
        <v>一</v>
      </c>
      <c r="D178" s="23" t="str">
        <f t="shared" si="25"/>
        <v>日校</v>
      </c>
      <c r="E178" s="23" t="str">
        <f t="shared" si="26"/>
        <v>貿一3</v>
      </c>
      <c r="F178" s="25" t="str">
        <f t="shared" si="27"/>
        <v>職校音樂(丙)</v>
      </c>
      <c r="G178" s="23" t="str">
        <f t="shared" si="28"/>
        <v>全</v>
      </c>
      <c r="H178" s="23" t="str">
        <f t="shared" si="29"/>
        <v>華興</v>
      </c>
      <c r="I178" s="23" t="str">
        <f t="shared" si="30"/>
        <v>梁琇玲等</v>
      </c>
      <c r="J178" s="23">
        <f t="shared" si="31"/>
        <v>190</v>
      </c>
      <c r="K178" s="42">
        <f t="shared" si="32"/>
        <v>0</v>
      </c>
      <c r="L178" s="44" t="str">
        <f>VLOOKUP(H178,出版社!$B$2:$D$26,3,0)</f>
        <v>招標議價</v>
      </c>
      <c r="M178" s="23">
        <f t="shared" si="33"/>
        <v>40</v>
      </c>
      <c r="N178" s="23">
        <f t="shared" si="34"/>
        <v>40</v>
      </c>
      <c r="O178" s="34">
        <f t="shared" si="35"/>
        <v>7600</v>
      </c>
      <c r="P178" s="34"/>
      <c r="Q178" s="23"/>
      <c r="R178" s="34"/>
      <c r="S178" s="23"/>
      <c r="T178" s="25"/>
    </row>
    <row r="179" spans="1:20">
      <c r="A179" s="27">
        <v>34</v>
      </c>
      <c r="B179" s="27">
        <v>27</v>
      </c>
      <c r="C179" s="27" t="str">
        <f t="shared" si="24"/>
        <v>一</v>
      </c>
      <c r="D179" s="23" t="str">
        <f t="shared" si="25"/>
        <v>日校</v>
      </c>
      <c r="E179" s="23" t="str">
        <f t="shared" si="26"/>
        <v>貿一4</v>
      </c>
      <c r="F179" s="25" t="str">
        <f t="shared" si="27"/>
        <v>職校音樂(丙)</v>
      </c>
      <c r="G179" s="23" t="str">
        <f t="shared" si="28"/>
        <v>全</v>
      </c>
      <c r="H179" s="23" t="str">
        <f t="shared" si="29"/>
        <v>華興</v>
      </c>
      <c r="I179" s="23" t="str">
        <f t="shared" si="30"/>
        <v>梁琇玲等</v>
      </c>
      <c r="J179" s="23">
        <f t="shared" si="31"/>
        <v>190</v>
      </c>
      <c r="K179" s="42">
        <f t="shared" si="32"/>
        <v>0</v>
      </c>
      <c r="L179" s="44" t="str">
        <f>VLOOKUP(H179,出版社!$B$2:$D$26,3,0)</f>
        <v>招標議價</v>
      </c>
      <c r="M179" s="23">
        <f t="shared" si="33"/>
        <v>40</v>
      </c>
      <c r="N179" s="23">
        <f t="shared" si="34"/>
        <v>40</v>
      </c>
      <c r="O179" s="34">
        <f t="shared" si="35"/>
        <v>7600</v>
      </c>
      <c r="P179" s="34"/>
      <c r="Q179" s="23"/>
      <c r="R179" s="34"/>
      <c r="S179" s="23"/>
      <c r="T179" s="25"/>
    </row>
    <row r="180" spans="1:20">
      <c r="A180" s="27">
        <v>43</v>
      </c>
      <c r="B180" s="27">
        <v>27</v>
      </c>
      <c r="C180" s="27" t="str">
        <f t="shared" si="24"/>
        <v>一</v>
      </c>
      <c r="D180" s="23" t="str">
        <f t="shared" si="25"/>
        <v>日校</v>
      </c>
      <c r="E180" s="23" t="str">
        <f t="shared" si="26"/>
        <v>資一1</v>
      </c>
      <c r="F180" s="25" t="str">
        <f t="shared" si="27"/>
        <v>職校音樂(丙)</v>
      </c>
      <c r="G180" s="23" t="str">
        <f t="shared" si="28"/>
        <v>全</v>
      </c>
      <c r="H180" s="23" t="str">
        <f t="shared" si="29"/>
        <v>華興</v>
      </c>
      <c r="I180" s="23" t="str">
        <f t="shared" si="30"/>
        <v>梁琇玲等</v>
      </c>
      <c r="J180" s="23">
        <f t="shared" si="31"/>
        <v>190</v>
      </c>
      <c r="K180" s="42">
        <f t="shared" si="32"/>
        <v>0</v>
      </c>
      <c r="L180" s="44" t="str">
        <f>VLOOKUP(H180,出版社!$B$2:$D$26,3,0)</f>
        <v>招標議價</v>
      </c>
      <c r="M180" s="23">
        <f t="shared" si="33"/>
        <v>40</v>
      </c>
      <c r="N180" s="23">
        <f t="shared" si="34"/>
        <v>40</v>
      </c>
      <c r="O180" s="34">
        <f t="shared" si="35"/>
        <v>7600</v>
      </c>
      <c r="P180" s="34"/>
      <c r="Q180" s="23"/>
      <c r="R180" s="34"/>
      <c r="S180" s="23"/>
      <c r="T180" s="25"/>
    </row>
    <row r="181" spans="1:20">
      <c r="A181" s="27">
        <v>44</v>
      </c>
      <c r="B181" s="27">
        <v>27</v>
      </c>
      <c r="C181" s="27" t="str">
        <f t="shared" si="24"/>
        <v>一</v>
      </c>
      <c r="D181" s="23" t="str">
        <f t="shared" si="25"/>
        <v>日校</v>
      </c>
      <c r="E181" s="23" t="str">
        <f t="shared" si="26"/>
        <v>資一2</v>
      </c>
      <c r="F181" s="25" t="str">
        <f t="shared" si="27"/>
        <v>職校音樂(丙)</v>
      </c>
      <c r="G181" s="23" t="str">
        <f t="shared" si="28"/>
        <v>全</v>
      </c>
      <c r="H181" s="23" t="str">
        <f t="shared" si="29"/>
        <v>華興</v>
      </c>
      <c r="I181" s="23" t="str">
        <f t="shared" si="30"/>
        <v>梁琇玲等</v>
      </c>
      <c r="J181" s="23">
        <f t="shared" si="31"/>
        <v>190</v>
      </c>
      <c r="K181" s="42">
        <f t="shared" si="32"/>
        <v>0</v>
      </c>
      <c r="L181" s="44" t="str">
        <f>VLOOKUP(H181,出版社!$B$2:$D$26,3,0)</f>
        <v>招標議價</v>
      </c>
      <c r="M181" s="23">
        <f t="shared" si="33"/>
        <v>40</v>
      </c>
      <c r="N181" s="23">
        <f t="shared" si="34"/>
        <v>40</v>
      </c>
      <c r="O181" s="34">
        <f t="shared" si="35"/>
        <v>7600</v>
      </c>
      <c r="P181" s="34"/>
      <c r="Q181" s="23"/>
      <c r="R181" s="34"/>
      <c r="S181" s="23"/>
      <c r="T181" s="25"/>
    </row>
    <row r="182" spans="1:20">
      <c r="A182" s="27">
        <v>1</v>
      </c>
      <c r="B182" s="27">
        <v>28</v>
      </c>
      <c r="C182" s="27" t="str">
        <f t="shared" si="24"/>
        <v>一</v>
      </c>
      <c r="D182" s="23" t="str">
        <f t="shared" si="25"/>
        <v>日校</v>
      </c>
      <c r="E182" s="23" t="str">
        <f t="shared" si="26"/>
        <v>外一1</v>
      </c>
      <c r="F182" s="25" t="str">
        <f t="shared" si="27"/>
        <v>體育</v>
      </c>
      <c r="G182" s="23" t="str">
        <f t="shared" si="28"/>
        <v>一</v>
      </c>
      <c r="H182" s="23" t="str">
        <f t="shared" si="29"/>
        <v>華興</v>
      </c>
      <c r="I182" s="23" t="str">
        <f t="shared" si="30"/>
        <v>陳相榮.等</v>
      </c>
      <c r="J182" s="23">
        <f t="shared" si="31"/>
        <v>146</v>
      </c>
      <c r="K182" s="42">
        <f t="shared" si="32"/>
        <v>0</v>
      </c>
      <c r="L182" s="44" t="str">
        <f>VLOOKUP(H182,出版社!$B$2:$D$26,3,0)</f>
        <v>招標議價</v>
      </c>
      <c r="M182" s="23">
        <f t="shared" si="33"/>
        <v>40</v>
      </c>
      <c r="N182" s="23">
        <f t="shared" si="34"/>
        <v>40</v>
      </c>
      <c r="O182" s="34">
        <f t="shared" si="35"/>
        <v>5840</v>
      </c>
      <c r="P182" s="34"/>
      <c r="Q182" s="23"/>
      <c r="R182" s="34"/>
      <c r="S182" s="23"/>
      <c r="T182" s="25"/>
    </row>
    <row r="183" spans="1:20">
      <c r="A183" s="27">
        <v>2</v>
      </c>
      <c r="B183" s="27">
        <v>28</v>
      </c>
      <c r="C183" s="27" t="str">
        <f t="shared" si="24"/>
        <v>一</v>
      </c>
      <c r="D183" s="23" t="str">
        <f t="shared" si="25"/>
        <v>日校</v>
      </c>
      <c r="E183" s="23" t="str">
        <f t="shared" si="26"/>
        <v>外一2</v>
      </c>
      <c r="F183" s="25" t="str">
        <f t="shared" si="27"/>
        <v>體育</v>
      </c>
      <c r="G183" s="23" t="str">
        <f t="shared" si="28"/>
        <v>一</v>
      </c>
      <c r="H183" s="23" t="str">
        <f t="shared" si="29"/>
        <v>華興</v>
      </c>
      <c r="I183" s="23" t="str">
        <f t="shared" si="30"/>
        <v>陳相榮.等</v>
      </c>
      <c r="J183" s="23">
        <f t="shared" si="31"/>
        <v>146</v>
      </c>
      <c r="K183" s="42">
        <f t="shared" si="32"/>
        <v>0</v>
      </c>
      <c r="L183" s="44" t="str">
        <f>VLOOKUP(H183,出版社!$B$2:$D$26,3,0)</f>
        <v>招標議價</v>
      </c>
      <c r="M183" s="23">
        <f t="shared" si="33"/>
        <v>40</v>
      </c>
      <c r="N183" s="23">
        <f t="shared" si="34"/>
        <v>40</v>
      </c>
      <c r="O183" s="34">
        <f t="shared" si="35"/>
        <v>5840</v>
      </c>
      <c r="P183" s="34"/>
      <c r="Q183" s="23"/>
      <c r="R183" s="34"/>
      <c r="S183" s="23"/>
      <c r="T183" s="25"/>
    </row>
    <row r="184" spans="1:20">
      <c r="A184" s="27">
        <v>7</v>
      </c>
      <c r="B184" s="27">
        <v>28</v>
      </c>
      <c r="C184" s="27" t="str">
        <f t="shared" si="24"/>
        <v>一</v>
      </c>
      <c r="D184" s="23" t="str">
        <f t="shared" si="25"/>
        <v>日校</v>
      </c>
      <c r="E184" s="23" t="str">
        <f t="shared" si="26"/>
        <v>高一1</v>
      </c>
      <c r="F184" s="25" t="str">
        <f t="shared" si="27"/>
        <v>體育</v>
      </c>
      <c r="G184" s="23" t="str">
        <f t="shared" si="28"/>
        <v>一</v>
      </c>
      <c r="H184" s="23" t="str">
        <f t="shared" si="29"/>
        <v>華興</v>
      </c>
      <c r="I184" s="23" t="str">
        <f t="shared" si="30"/>
        <v>陳相榮.等</v>
      </c>
      <c r="J184" s="23">
        <f t="shared" si="31"/>
        <v>146</v>
      </c>
      <c r="K184" s="42">
        <f t="shared" si="32"/>
        <v>0</v>
      </c>
      <c r="L184" s="44" t="str">
        <f>VLOOKUP(H184,出版社!$B$2:$D$26,3,0)</f>
        <v>招標議價</v>
      </c>
      <c r="M184" s="23">
        <f t="shared" si="33"/>
        <v>40</v>
      </c>
      <c r="N184" s="23">
        <f t="shared" si="34"/>
        <v>40</v>
      </c>
      <c r="O184" s="34">
        <f t="shared" si="35"/>
        <v>5840</v>
      </c>
      <c r="P184" s="34"/>
      <c r="Q184" s="23"/>
      <c r="R184" s="34"/>
      <c r="S184" s="23"/>
      <c r="T184" s="25"/>
    </row>
    <row r="185" spans="1:20">
      <c r="A185" s="27">
        <v>8</v>
      </c>
      <c r="B185" s="27">
        <v>28</v>
      </c>
      <c r="C185" s="27" t="str">
        <f t="shared" si="24"/>
        <v>一</v>
      </c>
      <c r="D185" s="23" t="str">
        <f t="shared" si="25"/>
        <v>日校</v>
      </c>
      <c r="E185" s="23" t="str">
        <f t="shared" si="26"/>
        <v>高一2</v>
      </c>
      <c r="F185" s="25" t="str">
        <f t="shared" si="27"/>
        <v>體育</v>
      </c>
      <c r="G185" s="23" t="str">
        <f t="shared" si="28"/>
        <v>一</v>
      </c>
      <c r="H185" s="23" t="str">
        <f t="shared" si="29"/>
        <v>華興</v>
      </c>
      <c r="I185" s="23" t="str">
        <f t="shared" si="30"/>
        <v>陳相榮.等</v>
      </c>
      <c r="J185" s="23">
        <f t="shared" si="31"/>
        <v>146</v>
      </c>
      <c r="K185" s="42">
        <f t="shared" si="32"/>
        <v>0</v>
      </c>
      <c r="L185" s="44" t="str">
        <f>VLOOKUP(H185,出版社!$B$2:$D$26,3,0)</f>
        <v>招標議價</v>
      </c>
      <c r="M185" s="23">
        <f t="shared" si="33"/>
        <v>40</v>
      </c>
      <c r="N185" s="23">
        <f t="shared" si="34"/>
        <v>40</v>
      </c>
      <c r="O185" s="34">
        <f t="shared" si="35"/>
        <v>5840</v>
      </c>
      <c r="P185" s="34"/>
      <c r="Q185" s="23"/>
      <c r="R185" s="34"/>
      <c r="S185" s="23"/>
      <c r="T185" s="25"/>
    </row>
    <row r="186" spans="1:20">
      <c r="A186" s="27">
        <v>9</v>
      </c>
      <c r="B186" s="27">
        <v>28</v>
      </c>
      <c r="C186" s="27" t="str">
        <f t="shared" si="24"/>
        <v>一</v>
      </c>
      <c r="D186" s="23" t="str">
        <f t="shared" si="25"/>
        <v>日校</v>
      </c>
      <c r="E186" s="23" t="str">
        <f t="shared" si="26"/>
        <v>高一3</v>
      </c>
      <c r="F186" s="25" t="str">
        <f t="shared" si="27"/>
        <v>體育</v>
      </c>
      <c r="G186" s="23" t="str">
        <f t="shared" si="28"/>
        <v>一</v>
      </c>
      <c r="H186" s="23" t="str">
        <f t="shared" si="29"/>
        <v>華興</v>
      </c>
      <c r="I186" s="23" t="str">
        <f t="shared" si="30"/>
        <v>陳相榮.等</v>
      </c>
      <c r="J186" s="23">
        <f t="shared" si="31"/>
        <v>146</v>
      </c>
      <c r="K186" s="42">
        <f t="shared" si="32"/>
        <v>0</v>
      </c>
      <c r="L186" s="44" t="str">
        <f>VLOOKUP(H186,出版社!$B$2:$D$26,3,0)</f>
        <v>招標議價</v>
      </c>
      <c r="M186" s="23">
        <f t="shared" si="33"/>
        <v>40</v>
      </c>
      <c r="N186" s="23">
        <f t="shared" si="34"/>
        <v>40</v>
      </c>
      <c r="O186" s="34">
        <f t="shared" si="35"/>
        <v>5840</v>
      </c>
      <c r="P186" s="34"/>
      <c r="Q186" s="23"/>
      <c r="R186" s="34"/>
      <c r="S186" s="23"/>
      <c r="T186" s="25"/>
    </row>
    <row r="187" spans="1:20">
      <c r="A187" s="27">
        <v>10</v>
      </c>
      <c r="B187" s="27">
        <v>28</v>
      </c>
      <c r="C187" s="27" t="str">
        <f t="shared" si="24"/>
        <v>一</v>
      </c>
      <c r="D187" s="23" t="str">
        <f t="shared" si="25"/>
        <v>日校</v>
      </c>
      <c r="E187" s="23" t="str">
        <f t="shared" si="26"/>
        <v>高一4</v>
      </c>
      <c r="F187" s="25" t="str">
        <f t="shared" si="27"/>
        <v>體育</v>
      </c>
      <c r="G187" s="23" t="str">
        <f t="shared" si="28"/>
        <v>一</v>
      </c>
      <c r="H187" s="23" t="str">
        <f t="shared" si="29"/>
        <v>華興</v>
      </c>
      <c r="I187" s="23" t="str">
        <f t="shared" si="30"/>
        <v>陳相榮.等</v>
      </c>
      <c r="J187" s="23">
        <f t="shared" si="31"/>
        <v>146</v>
      </c>
      <c r="K187" s="42">
        <f t="shared" si="32"/>
        <v>0</v>
      </c>
      <c r="L187" s="44" t="str">
        <f>VLOOKUP(H187,出版社!$B$2:$D$26,3,0)</f>
        <v>招標議價</v>
      </c>
      <c r="M187" s="23">
        <f t="shared" si="33"/>
        <v>40</v>
      </c>
      <c r="N187" s="23">
        <f t="shared" si="34"/>
        <v>40</v>
      </c>
      <c r="O187" s="34">
        <f t="shared" si="35"/>
        <v>5840</v>
      </c>
      <c r="P187" s="34"/>
      <c r="Q187" s="23"/>
      <c r="R187" s="34"/>
      <c r="S187" s="23"/>
      <c r="T187" s="25"/>
    </row>
    <row r="188" spans="1:20">
      <c r="A188" s="27">
        <v>19</v>
      </c>
      <c r="B188" s="27">
        <v>28</v>
      </c>
      <c r="C188" s="27" t="str">
        <f t="shared" si="24"/>
        <v>一</v>
      </c>
      <c r="D188" s="23" t="str">
        <f t="shared" si="25"/>
        <v>日校</v>
      </c>
      <c r="E188" s="23" t="str">
        <f t="shared" si="26"/>
        <v>商一1</v>
      </c>
      <c r="F188" s="25" t="str">
        <f t="shared" si="27"/>
        <v>體育</v>
      </c>
      <c r="G188" s="23" t="str">
        <f t="shared" si="28"/>
        <v>一</v>
      </c>
      <c r="H188" s="23" t="str">
        <f t="shared" si="29"/>
        <v>華興</v>
      </c>
      <c r="I188" s="23" t="str">
        <f t="shared" si="30"/>
        <v>陳相榮.等</v>
      </c>
      <c r="J188" s="23">
        <f t="shared" si="31"/>
        <v>146</v>
      </c>
      <c r="K188" s="42">
        <f t="shared" si="32"/>
        <v>0</v>
      </c>
      <c r="L188" s="44" t="str">
        <f>VLOOKUP(H188,出版社!$B$2:$D$26,3,0)</f>
        <v>招標議價</v>
      </c>
      <c r="M188" s="23">
        <f t="shared" si="33"/>
        <v>40</v>
      </c>
      <c r="N188" s="23">
        <f t="shared" si="34"/>
        <v>40</v>
      </c>
      <c r="O188" s="34">
        <f t="shared" si="35"/>
        <v>5840</v>
      </c>
      <c r="P188" s="34"/>
      <c r="Q188" s="23"/>
      <c r="R188" s="34"/>
      <c r="S188" s="23"/>
      <c r="T188" s="25"/>
    </row>
    <row r="189" spans="1:20">
      <c r="A189" s="27">
        <v>20</v>
      </c>
      <c r="B189" s="27">
        <v>28</v>
      </c>
      <c r="C189" s="27" t="str">
        <f t="shared" si="24"/>
        <v>一</v>
      </c>
      <c r="D189" s="23" t="str">
        <f t="shared" si="25"/>
        <v>日校</v>
      </c>
      <c r="E189" s="23" t="str">
        <f t="shared" si="26"/>
        <v>商一2</v>
      </c>
      <c r="F189" s="25" t="str">
        <f t="shared" si="27"/>
        <v>體育</v>
      </c>
      <c r="G189" s="23" t="str">
        <f t="shared" si="28"/>
        <v>一</v>
      </c>
      <c r="H189" s="23" t="str">
        <f t="shared" si="29"/>
        <v>華興</v>
      </c>
      <c r="I189" s="23" t="str">
        <f t="shared" si="30"/>
        <v>陳相榮.等</v>
      </c>
      <c r="J189" s="23">
        <f t="shared" si="31"/>
        <v>146</v>
      </c>
      <c r="K189" s="42">
        <f t="shared" si="32"/>
        <v>0</v>
      </c>
      <c r="L189" s="44" t="str">
        <f>VLOOKUP(H189,出版社!$B$2:$D$26,3,0)</f>
        <v>招標議價</v>
      </c>
      <c r="M189" s="23">
        <f t="shared" si="33"/>
        <v>40</v>
      </c>
      <c r="N189" s="23">
        <f t="shared" si="34"/>
        <v>40</v>
      </c>
      <c r="O189" s="34">
        <f t="shared" si="35"/>
        <v>5840</v>
      </c>
      <c r="P189" s="34"/>
      <c r="Q189" s="23"/>
      <c r="R189" s="34"/>
      <c r="S189" s="23"/>
      <c r="T189" s="25"/>
    </row>
    <row r="190" spans="1:20">
      <c r="A190" s="27">
        <v>21</v>
      </c>
      <c r="B190" s="27">
        <v>28</v>
      </c>
      <c r="C190" s="27" t="str">
        <f t="shared" si="24"/>
        <v>一</v>
      </c>
      <c r="D190" s="23" t="str">
        <f t="shared" si="25"/>
        <v>日校</v>
      </c>
      <c r="E190" s="23" t="str">
        <f t="shared" si="26"/>
        <v>商一3</v>
      </c>
      <c r="F190" s="25" t="str">
        <f t="shared" si="27"/>
        <v>體育</v>
      </c>
      <c r="G190" s="23" t="str">
        <f t="shared" si="28"/>
        <v>一</v>
      </c>
      <c r="H190" s="23" t="str">
        <f t="shared" si="29"/>
        <v>華興</v>
      </c>
      <c r="I190" s="23" t="str">
        <f t="shared" si="30"/>
        <v>陳相榮.等</v>
      </c>
      <c r="J190" s="23">
        <f t="shared" si="31"/>
        <v>146</v>
      </c>
      <c r="K190" s="42">
        <f t="shared" si="32"/>
        <v>0</v>
      </c>
      <c r="L190" s="44" t="str">
        <f>VLOOKUP(H190,出版社!$B$2:$D$26,3,0)</f>
        <v>招標議價</v>
      </c>
      <c r="M190" s="23">
        <f t="shared" si="33"/>
        <v>40</v>
      </c>
      <c r="N190" s="23">
        <f t="shared" si="34"/>
        <v>40</v>
      </c>
      <c r="O190" s="34">
        <f t="shared" si="35"/>
        <v>5840</v>
      </c>
      <c r="P190" s="34"/>
      <c r="Q190" s="23"/>
      <c r="R190" s="34"/>
      <c r="S190" s="23"/>
      <c r="T190" s="25"/>
    </row>
    <row r="191" spans="1:20">
      <c r="A191" s="27">
        <v>22</v>
      </c>
      <c r="B191" s="27">
        <v>28</v>
      </c>
      <c r="C191" s="27" t="str">
        <f t="shared" si="24"/>
        <v>一</v>
      </c>
      <c r="D191" s="23" t="str">
        <f t="shared" si="25"/>
        <v>日校</v>
      </c>
      <c r="E191" s="23" t="str">
        <f t="shared" si="26"/>
        <v>商一4</v>
      </c>
      <c r="F191" s="25" t="str">
        <f t="shared" si="27"/>
        <v>體育</v>
      </c>
      <c r="G191" s="23" t="str">
        <f t="shared" si="28"/>
        <v>一</v>
      </c>
      <c r="H191" s="23" t="str">
        <f t="shared" si="29"/>
        <v>華興</v>
      </c>
      <c r="I191" s="23" t="str">
        <f t="shared" si="30"/>
        <v>陳相榮.等</v>
      </c>
      <c r="J191" s="23">
        <f t="shared" si="31"/>
        <v>146</v>
      </c>
      <c r="K191" s="42">
        <f t="shared" si="32"/>
        <v>0</v>
      </c>
      <c r="L191" s="44" t="str">
        <f>VLOOKUP(H191,出版社!$B$2:$D$26,3,0)</f>
        <v>招標議價</v>
      </c>
      <c r="M191" s="23">
        <f t="shared" si="33"/>
        <v>40</v>
      </c>
      <c r="N191" s="23">
        <f t="shared" si="34"/>
        <v>40</v>
      </c>
      <c r="O191" s="34">
        <f t="shared" si="35"/>
        <v>5840</v>
      </c>
      <c r="P191" s="34"/>
      <c r="Q191" s="23"/>
      <c r="R191" s="34"/>
      <c r="S191" s="23"/>
      <c r="T191" s="25"/>
    </row>
    <row r="192" spans="1:20">
      <c r="A192" s="27">
        <v>31</v>
      </c>
      <c r="B192" s="27">
        <v>28</v>
      </c>
      <c r="C192" s="27" t="str">
        <f t="shared" si="24"/>
        <v>一</v>
      </c>
      <c r="D192" s="23" t="str">
        <f t="shared" si="25"/>
        <v>日校</v>
      </c>
      <c r="E192" s="23" t="str">
        <f t="shared" si="26"/>
        <v>貿一1</v>
      </c>
      <c r="F192" s="25" t="str">
        <f t="shared" si="27"/>
        <v>體育</v>
      </c>
      <c r="G192" s="23" t="str">
        <f t="shared" si="28"/>
        <v>一</v>
      </c>
      <c r="H192" s="23" t="str">
        <f t="shared" si="29"/>
        <v>華興</v>
      </c>
      <c r="I192" s="23" t="str">
        <f t="shared" si="30"/>
        <v>陳相榮.等</v>
      </c>
      <c r="J192" s="23">
        <f t="shared" si="31"/>
        <v>146</v>
      </c>
      <c r="K192" s="42">
        <f t="shared" si="32"/>
        <v>0</v>
      </c>
      <c r="L192" s="44" t="str">
        <f>VLOOKUP(H192,出版社!$B$2:$D$26,3,0)</f>
        <v>招標議價</v>
      </c>
      <c r="M192" s="23">
        <f t="shared" si="33"/>
        <v>40</v>
      </c>
      <c r="N192" s="23">
        <f t="shared" si="34"/>
        <v>40</v>
      </c>
      <c r="O192" s="34">
        <f t="shared" si="35"/>
        <v>5840</v>
      </c>
      <c r="P192" s="34"/>
      <c r="Q192" s="23"/>
      <c r="R192" s="34"/>
      <c r="S192" s="23"/>
      <c r="T192" s="25"/>
    </row>
    <row r="193" spans="1:20">
      <c r="A193" s="27">
        <v>32</v>
      </c>
      <c r="B193" s="27">
        <v>28</v>
      </c>
      <c r="C193" s="27" t="str">
        <f t="shared" si="24"/>
        <v>一</v>
      </c>
      <c r="D193" s="23" t="str">
        <f t="shared" si="25"/>
        <v>日校</v>
      </c>
      <c r="E193" s="23" t="str">
        <f t="shared" si="26"/>
        <v>貿一2</v>
      </c>
      <c r="F193" s="25" t="str">
        <f t="shared" si="27"/>
        <v>體育</v>
      </c>
      <c r="G193" s="23" t="str">
        <f t="shared" si="28"/>
        <v>一</v>
      </c>
      <c r="H193" s="23" t="str">
        <f t="shared" si="29"/>
        <v>華興</v>
      </c>
      <c r="I193" s="23" t="str">
        <f t="shared" si="30"/>
        <v>陳相榮.等</v>
      </c>
      <c r="J193" s="23">
        <f t="shared" si="31"/>
        <v>146</v>
      </c>
      <c r="K193" s="42">
        <f t="shared" si="32"/>
        <v>0</v>
      </c>
      <c r="L193" s="44" t="str">
        <f>VLOOKUP(H193,出版社!$B$2:$D$26,3,0)</f>
        <v>招標議價</v>
      </c>
      <c r="M193" s="23">
        <f t="shared" si="33"/>
        <v>40</v>
      </c>
      <c r="N193" s="23">
        <f t="shared" si="34"/>
        <v>40</v>
      </c>
      <c r="O193" s="34">
        <f t="shared" si="35"/>
        <v>5840</v>
      </c>
      <c r="P193" s="34"/>
      <c r="Q193" s="23"/>
      <c r="R193" s="34"/>
      <c r="S193" s="23"/>
      <c r="T193" s="25"/>
    </row>
    <row r="194" spans="1:20">
      <c r="A194" s="27">
        <v>33</v>
      </c>
      <c r="B194" s="27">
        <v>28</v>
      </c>
      <c r="C194" s="27" t="str">
        <f t="shared" ref="C194:C257" si="36">VLOOKUP($A194,班級清單,6,0)</f>
        <v>一</v>
      </c>
      <c r="D194" s="23" t="str">
        <f t="shared" ref="D194:D257" si="37">VLOOKUP($A194,班級清單,2,0)</f>
        <v>日校</v>
      </c>
      <c r="E194" s="23" t="str">
        <f t="shared" ref="E194:E257" si="38">VLOOKUP($A194,班級清單,3,0)</f>
        <v>貿一3</v>
      </c>
      <c r="F194" s="25" t="str">
        <f t="shared" ref="F194:F257" si="39">VLOOKUP($B194,書籍清單,2,0)</f>
        <v>體育</v>
      </c>
      <c r="G194" s="23" t="str">
        <f t="shared" ref="G194:G257" si="40">VLOOKUP($B194,書籍清單,3,0)</f>
        <v>一</v>
      </c>
      <c r="H194" s="23" t="str">
        <f t="shared" ref="H194:H257" si="41">VLOOKUP($B194,書籍清單,4,0)</f>
        <v>華興</v>
      </c>
      <c r="I194" s="23" t="str">
        <f t="shared" ref="I194:I257" si="42">VLOOKUP($B194,書籍清單,5,0)</f>
        <v>陳相榮.等</v>
      </c>
      <c r="J194" s="23">
        <f t="shared" ref="J194:J257" si="43">VLOOKUP($B194,書籍清單,6,0)</f>
        <v>146</v>
      </c>
      <c r="K194" s="42">
        <f t="shared" ref="K194:K257" si="44">VLOOKUP($B194,書籍清單,7,0)</f>
        <v>0</v>
      </c>
      <c r="L194" s="44" t="str">
        <f>VLOOKUP(H194,出版社!$B$2:$D$26,3,0)</f>
        <v>招標議價</v>
      </c>
      <c r="M194" s="23">
        <f t="shared" ref="M194:M257" si="45">VLOOKUP($A194,班級清單,4,0)</f>
        <v>40</v>
      </c>
      <c r="N194" s="23">
        <f t="shared" si="34"/>
        <v>40</v>
      </c>
      <c r="O194" s="34">
        <f t="shared" si="35"/>
        <v>5840</v>
      </c>
      <c r="P194" s="34"/>
      <c r="Q194" s="23"/>
      <c r="R194" s="34"/>
      <c r="S194" s="23"/>
      <c r="T194" s="25"/>
    </row>
    <row r="195" spans="1:20">
      <c r="A195" s="27">
        <v>34</v>
      </c>
      <c r="B195" s="27">
        <v>28</v>
      </c>
      <c r="C195" s="27" t="str">
        <f t="shared" si="36"/>
        <v>一</v>
      </c>
      <c r="D195" s="23" t="str">
        <f t="shared" si="37"/>
        <v>日校</v>
      </c>
      <c r="E195" s="23" t="str">
        <f t="shared" si="38"/>
        <v>貿一4</v>
      </c>
      <c r="F195" s="25" t="str">
        <f t="shared" si="39"/>
        <v>體育</v>
      </c>
      <c r="G195" s="23" t="str">
        <f t="shared" si="40"/>
        <v>一</v>
      </c>
      <c r="H195" s="23" t="str">
        <f t="shared" si="41"/>
        <v>華興</v>
      </c>
      <c r="I195" s="23" t="str">
        <f t="shared" si="42"/>
        <v>陳相榮.等</v>
      </c>
      <c r="J195" s="23">
        <f t="shared" si="43"/>
        <v>146</v>
      </c>
      <c r="K195" s="42">
        <f t="shared" si="44"/>
        <v>0</v>
      </c>
      <c r="L195" s="44" t="str">
        <f>VLOOKUP(H195,出版社!$B$2:$D$26,3,0)</f>
        <v>招標議價</v>
      </c>
      <c r="M195" s="23">
        <f t="shared" si="45"/>
        <v>40</v>
      </c>
      <c r="N195" s="23">
        <f t="shared" ref="N195:N258" si="46">M195</f>
        <v>40</v>
      </c>
      <c r="O195" s="34">
        <f t="shared" ref="O195:O258" si="47">J195*N195</f>
        <v>5840</v>
      </c>
      <c r="P195" s="34"/>
      <c r="Q195" s="23"/>
      <c r="R195" s="34"/>
      <c r="S195" s="23"/>
      <c r="T195" s="25"/>
    </row>
    <row r="196" spans="1:20">
      <c r="A196" s="27">
        <v>43</v>
      </c>
      <c r="B196" s="27">
        <v>28</v>
      </c>
      <c r="C196" s="27" t="str">
        <f t="shared" si="36"/>
        <v>一</v>
      </c>
      <c r="D196" s="23" t="str">
        <f t="shared" si="37"/>
        <v>日校</v>
      </c>
      <c r="E196" s="23" t="str">
        <f t="shared" si="38"/>
        <v>資一1</v>
      </c>
      <c r="F196" s="25" t="str">
        <f t="shared" si="39"/>
        <v>體育</v>
      </c>
      <c r="G196" s="23" t="str">
        <f t="shared" si="40"/>
        <v>一</v>
      </c>
      <c r="H196" s="23" t="str">
        <f t="shared" si="41"/>
        <v>華興</v>
      </c>
      <c r="I196" s="23" t="str">
        <f t="shared" si="42"/>
        <v>陳相榮.等</v>
      </c>
      <c r="J196" s="23">
        <f t="shared" si="43"/>
        <v>146</v>
      </c>
      <c r="K196" s="42">
        <f t="shared" si="44"/>
        <v>0</v>
      </c>
      <c r="L196" s="44" t="str">
        <f>VLOOKUP(H196,出版社!$B$2:$D$26,3,0)</f>
        <v>招標議價</v>
      </c>
      <c r="M196" s="23">
        <f t="shared" si="45"/>
        <v>40</v>
      </c>
      <c r="N196" s="23">
        <f t="shared" si="46"/>
        <v>40</v>
      </c>
      <c r="O196" s="34">
        <f t="shared" si="47"/>
        <v>5840</v>
      </c>
      <c r="P196" s="34"/>
      <c r="Q196" s="23"/>
      <c r="R196" s="34"/>
      <c r="S196" s="23"/>
      <c r="T196" s="25"/>
    </row>
    <row r="197" spans="1:20">
      <c r="A197" s="27">
        <v>44</v>
      </c>
      <c r="B197" s="27">
        <v>28</v>
      </c>
      <c r="C197" s="27" t="str">
        <f t="shared" si="36"/>
        <v>一</v>
      </c>
      <c r="D197" s="23" t="str">
        <f t="shared" si="37"/>
        <v>日校</v>
      </c>
      <c r="E197" s="23" t="str">
        <f t="shared" si="38"/>
        <v>資一2</v>
      </c>
      <c r="F197" s="25" t="str">
        <f t="shared" si="39"/>
        <v>體育</v>
      </c>
      <c r="G197" s="23" t="str">
        <f t="shared" si="40"/>
        <v>一</v>
      </c>
      <c r="H197" s="23" t="str">
        <f t="shared" si="41"/>
        <v>華興</v>
      </c>
      <c r="I197" s="23" t="str">
        <f t="shared" si="42"/>
        <v>陳相榮.等</v>
      </c>
      <c r="J197" s="23">
        <f t="shared" si="43"/>
        <v>146</v>
      </c>
      <c r="K197" s="42">
        <f t="shared" si="44"/>
        <v>0</v>
      </c>
      <c r="L197" s="44" t="str">
        <f>VLOOKUP(H197,出版社!$B$2:$D$26,3,0)</f>
        <v>招標議價</v>
      </c>
      <c r="M197" s="23">
        <f t="shared" si="45"/>
        <v>40</v>
      </c>
      <c r="N197" s="23">
        <f t="shared" si="46"/>
        <v>40</v>
      </c>
      <c r="O197" s="34">
        <f t="shared" si="47"/>
        <v>5840</v>
      </c>
      <c r="P197" s="34"/>
      <c r="Q197" s="23"/>
      <c r="R197" s="34"/>
      <c r="S197" s="23"/>
      <c r="T197" s="25"/>
    </row>
    <row r="198" spans="1:20">
      <c r="A198" s="27">
        <v>52</v>
      </c>
      <c r="B198" s="27">
        <v>28</v>
      </c>
      <c r="C198" s="27" t="str">
        <f t="shared" si="36"/>
        <v>一</v>
      </c>
      <c r="D198" s="23" t="str">
        <f t="shared" si="37"/>
        <v>日校</v>
      </c>
      <c r="E198" s="23" t="str">
        <f t="shared" si="38"/>
        <v>廣一1</v>
      </c>
      <c r="F198" s="25" t="str">
        <f t="shared" si="39"/>
        <v>體育</v>
      </c>
      <c r="G198" s="23" t="str">
        <f t="shared" si="40"/>
        <v>一</v>
      </c>
      <c r="H198" s="23" t="str">
        <f t="shared" si="41"/>
        <v>華興</v>
      </c>
      <c r="I198" s="23" t="str">
        <f t="shared" si="42"/>
        <v>陳相榮.等</v>
      </c>
      <c r="J198" s="23">
        <f t="shared" si="43"/>
        <v>146</v>
      </c>
      <c r="K198" s="42">
        <f t="shared" si="44"/>
        <v>0</v>
      </c>
      <c r="L198" s="44" t="str">
        <f>VLOOKUP(H198,出版社!$B$2:$D$26,3,0)</f>
        <v>招標議價</v>
      </c>
      <c r="M198" s="23">
        <f t="shared" si="45"/>
        <v>40</v>
      </c>
      <c r="N198" s="23">
        <f t="shared" si="46"/>
        <v>40</v>
      </c>
      <c r="O198" s="34">
        <f t="shared" si="47"/>
        <v>5840</v>
      </c>
      <c r="P198" s="34"/>
      <c r="Q198" s="23"/>
      <c r="R198" s="34"/>
      <c r="S198" s="23"/>
      <c r="T198" s="25"/>
    </row>
    <row r="199" spans="1:20">
      <c r="A199" s="27">
        <v>53</v>
      </c>
      <c r="B199" s="27">
        <v>28</v>
      </c>
      <c r="C199" s="27" t="str">
        <f t="shared" si="36"/>
        <v>一</v>
      </c>
      <c r="D199" s="23" t="str">
        <f t="shared" si="37"/>
        <v>日校</v>
      </c>
      <c r="E199" s="23" t="str">
        <f t="shared" si="38"/>
        <v>廣一2</v>
      </c>
      <c r="F199" s="25" t="str">
        <f t="shared" si="39"/>
        <v>體育</v>
      </c>
      <c r="G199" s="23" t="str">
        <f t="shared" si="40"/>
        <v>一</v>
      </c>
      <c r="H199" s="23" t="str">
        <f t="shared" si="41"/>
        <v>華興</v>
      </c>
      <c r="I199" s="23" t="str">
        <f t="shared" si="42"/>
        <v>陳相榮.等</v>
      </c>
      <c r="J199" s="23">
        <f t="shared" si="43"/>
        <v>146</v>
      </c>
      <c r="K199" s="42">
        <f t="shared" si="44"/>
        <v>0</v>
      </c>
      <c r="L199" s="44" t="str">
        <f>VLOOKUP(H199,出版社!$B$2:$D$26,3,0)</f>
        <v>招標議價</v>
      </c>
      <c r="M199" s="23">
        <f t="shared" si="45"/>
        <v>40</v>
      </c>
      <c r="N199" s="23">
        <f t="shared" si="46"/>
        <v>40</v>
      </c>
      <c r="O199" s="34">
        <f t="shared" si="47"/>
        <v>5840</v>
      </c>
      <c r="P199" s="34"/>
      <c r="Q199" s="23"/>
      <c r="R199" s="34"/>
      <c r="S199" s="23"/>
      <c r="T199" s="25"/>
    </row>
    <row r="200" spans="1:20">
      <c r="A200" s="27">
        <v>1</v>
      </c>
      <c r="B200" s="27">
        <v>29</v>
      </c>
      <c r="C200" s="27" t="str">
        <f t="shared" si="36"/>
        <v>一</v>
      </c>
      <c r="D200" s="23" t="str">
        <f t="shared" si="37"/>
        <v>日校</v>
      </c>
      <c r="E200" s="23" t="str">
        <f t="shared" si="38"/>
        <v>外一1</v>
      </c>
      <c r="F200" s="25" t="str">
        <f t="shared" si="39"/>
        <v>健康與護理</v>
      </c>
      <c r="G200" s="23" t="str">
        <f t="shared" si="40"/>
        <v>ㄧ</v>
      </c>
      <c r="H200" s="23" t="str">
        <f t="shared" si="41"/>
        <v>育達</v>
      </c>
      <c r="I200" s="23" t="str">
        <f t="shared" si="42"/>
        <v>鄭美治.等</v>
      </c>
      <c r="J200" s="23">
        <f t="shared" si="43"/>
        <v>168</v>
      </c>
      <c r="K200" s="42">
        <f t="shared" si="44"/>
        <v>0</v>
      </c>
      <c r="L200" s="44" t="str">
        <f>VLOOKUP(H200,出版社!$B$2:$D$26,3,0)</f>
        <v>招標議價</v>
      </c>
      <c r="M200" s="23">
        <f t="shared" si="45"/>
        <v>40</v>
      </c>
      <c r="N200" s="23">
        <f t="shared" si="46"/>
        <v>40</v>
      </c>
      <c r="O200" s="34">
        <f t="shared" si="47"/>
        <v>6720</v>
      </c>
      <c r="P200" s="34"/>
      <c r="Q200" s="23"/>
      <c r="R200" s="34"/>
      <c r="S200" s="23"/>
      <c r="T200" s="25"/>
    </row>
    <row r="201" spans="1:20">
      <c r="A201" s="27">
        <v>2</v>
      </c>
      <c r="B201" s="27">
        <v>29</v>
      </c>
      <c r="C201" s="27" t="str">
        <f t="shared" si="36"/>
        <v>一</v>
      </c>
      <c r="D201" s="23" t="str">
        <f t="shared" si="37"/>
        <v>日校</v>
      </c>
      <c r="E201" s="23" t="str">
        <f t="shared" si="38"/>
        <v>外一2</v>
      </c>
      <c r="F201" s="25" t="str">
        <f t="shared" si="39"/>
        <v>健康與護理</v>
      </c>
      <c r="G201" s="23" t="str">
        <f t="shared" si="40"/>
        <v>ㄧ</v>
      </c>
      <c r="H201" s="23" t="str">
        <f t="shared" si="41"/>
        <v>育達</v>
      </c>
      <c r="I201" s="23" t="str">
        <f t="shared" si="42"/>
        <v>鄭美治.等</v>
      </c>
      <c r="J201" s="23">
        <f t="shared" si="43"/>
        <v>168</v>
      </c>
      <c r="K201" s="42">
        <f t="shared" si="44"/>
        <v>0</v>
      </c>
      <c r="L201" s="44" t="str">
        <f>VLOOKUP(H201,出版社!$B$2:$D$26,3,0)</f>
        <v>招標議價</v>
      </c>
      <c r="M201" s="23">
        <f t="shared" si="45"/>
        <v>40</v>
      </c>
      <c r="N201" s="23">
        <f t="shared" si="46"/>
        <v>40</v>
      </c>
      <c r="O201" s="34">
        <f t="shared" si="47"/>
        <v>6720</v>
      </c>
      <c r="P201" s="34"/>
      <c r="Q201" s="23"/>
      <c r="R201" s="34"/>
      <c r="S201" s="23"/>
      <c r="T201" s="25"/>
    </row>
    <row r="202" spans="1:20">
      <c r="A202" s="27">
        <v>7</v>
      </c>
      <c r="B202" s="27">
        <v>29</v>
      </c>
      <c r="C202" s="27" t="str">
        <f t="shared" si="36"/>
        <v>一</v>
      </c>
      <c r="D202" s="23" t="str">
        <f t="shared" si="37"/>
        <v>日校</v>
      </c>
      <c r="E202" s="23" t="str">
        <f t="shared" si="38"/>
        <v>高一1</v>
      </c>
      <c r="F202" s="25" t="str">
        <f t="shared" si="39"/>
        <v>健康與護理</v>
      </c>
      <c r="G202" s="23" t="str">
        <f t="shared" si="40"/>
        <v>ㄧ</v>
      </c>
      <c r="H202" s="23" t="str">
        <f t="shared" si="41"/>
        <v>育達</v>
      </c>
      <c r="I202" s="23" t="str">
        <f t="shared" si="42"/>
        <v>鄭美治.等</v>
      </c>
      <c r="J202" s="23">
        <f t="shared" si="43"/>
        <v>168</v>
      </c>
      <c r="K202" s="42">
        <f t="shared" si="44"/>
        <v>0</v>
      </c>
      <c r="L202" s="44" t="str">
        <f>VLOOKUP(H202,出版社!$B$2:$D$26,3,0)</f>
        <v>招標議價</v>
      </c>
      <c r="M202" s="23">
        <f t="shared" si="45"/>
        <v>40</v>
      </c>
      <c r="N202" s="23">
        <f t="shared" si="46"/>
        <v>40</v>
      </c>
      <c r="O202" s="34">
        <f t="shared" si="47"/>
        <v>6720</v>
      </c>
      <c r="P202" s="34"/>
      <c r="Q202" s="23"/>
      <c r="R202" s="34"/>
      <c r="S202" s="23"/>
      <c r="T202" s="25"/>
    </row>
    <row r="203" spans="1:20">
      <c r="A203" s="27">
        <v>8</v>
      </c>
      <c r="B203" s="27">
        <v>29</v>
      </c>
      <c r="C203" s="27" t="str">
        <f t="shared" si="36"/>
        <v>一</v>
      </c>
      <c r="D203" s="23" t="str">
        <f t="shared" si="37"/>
        <v>日校</v>
      </c>
      <c r="E203" s="23" t="str">
        <f t="shared" si="38"/>
        <v>高一2</v>
      </c>
      <c r="F203" s="25" t="str">
        <f t="shared" si="39"/>
        <v>健康與護理</v>
      </c>
      <c r="G203" s="23" t="str">
        <f t="shared" si="40"/>
        <v>ㄧ</v>
      </c>
      <c r="H203" s="23" t="str">
        <f t="shared" si="41"/>
        <v>育達</v>
      </c>
      <c r="I203" s="23" t="str">
        <f t="shared" si="42"/>
        <v>鄭美治.等</v>
      </c>
      <c r="J203" s="23">
        <f t="shared" si="43"/>
        <v>168</v>
      </c>
      <c r="K203" s="42">
        <f t="shared" si="44"/>
        <v>0</v>
      </c>
      <c r="L203" s="44" t="str">
        <f>VLOOKUP(H203,出版社!$B$2:$D$26,3,0)</f>
        <v>招標議價</v>
      </c>
      <c r="M203" s="23">
        <f t="shared" si="45"/>
        <v>40</v>
      </c>
      <c r="N203" s="23">
        <f t="shared" si="46"/>
        <v>40</v>
      </c>
      <c r="O203" s="34">
        <f t="shared" si="47"/>
        <v>6720</v>
      </c>
      <c r="P203" s="34"/>
      <c r="Q203" s="23"/>
      <c r="R203" s="34"/>
      <c r="S203" s="23"/>
      <c r="T203" s="25"/>
    </row>
    <row r="204" spans="1:20">
      <c r="A204" s="27">
        <v>9</v>
      </c>
      <c r="B204" s="27">
        <v>29</v>
      </c>
      <c r="C204" s="27" t="str">
        <f t="shared" si="36"/>
        <v>一</v>
      </c>
      <c r="D204" s="23" t="str">
        <f t="shared" si="37"/>
        <v>日校</v>
      </c>
      <c r="E204" s="23" t="str">
        <f t="shared" si="38"/>
        <v>高一3</v>
      </c>
      <c r="F204" s="25" t="str">
        <f t="shared" si="39"/>
        <v>健康與護理</v>
      </c>
      <c r="G204" s="23" t="str">
        <f t="shared" si="40"/>
        <v>ㄧ</v>
      </c>
      <c r="H204" s="23" t="str">
        <f t="shared" si="41"/>
        <v>育達</v>
      </c>
      <c r="I204" s="23" t="str">
        <f t="shared" si="42"/>
        <v>鄭美治.等</v>
      </c>
      <c r="J204" s="23">
        <f t="shared" si="43"/>
        <v>168</v>
      </c>
      <c r="K204" s="42">
        <f t="shared" si="44"/>
        <v>0</v>
      </c>
      <c r="L204" s="44" t="str">
        <f>VLOOKUP(H204,出版社!$B$2:$D$26,3,0)</f>
        <v>招標議價</v>
      </c>
      <c r="M204" s="23">
        <f t="shared" si="45"/>
        <v>40</v>
      </c>
      <c r="N204" s="23">
        <f t="shared" si="46"/>
        <v>40</v>
      </c>
      <c r="O204" s="34">
        <f t="shared" si="47"/>
        <v>6720</v>
      </c>
      <c r="P204" s="34"/>
      <c r="Q204" s="23"/>
      <c r="R204" s="34"/>
      <c r="S204" s="23"/>
      <c r="T204" s="25"/>
    </row>
    <row r="205" spans="1:20">
      <c r="A205" s="27">
        <v>10</v>
      </c>
      <c r="B205" s="27">
        <v>29</v>
      </c>
      <c r="C205" s="27" t="str">
        <f t="shared" si="36"/>
        <v>一</v>
      </c>
      <c r="D205" s="23" t="str">
        <f t="shared" si="37"/>
        <v>日校</v>
      </c>
      <c r="E205" s="23" t="str">
        <f t="shared" si="38"/>
        <v>高一4</v>
      </c>
      <c r="F205" s="25" t="str">
        <f t="shared" si="39"/>
        <v>健康與護理</v>
      </c>
      <c r="G205" s="23" t="str">
        <f t="shared" si="40"/>
        <v>ㄧ</v>
      </c>
      <c r="H205" s="23" t="str">
        <f t="shared" si="41"/>
        <v>育達</v>
      </c>
      <c r="I205" s="23" t="str">
        <f t="shared" si="42"/>
        <v>鄭美治.等</v>
      </c>
      <c r="J205" s="23">
        <f t="shared" si="43"/>
        <v>168</v>
      </c>
      <c r="K205" s="42">
        <f t="shared" si="44"/>
        <v>0</v>
      </c>
      <c r="L205" s="44" t="str">
        <f>VLOOKUP(H205,出版社!$B$2:$D$26,3,0)</f>
        <v>招標議價</v>
      </c>
      <c r="M205" s="23">
        <f t="shared" si="45"/>
        <v>40</v>
      </c>
      <c r="N205" s="23">
        <f t="shared" si="46"/>
        <v>40</v>
      </c>
      <c r="O205" s="34">
        <f t="shared" si="47"/>
        <v>6720</v>
      </c>
      <c r="P205" s="34"/>
      <c r="Q205" s="23"/>
      <c r="R205" s="34"/>
      <c r="S205" s="23"/>
      <c r="T205" s="25"/>
    </row>
    <row r="206" spans="1:20">
      <c r="A206" s="27">
        <v>19</v>
      </c>
      <c r="B206" s="27">
        <v>29</v>
      </c>
      <c r="C206" s="27" t="str">
        <f t="shared" si="36"/>
        <v>一</v>
      </c>
      <c r="D206" s="23" t="str">
        <f t="shared" si="37"/>
        <v>日校</v>
      </c>
      <c r="E206" s="23" t="str">
        <f t="shared" si="38"/>
        <v>商一1</v>
      </c>
      <c r="F206" s="25" t="str">
        <f t="shared" si="39"/>
        <v>健康與護理</v>
      </c>
      <c r="G206" s="23" t="str">
        <f t="shared" si="40"/>
        <v>ㄧ</v>
      </c>
      <c r="H206" s="23" t="str">
        <f t="shared" si="41"/>
        <v>育達</v>
      </c>
      <c r="I206" s="23" t="str">
        <f t="shared" si="42"/>
        <v>鄭美治.等</v>
      </c>
      <c r="J206" s="23">
        <f t="shared" si="43"/>
        <v>168</v>
      </c>
      <c r="K206" s="42">
        <f t="shared" si="44"/>
        <v>0</v>
      </c>
      <c r="L206" s="44" t="str">
        <f>VLOOKUP(H206,出版社!$B$2:$D$26,3,0)</f>
        <v>招標議價</v>
      </c>
      <c r="M206" s="23">
        <f t="shared" si="45"/>
        <v>40</v>
      </c>
      <c r="N206" s="23">
        <f t="shared" si="46"/>
        <v>40</v>
      </c>
      <c r="O206" s="34">
        <f t="shared" si="47"/>
        <v>6720</v>
      </c>
      <c r="P206" s="34"/>
      <c r="Q206" s="23"/>
      <c r="R206" s="34"/>
      <c r="S206" s="23"/>
      <c r="T206" s="25"/>
    </row>
    <row r="207" spans="1:20">
      <c r="A207" s="27">
        <v>20</v>
      </c>
      <c r="B207" s="27">
        <v>29</v>
      </c>
      <c r="C207" s="27" t="str">
        <f t="shared" si="36"/>
        <v>一</v>
      </c>
      <c r="D207" s="23" t="str">
        <f t="shared" si="37"/>
        <v>日校</v>
      </c>
      <c r="E207" s="23" t="str">
        <f t="shared" si="38"/>
        <v>商一2</v>
      </c>
      <c r="F207" s="25" t="str">
        <f t="shared" si="39"/>
        <v>健康與護理</v>
      </c>
      <c r="G207" s="23" t="str">
        <f t="shared" si="40"/>
        <v>ㄧ</v>
      </c>
      <c r="H207" s="23" t="str">
        <f t="shared" si="41"/>
        <v>育達</v>
      </c>
      <c r="I207" s="23" t="str">
        <f t="shared" si="42"/>
        <v>鄭美治.等</v>
      </c>
      <c r="J207" s="23">
        <f t="shared" si="43"/>
        <v>168</v>
      </c>
      <c r="K207" s="42">
        <f t="shared" si="44"/>
        <v>0</v>
      </c>
      <c r="L207" s="44" t="str">
        <f>VLOOKUP(H207,出版社!$B$2:$D$26,3,0)</f>
        <v>招標議價</v>
      </c>
      <c r="M207" s="23">
        <f t="shared" si="45"/>
        <v>40</v>
      </c>
      <c r="N207" s="23">
        <f t="shared" si="46"/>
        <v>40</v>
      </c>
      <c r="O207" s="34">
        <f t="shared" si="47"/>
        <v>6720</v>
      </c>
      <c r="P207" s="34"/>
      <c r="Q207" s="23"/>
      <c r="R207" s="34"/>
      <c r="S207" s="23"/>
      <c r="T207" s="25"/>
    </row>
    <row r="208" spans="1:20">
      <c r="A208" s="27">
        <v>21</v>
      </c>
      <c r="B208" s="27">
        <v>29</v>
      </c>
      <c r="C208" s="27" t="str">
        <f t="shared" si="36"/>
        <v>一</v>
      </c>
      <c r="D208" s="23" t="str">
        <f t="shared" si="37"/>
        <v>日校</v>
      </c>
      <c r="E208" s="23" t="str">
        <f t="shared" si="38"/>
        <v>商一3</v>
      </c>
      <c r="F208" s="25" t="str">
        <f t="shared" si="39"/>
        <v>健康與護理</v>
      </c>
      <c r="G208" s="23" t="str">
        <f t="shared" si="40"/>
        <v>ㄧ</v>
      </c>
      <c r="H208" s="23" t="str">
        <f t="shared" si="41"/>
        <v>育達</v>
      </c>
      <c r="I208" s="23" t="str">
        <f t="shared" si="42"/>
        <v>鄭美治.等</v>
      </c>
      <c r="J208" s="23">
        <f t="shared" si="43"/>
        <v>168</v>
      </c>
      <c r="K208" s="42">
        <f t="shared" si="44"/>
        <v>0</v>
      </c>
      <c r="L208" s="44" t="str">
        <f>VLOOKUP(H208,出版社!$B$2:$D$26,3,0)</f>
        <v>招標議價</v>
      </c>
      <c r="M208" s="23">
        <f t="shared" si="45"/>
        <v>40</v>
      </c>
      <c r="N208" s="23">
        <f t="shared" si="46"/>
        <v>40</v>
      </c>
      <c r="O208" s="34">
        <f t="shared" si="47"/>
        <v>6720</v>
      </c>
      <c r="P208" s="34"/>
      <c r="Q208" s="23"/>
      <c r="R208" s="34"/>
      <c r="S208" s="23"/>
      <c r="T208" s="25"/>
    </row>
    <row r="209" spans="1:20">
      <c r="A209" s="27">
        <v>22</v>
      </c>
      <c r="B209" s="27">
        <v>29</v>
      </c>
      <c r="C209" s="27" t="str">
        <f t="shared" si="36"/>
        <v>一</v>
      </c>
      <c r="D209" s="23" t="str">
        <f t="shared" si="37"/>
        <v>日校</v>
      </c>
      <c r="E209" s="23" t="str">
        <f t="shared" si="38"/>
        <v>商一4</v>
      </c>
      <c r="F209" s="25" t="str">
        <f t="shared" si="39"/>
        <v>健康與護理</v>
      </c>
      <c r="G209" s="23" t="str">
        <f t="shared" si="40"/>
        <v>ㄧ</v>
      </c>
      <c r="H209" s="23" t="str">
        <f t="shared" si="41"/>
        <v>育達</v>
      </c>
      <c r="I209" s="23" t="str">
        <f t="shared" si="42"/>
        <v>鄭美治.等</v>
      </c>
      <c r="J209" s="23">
        <f t="shared" si="43"/>
        <v>168</v>
      </c>
      <c r="K209" s="42">
        <f t="shared" si="44"/>
        <v>0</v>
      </c>
      <c r="L209" s="44" t="str">
        <f>VLOOKUP(H209,出版社!$B$2:$D$26,3,0)</f>
        <v>招標議價</v>
      </c>
      <c r="M209" s="23">
        <f t="shared" si="45"/>
        <v>40</v>
      </c>
      <c r="N209" s="23">
        <f t="shared" si="46"/>
        <v>40</v>
      </c>
      <c r="O209" s="34">
        <f t="shared" si="47"/>
        <v>6720</v>
      </c>
      <c r="P209" s="34"/>
      <c r="Q209" s="23"/>
      <c r="R209" s="34"/>
      <c r="S209" s="23"/>
      <c r="T209" s="25"/>
    </row>
    <row r="210" spans="1:20">
      <c r="A210" s="27">
        <v>31</v>
      </c>
      <c r="B210" s="27">
        <v>29</v>
      </c>
      <c r="C210" s="27" t="str">
        <f t="shared" si="36"/>
        <v>一</v>
      </c>
      <c r="D210" s="23" t="str">
        <f t="shared" si="37"/>
        <v>日校</v>
      </c>
      <c r="E210" s="23" t="str">
        <f t="shared" si="38"/>
        <v>貿一1</v>
      </c>
      <c r="F210" s="25" t="str">
        <f t="shared" si="39"/>
        <v>健康與護理</v>
      </c>
      <c r="G210" s="23" t="str">
        <f t="shared" si="40"/>
        <v>ㄧ</v>
      </c>
      <c r="H210" s="23" t="str">
        <f t="shared" si="41"/>
        <v>育達</v>
      </c>
      <c r="I210" s="23" t="str">
        <f t="shared" si="42"/>
        <v>鄭美治.等</v>
      </c>
      <c r="J210" s="23">
        <f t="shared" si="43"/>
        <v>168</v>
      </c>
      <c r="K210" s="42">
        <f t="shared" si="44"/>
        <v>0</v>
      </c>
      <c r="L210" s="44" t="str">
        <f>VLOOKUP(H210,出版社!$B$2:$D$26,3,0)</f>
        <v>招標議價</v>
      </c>
      <c r="M210" s="23">
        <f t="shared" si="45"/>
        <v>40</v>
      </c>
      <c r="N210" s="23">
        <f t="shared" si="46"/>
        <v>40</v>
      </c>
      <c r="O210" s="34">
        <f t="shared" si="47"/>
        <v>6720</v>
      </c>
      <c r="P210" s="34"/>
      <c r="Q210" s="23"/>
      <c r="R210" s="34"/>
      <c r="S210" s="23"/>
      <c r="T210" s="25"/>
    </row>
    <row r="211" spans="1:20">
      <c r="A211" s="27">
        <v>32</v>
      </c>
      <c r="B211" s="27">
        <v>29</v>
      </c>
      <c r="C211" s="27" t="str">
        <f t="shared" si="36"/>
        <v>一</v>
      </c>
      <c r="D211" s="23" t="str">
        <f t="shared" si="37"/>
        <v>日校</v>
      </c>
      <c r="E211" s="23" t="str">
        <f t="shared" si="38"/>
        <v>貿一2</v>
      </c>
      <c r="F211" s="25" t="str">
        <f t="shared" si="39"/>
        <v>健康與護理</v>
      </c>
      <c r="G211" s="23" t="str">
        <f t="shared" si="40"/>
        <v>ㄧ</v>
      </c>
      <c r="H211" s="23" t="str">
        <f t="shared" si="41"/>
        <v>育達</v>
      </c>
      <c r="I211" s="23" t="str">
        <f t="shared" si="42"/>
        <v>鄭美治.等</v>
      </c>
      <c r="J211" s="23">
        <f t="shared" si="43"/>
        <v>168</v>
      </c>
      <c r="K211" s="42">
        <f t="shared" si="44"/>
        <v>0</v>
      </c>
      <c r="L211" s="44" t="str">
        <f>VLOOKUP(H211,出版社!$B$2:$D$26,3,0)</f>
        <v>招標議價</v>
      </c>
      <c r="M211" s="23">
        <f t="shared" si="45"/>
        <v>40</v>
      </c>
      <c r="N211" s="23">
        <f t="shared" si="46"/>
        <v>40</v>
      </c>
      <c r="O211" s="34">
        <f t="shared" si="47"/>
        <v>6720</v>
      </c>
      <c r="P211" s="34"/>
      <c r="Q211" s="23"/>
      <c r="R211" s="34"/>
      <c r="S211" s="23"/>
      <c r="T211" s="25"/>
    </row>
    <row r="212" spans="1:20">
      <c r="A212" s="27">
        <v>33</v>
      </c>
      <c r="B212" s="27">
        <v>29</v>
      </c>
      <c r="C212" s="27" t="str">
        <f t="shared" si="36"/>
        <v>一</v>
      </c>
      <c r="D212" s="23" t="str">
        <f t="shared" si="37"/>
        <v>日校</v>
      </c>
      <c r="E212" s="23" t="str">
        <f t="shared" si="38"/>
        <v>貿一3</v>
      </c>
      <c r="F212" s="25" t="str">
        <f t="shared" si="39"/>
        <v>健康與護理</v>
      </c>
      <c r="G212" s="23" t="str">
        <f t="shared" si="40"/>
        <v>ㄧ</v>
      </c>
      <c r="H212" s="23" t="str">
        <f t="shared" si="41"/>
        <v>育達</v>
      </c>
      <c r="I212" s="23" t="str">
        <f t="shared" si="42"/>
        <v>鄭美治.等</v>
      </c>
      <c r="J212" s="23">
        <f t="shared" si="43"/>
        <v>168</v>
      </c>
      <c r="K212" s="42">
        <f t="shared" si="44"/>
        <v>0</v>
      </c>
      <c r="L212" s="44" t="str">
        <f>VLOOKUP(H212,出版社!$B$2:$D$26,3,0)</f>
        <v>招標議價</v>
      </c>
      <c r="M212" s="23">
        <f t="shared" si="45"/>
        <v>40</v>
      </c>
      <c r="N212" s="23">
        <f t="shared" si="46"/>
        <v>40</v>
      </c>
      <c r="O212" s="34">
        <f t="shared" si="47"/>
        <v>6720</v>
      </c>
      <c r="P212" s="34"/>
      <c r="Q212" s="23"/>
      <c r="R212" s="34"/>
      <c r="S212" s="23"/>
      <c r="T212" s="25"/>
    </row>
    <row r="213" spans="1:20">
      <c r="A213" s="27">
        <v>34</v>
      </c>
      <c r="B213" s="27">
        <v>29</v>
      </c>
      <c r="C213" s="27" t="str">
        <f t="shared" si="36"/>
        <v>一</v>
      </c>
      <c r="D213" s="23" t="str">
        <f t="shared" si="37"/>
        <v>日校</v>
      </c>
      <c r="E213" s="23" t="str">
        <f t="shared" si="38"/>
        <v>貿一4</v>
      </c>
      <c r="F213" s="25" t="str">
        <f t="shared" si="39"/>
        <v>健康與護理</v>
      </c>
      <c r="G213" s="23" t="str">
        <f t="shared" si="40"/>
        <v>ㄧ</v>
      </c>
      <c r="H213" s="23" t="str">
        <f t="shared" si="41"/>
        <v>育達</v>
      </c>
      <c r="I213" s="23" t="str">
        <f t="shared" si="42"/>
        <v>鄭美治.等</v>
      </c>
      <c r="J213" s="23">
        <f t="shared" si="43"/>
        <v>168</v>
      </c>
      <c r="K213" s="42">
        <f t="shared" si="44"/>
        <v>0</v>
      </c>
      <c r="L213" s="44" t="str">
        <f>VLOOKUP(H213,出版社!$B$2:$D$26,3,0)</f>
        <v>招標議價</v>
      </c>
      <c r="M213" s="23">
        <f t="shared" si="45"/>
        <v>40</v>
      </c>
      <c r="N213" s="23">
        <f t="shared" si="46"/>
        <v>40</v>
      </c>
      <c r="O213" s="34">
        <f t="shared" si="47"/>
        <v>6720</v>
      </c>
      <c r="P213" s="34"/>
      <c r="Q213" s="23"/>
      <c r="R213" s="34"/>
      <c r="S213" s="23"/>
      <c r="T213" s="25"/>
    </row>
    <row r="214" spans="1:20">
      <c r="A214" s="27">
        <v>43</v>
      </c>
      <c r="B214" s="27">
        <v>29</v>
      </c>
      <c r="C214" s="27" t="str">
        <f t="shared" si="36"/>
        <v>一</v>
      </c>
      <c r="D214" s="23" t="str">
        <f t="shared" si="37"/>
        <v>日校</v>
      </c>
      <c r="E214" s="23" t="str">
        <f t="shared" si="38"/>
        <v>資一1</v>
      </c>
      <c r="F214" s="25" t="str">
        <f t="shared" si="39"/>
        <v>健康與護理</v>
      </c>
      <c r="G214" s="23" t="str">
        <f t="shared" si="40"/>
        <v>ㄧ</v>
      </c>
      <c r="H214" s="23" t="str">
        <f t="shared" si="41"/>
        <v>育達</v>
      </c>
      <c r="I214" s="23" t="str">
        <f t="shared" si="42"/>
        <v>鄭美治.等</v>
      </c>
      <c r="J214" s="23">
        <f t="shared" si="43"/>
        <v>168</v>
      </c>
      <c r="K214" s="42">
        <f t="shared" si="44"/>
        <v>0</v>
      </c>
      <c r="L214" s="44" t="str">
        <f>VLOOKUP(H214,出版社!$B$2:$D$26,3,0)</f>
        <v>招標議價</v>
      </c>
      <c r="M214" s="23">
        <f t="shared" si="45"/>
        <v>40</v>
      </c>
      <c r="N214" s="23">
        <f t="shared" si="46"/>
        <v>40</v>
      </c>
      <c r="O214" s="34">
        <f t="shared" si="47"/>
        <v>6720</v>
      </c>
      <c r="P214" s="34"/>
      <c r="Q214" s="23"/>
      <c r="R214" s="34"/>
      <c r="S214" s="23"/>
      <c r="T214" s="25"/>
    </row>
    <row r="215" spans="1:20">
      <c r="A215" s="27">
        <v>44</v>
      </c>
      <c r="B215" s="27">
        <v>29</v>
      </c>
      <c r="C215" s="27" t="str">
        <f t="shared" si="36"/>
        <v>一</v>
      </c>
      <c r="D215" s="23" t="str">
        <f t="shared" si="37"/>
        <v>日校</v>
      </c>
      <c r="E215" s="23" t="str">
        <f t="shared" si="38"/>
        <v>資一2</v>
      </c>
      <c r="F215" s="25" t="str">
        <f t="shared" si="39"/>
        <v>健康與護理</v>
      </c>
      <c r="G215" s="23" t="str">
        <f t="shared" si="40"/>
        <v>ㄧ</v>
      </c>
      <c r="H215" s="23" t="str">
        <f t="shared" si="41"/>
        <v>育達</v>
      </c>
      <c r="I215" s="23" t="str">
        <f t="shared" si="42"/>
        <v>鄭美治.等</v>
      </c>
      <c r="J215" s="23">
        <f t="shared" si="43"/>
        <v>168</v>
      </c>
      <c r="K215" s="42">
        <f t="shared" si="44"/>
        <v>0</v>
      </c>
      <c r="L215" s="44" t="str">
        <f>VLOOKUP(H215,出版社!$B$2:$D$26,3,0)</f>
        <v>招標議價</v>
      </c>
      <c r="M215" s="23">
        <f t="shared" si="45"/>
        <v>40</v>
      </c>
      <c r="N215" s="23">
        <f t="shared" si="46"/>
        <v>40</v>
      </c>
      <c r="O215" s="34">
        <f t="shared" si="47"/>
        <v>6720</v>
      </c>
      <c r="P215" s="34"/>
      <c r="Q215" s="23"/>
      <c r="R215" s="34"/>
      <c r="S215" s="23"/>
      <c r="T215" s="25"/>
    </row>
    <row r="216" spans="1:20">
      <c r="A216" s="27">
        <v>52</v>
      </c>
      <c r="B216" s="27">
        <v>29</v>
      </c>
      <c r="C216" s="27" t="str">
        <f t="shared" si="36"/>
        <v>一</v>
      </c>
      <c r="D216" s="23" t="str">
        <f t="shared" si="37"/>
        <v>日校</v>
      </c>
      <c r="E216" s="23" t="str">
        <f t="shared" si="38"/>
        <v>廣一1</v>
      </c>
      <c r="F216" s="25" t="str">
        <f t="shared" si="39"/>
        <v>健康與護理</v>
      </c>
      <c r="G216" s="23" t="str">
        <f t="shared" si="40"/>
        <v>ㄧ</v>
      </c>
      <c r="H216" s="23" t="str">
        <f t="shared" si="41"/>
        <v>育達</v>
      </c>
      <c r="I216" s="23" t="str">
        <f t="shared" si="42"/>
        <v>鄭美治.等</v>
      </c>
      <c r="J216" s="23">
        <f t="shared" si="43"/>
        <v>168</v>
      </c>
      <c r="K216" s="42">
        <f t="shared" si="44"/>
        <v>0</v>
      </c>
      <c r="L216" s="44" t="str">
        <f>VLOOKUP(H216,出版社!$B$2:$D$26,3,0)</f>
        <v>招標議價</v>
      </c>
      <c r="M216" s="23">
        <f t="shared" si="45"/>
        <v>40</v>
      </c>
      <c r="N216" s="23">
        <f t="shared" si="46"/>
        <v>40</v>
      </c>
      <c r="O216" s="34">
        <f t="shared" si="47"/>
        <v>6720</v>
      </c>
      <c r="P216" s="34"/>
      <c r="Q216" s="23"/>
      <c r="R216" s="34"/>
      <c r="S216" s="23"/>
      <c r="T216" s="25"/>
    </row>
    <row r="217" spans="1:20">
      <c r="A217" s="27">
        <v>53</v>
      </c>
      <c r="B217" s="27">
        <v>29</v>
      </c>
      <c r="C217" s="27" t="str">
        <f t="shared" si="36"/>
        <v>一</v>
      </c>
      <c r="D217" s="23" t="str">
        <f t="shared" si="37"/>
        <v>日校</v>
      </c>
      <c r="E217" s="23" t="str">
        <f t="shared" si="38"/>
        <v>廣一2</v>
      </c>
      <c r="F217" s="25" t="str">
        <f t="shared" si="39"/>
        <v>健康與護理</v>
      </c>
      <c r="G217" s="23" t="str">
        <f t="shared" si="40"/>
        <v>ㄧ</v>
      </c>
      <c r="H217" s="23" t="str">
        <f t="shared" si="41"/>
        <v>育達</v>
      </c>
      <c r="I217" s="23" t="str">
        <f t="shared" si="42"/>
        <v>鄭美治.等</v>
      </c>
      <c r="J217" s="23">
        <f t="shared" si="43"/>
        <v>168</v>
      </c>
      <c r="K217" s="42">
        <f t="shared" si="44"/>
        <v>0</v>
      </c>
      <c r="L217" s="44" t="str">
        <f>VLOOKUP(H217,出版社!$B$2:$D$26,3,0)</f>
        <v>招標議價</v>
      </c>
      <c r="M217" s="23">
        <f t="shared" si="45"/>
        <v>40</v>
      </c>
      <c r="N217" s="23">
        <f t="shared" si="46"/>
        <v>40</v>
      </c>
      <c r="O217" s="34">
        <f t="shared" si="47"/>
        <v>6720</v>
      </c>
      <c r="P217" s="34"/>
      <c r="Q217" s="23"/>
      <c r="R217" s="34"/>
      <c r="S217" s="23"/>
      <c r="T217" s="25"/>
    </row>
    <row r="218" spans="1:20">
      <c r="A218" s="27">
        <v>1</v>
      </c>
      <c r="B218" s="27">
        <v>30</v>
      </c>
      <c r="C218" s="27" t="str">
        <f t="shared" si="36"/>
        <v>一</v>
      </c>
      <c r="D218" s="23" t="str">
        <f t="shared" si="37"/>
        <v>日校</v>
      </c>
      <c r="E218" s="23" t="str">
        <f t="shared" si="38"/>
        <v>外一1</v>
      </c>
      <c r="F218" s="25" t="str">
        <f t="shared" si="39"/>
        <v>全民國防教育</v>
      </c>
      <c r="G218" s="23" t="str">
        <f t="shared" si="40"/>
        <v>Ⅰ</v>
      </c>
      <c r="H218" s="23" t="str">
        <f t="shared" si="41"/>
        <v>育達</v>
      </c>
      <c r="I218" s="23" t="str">
        <f t="shared" si="42"/>
        <v>高德智</v>
      </c>
      <c r="J218" s="23">
        <f t="shared" si="43"/>
        <v>155</v>
      </c>
      <c r="K218" s="42">
        <f t="shared" si="44"/>
        <v>0</v>
      </c>
      <c r="L218" s="44" t="str">
        <f>VLOOKUP(H218,出版社!$B$2:$D$26,3,0)</f>
        <v>招標議價</v>
      </c>
      <c r="M218" s="23">
        <f t="shared" si="45"/>
        <v>40</v>
      </c>
      <c r="N218" s="23">
        <f t="shared" si="46"/>
        <v>40</v>
      </c>
      <c r="O218" s="34">
        <f t="shared" si="47"/>
        <v>6200</v>
      </c>
      <c r="P218" s="34"/>
      <c r="Q218" s="23"/>
      <c r="R218" s="34"/>
      <c r="S218" s="23"/>
      <c r="T218" s="25"/>
    </row>
    <row r="219" spans="1:20">
      <c r="A219" s="27">
        <v>2</v>
      </c>
      <c r="B219" s="27">
        <v>30</v>
      </c>
      <c r="C219" s="27" t="str">
        <f t="shared" si="36"/>
        <v>一</v>
      </c>
      <c r="D219" s="23" t="str">
        <f t="shared" si="37"/>
        <v>日校</v>
      </c>
      <c r="E219" s="23" t="str">
        <f t="shared" si="38"/>
        <v>外一2</v>
      </c>
      <c r="F219" s="25" t="str">
        <f t="shared" si="39"/>
        <v>全民國防教育</v>
      </c>
      <c r="G219" s="23" t="str">
        <f t="shared" si="40"/>
        <v>Ⅰ</v>
      </c>
      <c r="H219" s="23" t="str">
        <f t="shared" si="41"/>
        <v>育達</v>
      </c>
      <c r="I219" s="23" t="str">
        <f t="shared" si="42"/>
        <v>高德智</v>
      </c>
      <c r="J219" s="23">
        <f t="shared" si="43"/>
        <v>155</v>
      </c>
      <c r="K219" s="42">
        <f t="shared" si="44"/>
        <v>0</v>
      </c>
      <c r="L219" s="44" t="str">
        <f>VLOOKUP(H219,出版社!$B$2:$D$26,3,0)</f>
        <v>招標議價</v>
      </c>
      <c r="M219" s="23">
        <f t="shared" si="45"/>
        <v>40</v>
      </c>
      <c r="N219" s="23">
        <f t="shared" si="46"/>
        <v>40</v>
      </c>
      <c r="O219" s="34">
        <f t="shared" si="47"/>
        <v>6200</v>
      </c>
      <c r="P219" s="34"/>
      <c r="Q219" s="23"/>
      <c r="R219" s="34"/>
      <c r="S219" s="23"/>
      <c r="T219" s="25"/>
    </row>
    <row r="220" spans="1:20">
      <c r="A220" s="27">
        <v>7</v>
      </c>
      <c r="B220" s="27">
        <v>30</v>
      </c>
      <c r="C220" s="27" t="str">
        <f t="shared" si="36"/>
        <v>一</v>
      </c>
      <c r="D220" s="23" t="str">
        <f t="shared" si="37"/>
        <v>日校</v>
      </c>
      <c r="E220" s="23" t="str">
        <f t="shared" si="38"/>
        <v>高一1</v>
      </c>
      <c r="F220" s="25" t="str">
        <f t="shared" si="39"/>
        <v>全民國防教育</v>
      </c>
      <c r="G220" s="23" t="str">
        <f t="shared" si="40"/>
        <v>Ⅰ</v>
      </c>
      <c r="H220" s="23" t="str">
        <f t="shared" si="41"/>
        <v>育達</v>
      </c>
      <c r="I220" s="23" t="str">
        <f t="shared" si="42"/>
        <v>高德智</v>
      </c>
      <c r="J220" s="23">
        <f t="shared" si="43"/>
        <v>155</v>
      </c>
      <c r="K220" s="42">
        <f t="shared" si="44"/>
        <v>0</v>
      </c>
      <c r="L220" s="44" t="str">
        <f>VLOOKUP(H220,出版社!$B$2:$D$26,3,0)</f>
        <v>招標議價</v>
      </c>
      <c r="M220" s="23">
        <f t="shared" si="45"/>
        <v>40</v>
      </c>
      <c r="N220" s="23">
        <f t="shared" si="46"/>
        <v>40</v>
      </c>
      <c r="O220" s="34">
        <f t="shared" si="47"/>
        <v>6200</v>
      </c>
      <c r="P220" s="34"/>
      <c r="Q220" s="23"/>
      <c r="R220" s="34"/>
      <c r="S220" s="23"/>
      <c r="T220" s="25"/>
    </row>
    <row r="221" spans="1:20">
      <c r="A221" s="27">
        <v>8</v>
      </c>
      <c r="B221" s="27">
        <v>30</v>
      </c>
      <c r="C221" s="27" t="str">
        <f t="shared" si="36"/>
        <v>一</v>
      </c>
      <c r="D221" s="23" t="str">
        <f t="shared" si="37"/>
        <v>日校</v>
      </c>
      <c r="E221" s="23" t="str">
        <f t="shared" si="38"/>
        <v>高一2</v>
      </c>
      <c r="F221" s="25" t="str">
        <f t="shared" si="39"/>
        <v>全民國防教育</v>
      </c>
      <c r="G221" s="23" t="str">
        <f t="shared" si="40"/>
        <v>Ⅰ</v>
      </c>
      <c r="H221" s="23" t="str">
        <f t="shared" si="41"/>
        <v>育達</v>
      </c>
      <c r="I221" s="23" t="str">
        <f t="shared" si="42"/>
        <v>高德智</v>
      </c>
      <c r="J221" s="23">
        <f t="shared" si="43"/>
        <v>155</v>
      </c>
      <c r="K221" s="42">
        <f t="shared" si="44"/>
        <v>0</v>
      </c>
      <c r="L221" s="44" t="str">
        <f>VLOOKUP(H221,出版社!$B$2:$D$26,3,0)</f>
        <v>招標議價</v>
      </c>
      <c r="M221" s="23">
        <f t="shared" si="45"/>
        <v>40</v>
      </c>
      <c r="N221" s="23">
        <f t="shared" si="46"/>
        <v>40</v>
      </c>
      <c r="O221" s="34">
        <f t="shared" si="47"/>
        <v>6200</v>
      </c>
      <c r="P221" s="34"/>
      <c r="Q221" s="23"/>
      <c r="R221" s="34"/>
      <c r="S221" s="23"/>
      <c r="T221" s="25"/>
    </row>
    <row r="222" spans="1:20">
      <c r="A222" s="27">
        <v>9</v>
      </c>
      <c r="B222" s="27">
        <v>30</v>
      </c>
      <c r="C222" s="27" t="str">
        <f t="shared" si="36"/>
        <v>一</v>
      </c>
      <c r="D222" s="23" t="str">
        <f t="shared" si="37"/>
        <v>日校</v>
      </c>
      <c r="E222" s="23" t="str">
        <f t="shared" si="38"/>
        <v>高一3</v>
      </c>
      <c r="F222" s="25" t="str">
        <f t="shared" si="39"/>
        <v>全民國防教育</v>
      </c>
      <c r="G222" s="23" t="str">
        <f t="shared" si="40"/>
        <v>Ⅰ</v>
      </c>
      <c r="H222" s="23" t="str">
        <f t="shared" si="41"/>
        <v>育達</v>
      </c>
      <c r="I222" s="23" t="str">
        <f t="shared" si="42"/>
        <v>高德智</v>
      </c>
      <c r="J222" s="23">
        <f t="shared" si="43"/>
        <v>155</v>
      </c>
      <c r="K222" s="42">
        <f t="shared" si="44"/>
        <v>0</v>
      </c>
      <c r="L222" s="44" t="str">
        <f>VLOOKUP(H222,出版社!$B$2:$D$26,3,0)</f>
        <v>招標議價</v>
      </c>
      <c r="M222" s="23">
        <f t="shared" si="45"/>
        <v>40</v>
      </c>
      <c r="N222" s="23">
        <f t="shared" si="46"/>
        <v>40</v>
      </c>
      <c r="O222" s="34">
        <f t="shared" si="47"/>
        <v>6200</v>
      </c>
      <c r="P222" s="34"/>
      <c r="Q222" s="23"/>
      <c r="R222" s="34"/>
      <c r="S222" s="23"/>
      <c r="T222" s="25"/>
    </row>
    <row r="223" spans="1:20">
      <c r="A223" s="27">
        <v>10</v>
      </c>
      <c r="B223" s="27">
        <v>30</v>
      </c>
      <c r="C223" s="27" t="str">
        <f t="shared" si="36"/>
        <v>一</v>
      </c>
      <c r="D223" s="23" t="str">
        <f t="shared" si="37"/>
        <v>日校</v>
      </c>
      <c r="E223" s="23" t="str">
        <f t="shared" si="38"/>
        <v>高一4</v>
      </c>
      <c r="F223" s="25" t="str">
        <f t="shared" si="39"/>
        <v>全民國防教育</v>
      </c>
      <c r="G223" s="23" t="str">
        <f t="shared" si="40"/>
        <v>Ⅰ</v>
      </c>
      <c r="H223" s="23" t="str">
        <f t="shared" si="41"/>
        <v>育達</v>
      </c>
      <c r="I223" s="23" t="str">
        <f t="shared" si="42"/>
        <v>高德智</v>
      </c>
      <c r="J223" s="23">
        <f t="shared" si="43"/>
        <v>155</v>
      </c>
      <c r="K223" s="42">
        <f t="shared" si="44"/>
        <v>0</v>
      </c>
      <c r="L223" s="44" t="str">
        <f>VLOOKUP(H223,出版社!$B$2:$D$26,3,0)</f>
        <v>招標議價</v>
      </c>
      <c r="M223" s="23">
        <f t="shared" si="45"/>
        <v>40</v>
      </c>
      <c r="N223" s="23">
        <f t="shared" si="46"/>
        <v>40</v>
      </c>
      <c r="O223" s="34">
        <f t="shared" si="47"/>
        <v>6200</v>
      </c>
      <c r="P223" s="34"/>
      <c r="Q223" s="23"/>
      <c r="R223" s="34"/>
      <c r="S223" s="23"/>
      <c r="T223" s="25"/>
    </row>
    <row r="224" spans="1:20">
      <c r="A224" s="27">
        <v>19</v>
      </c>
      <c r="B224" s="27">
        <v>30</v>
      </c>
      <c r="C224" s="27" t="str">
        <f t="shared" si="36"/>
        <v>一</v>
      </c>
      <c r="D224" s="23" t="str">
        <f t="shared" si="37"/>
        <v>日校</v>
      </c>
      <c r="E224" s="23" t="str">
        <f t="shared" si="38"/>
        <v>商一1</v>
      </c>
      <c r="F224" s="25" t="str">
        <f t="shared" si="39"/>
        <v>全民國防教育</v>
      </c>
      <c r="G224" s="23" t="str">
        <f t="shared" si="40"/>
        <v>Ⅰ</v>
      </c>
      <c r="H224" s="23" t="str">
        <f t="shared" si="41"/>
        <v>育達</v>
      </c>
      <c r="I224" s="23" t="str">
        <f t="shared" si="42"/>
        <v>高德智</v>
      </c>
      <c r="J224" s="23">
        <f t="shared" si="43"/>
        <v>155</v>
      </c>
      <c r="K224" s="42">
        <f t="shared" si="44"/>
        <v>0</v>
      </c>
      <c r="L224" s="44" t="str">
        <f>VLOOKUP(H224,出版社!$B$2:$D$26,3,0)</f>
        <v>招標議價</v>
      </c>
      <c r="M224" s="23">
        <f t="shared" si="45"/>
        <v>40</v>
      </c>
      <c r="N224" s="23">
        <f t="shared" si="46"/>
        <v>40</v>
      </c>
      <c r="O224" s="34">
        <f t="shared" si="47"/>
        <v>6200</v>
      </c>
      <c r="P224" s="34"/>
      <c r="Q224" s="23"/>
      <c r="R224" s="34"/>
      <c r="S224" s="23"/>
      <c r="T224" s="25"/>
    </row>
    <row r="225" spans="1:20">
      <c r="A225" s="27">
        <v>20</v>
      </c>
      <c r="B225" s="27">
        <v>30</v>
      </c>
      <c r="C225" s="27" t="str">
        <f t="shared" si="36"/>
        <v>一</v>
      </c>
      <c r="D225" s="23" t="str">
        <f t="shared" si="37"/>
        <v>日校</v>
      </c>
      <c r="E225" s="23" t="str">
        <f t="shared" si="38"/>
        <v>商一2</v>
      </c>
      <c r="F225" s="25" t="str">
        <f t="shared" si="39"/>
        <v>全民國防教育</v>
      </c>
      <c r="G225" s="23" t="str">
        <f t="shared" si="40"/>
        <v>Ⅰ</v>
      </c>
      <c r="H225" s="23" t="str">
        <f t="shared" si="41"/>
        <v>育達</v>
      </c>
      <c r="I225" s="23" t="str">
        <f t="shared" si="42"/>
        <v>高德智</v>
      </c>
      <c r="J225" s="23">
        <f t="shared" si="43"/>
        <v>155</v>
      </c>
      <c r="K225" s="42">
        <f t="shared" si="44"/>
        <v>0</v>
      </c>
      <c r="L225" s="44" t="str">
        <f>VLOOKUP(H225,出版社!$B$2:$D$26,3,0)</f>
        <v>招標議價</v>
      </c>
      <c r="M225" s="23">
        <f t="shared" si="45"/>
        <v>40</v>
      </c>
      <c r="N225" s="23">
        <f t="shared" si="46"/>
        <v>40</v>
      </c>
      <c r="O225" s="34">
        <f t="shared" si="47"/>
        <v>6200</v>
      </c>
      <c r="P225" s="34"/>
      <c r="Q225" s="23"/>
      <c r="R225" s="34"/>
      <c r="S225" s="23"/>
      <c r="T225" s="25"/>
    </row>
    <row r="226" spans="1:20">
      <c r="A226" s="27">
        <v>21</v>
      </c>
      <c r="B226" s="27">
        <v>30</v>
      </c>
      <c r="C226" s="27" t="str">
        <f t="shared" si="36"/>
        <v>一</v>
      </c>
      <c r="D226" s="23" t="str">
        <f t="shared" si="37"/>
        <v>日校</v>
      </c>
      <c r="E226" s="23" t="str">
        <f t="shared" si="38"/>
        <v>商一3</v>
      </c>
      <c r="F226" s="25" t="str">
        <f t="shared" si="39"/>
        <v>全民國防教育</v>
      </c>
      <c r="G226" s="23" t="str">
        <f t="shared" si="40"/>
        <v>Ⅰ</v>
      </c>
      <c r="H226" s="23" t="str">
        <f t="shared" si="41"/>
        <v>育達</v>
      </c>
      <c r="I226" s="23" t="str">
        <f t="shared" si="42"/>
        <v>高德智</v>
      </c>
      <c r="J226" s="23">
        <f t="shared" si="43"/>
        <v>155</v>
      </c>
      <c r="K226" s="42">
        <f t="shared" si="44"/>
        <v>0</v>
      </c>
      <c r="L226" s="44" t="str">
        <f>VLOOKUP(H226,出版社!$B$2:$D$26,3,0)</f>
        <v>招標議價</v>
      </c>
      <c r="M226" s="23">
        <f t="shared" si="45"/>
        <v>40</v>
      </c>
      <c r="N226" s="23">
        <f t="shared" si="46"/>
        <v>40</v>
      </c>
      <c r="O226" s="34">
        <f t="shared" si="47"/>
        <v>6200</v>
      </c>
      <c r="P226" s="34"/>
      <c r="Q226" s="23"/>
      <c r="R226" s="34"/>
      <c r="S226" s="23"/>
      <c r="T226" s="25"/>
    </row>
    <row r="227" spans="1:20">
      <c r="A227" s="27">
        <v>22</v>
      </c>
      <c r="B227" s="27">
        <v>30</v>
      </c>
      <c r="C227" s="27" t="str">
        <f t="shared" si="36"/>
        <v>一</v>
      </c>
      <c r="D227" s="23" t="str">
        <f t="shared" si="37"/>
        <v>日校</v>
      </c>
      <c r="E227" s="23" t="str">
        <f t="shared" si="38"/>
        <v>商一4</v>
      </c>
      <c r="F227" s="25" t="str">
        <f t="shared" si="39"/>
        <v>全民國防教育</v>
      </c>
      <c r="G227" s="23" t="str">
        <f t="shared" si="40"/>
        <v>Ⅰ</v>
      </c>
      <c r="H227" s="23" t="str">
        <f t="shared" si="41"/>
        <v>育達</v>
      </c>
      <c r="I227" s="23" t="str">
        <f t="shared" si="42"/>
        <v>高德智</v>
      </c>
      <c r="J227" s="23">
        <f t="shared" si="43"/>
        <v>155</v>
      </c>
      <c r="K227" s="42">
        <f t="shared" si="44"/>
        <v>0</v>
      </c>
      <c r="L227" s="44" t="str">
        <f>VLOOKUP(H227,出版社!$B$2:$D$26,3,0)</f>
        <v>招標議價</v>
      </c>
      <c r="M227" s="23">
        <f t="shared" si="45"/>
        <v>40</v>
      </c>
      <c r="N227" s="23">
        <f t="shared" si="46"/>
        <v>40</v>
      </c>
      <c r="O227" s="34">
        <f t="shared" si="47"/>
        <v>6200</v>
      </c>
      <c r="P227" s="34"/>
      <c r="Q227" s="23"/>
      <c r="R227" s="34"/>
      <c r="S227" s="23"/>
      <c r="T227" s="25"/>
    </row>
    <row r="228" spans="1:20">
      <c r="A228" s="27">
        <v>31</v>
      </c>
      <c r="B228" s="27">
        <v>30</v>
      </c>
      <c r="C228" s="27" t="str">
        <f t="shared" si="36"/>
        <v>一</v>
      </c>
      <c r="D228" s="23" t="str">
        <f t="shared" si="37"/>
        <v>日校</v>
      </c>
      <c r="E228" s="23" t="str">
        <f t="shared" si="38"/>
        <v>貿一1</v>
      </c>
      <c r="F228" s="25" t="str">
        <f t="shared" si="39"/>
        <v>全民國防教育</v>
      </c>
      <c r="G228" s="23" t="str">
        <f t="shared" si="40"/>
        <v>Ⅰ</v>
      </c>
      <c r="H228" s="23" t="str">
        <f t="shared" si="41"/>
        <v>育達</v>
      </c>
      <c r="I228" s="23" t="str">
        <f t="shared" si="42"/>
        <v>高德智</v>
      </c>
      <c r="J228" s="23">
        <f t="shared" si="43"/>
        <v>155</v>
      </c>
      <c r="K228" s="42">
        <f t="shared" si="44"/>
        <v>0</v>
      </c>
      <c r="L228" s="44" t="str">
        <f>VLOOKUP(H228,出版社!$B$2:$D$26,3,0)</f>
        <v>招標議價</v>
      </c>
      <c r="M228" s="23">
        <f t="shared" si="45"/>
        <v>40</v>
      </c>
      <c r="N228" s="23">
        <f t="shared" si="46"/>
        <v>40</v>
      </c>
      <c r="O228" s="34">
        <f t="shared" si="47"/>
        <v>6200</v>
      </c>
      <c r="P228" s="34"/>
      <c r="Q228" s="23"/>
      <c r="R228" s="34"/>
      <c r="S228" s="23"/>
      <c r="T228" s="25"/>
    </row>
    <row r="229" spans="1:20">
      <c r="A229" s="27">
        <v>32</v>
      </c>
      <c r="B229" s="27">
        <v>30</v>
      </c>
      <c r="C229" s="27" t="str">
        <f t="shared" si="36"/>
        <v>一</v>
      </c>
      <c r="D229" s="23" t="str">
        <f t="shared" si="37"/>
        <v>日校</v>
      </c>
      <c r="E229" s="23" t="str">
        <f t="shared" si="38"/>
        <v>貿一2</v>
      </c>
      <c r="F229" s="25" t="str">
        <f t="shared" si="39"/>
        <v>全民國防教育</v>
      </c>
      <c r="G229" s="23" t="str">
        <f t="shared" si="40"/>
        <v>Ⅰ</v>
      </c>
      <c r="H229" s="23" t="str">
        <f t="shared" si="41"/>
        <v>育達</v>
      </c>
      <c r="I229" s="23" t="str">
        <f t="shared" si="42"/>
        <v>高德智</v>
      </c>
      <c r="J229" s="23">
        <f t="shared" si="43"/>
        <v>155</v>
      </c>
      <c r="K229" s="42">
        <f t="shared" si="44"/>
        <v>0</v>
      </c>
      <c r="L229" s="44" t="str">
        <f>VLOOKUP(H229,出版社!$B$2:$D$26,3,0)</f>
        <v>招標議價</v>
      </c>
      <c r="M229" s="23">
        <f t="shared" si="45"/>
        <v>40</v>
      </c>
      <c r="N229" s="23">
        <f t="shared" si="46"/>
        <v>40</v>
      </c>
      <c r="O229" s="34">
        <f t="shared" si="47"/>
        <v>6200</v>
      </c>
      <c r="P229" s="34"/>
      <c r="Q229" s="23"/>
      <c r="R229" s="34"/>
      <c r="S229" s="23"/>
      <c r="T229" s="25"/>
    </row>
    <row r="230" spans="1:20">
      <c r="A230" s="27">
        <v>33</v>
      </c>
      <c r="B230" s="27">
        <v>30</v>
      </c>
      <c r="C230" s="27" t="str">
        <f t="shared" si="36"/>
        <v>一</v>
      </c>
      <c r="D230" s="23" t="str">
        <f t="shared" si="37"/>
        <v>日校</v>
      </c>
      <c r="E230" s="23" t="str">
        <f t="shared" si="38"/>
        <v>貿一3</v>
      </c>
      <c r="F230" s="25" t="str">
        <f t="shared" si="39"/>
        <v>全民國防教育</v>
      </c>
      <c r="G230" s="23" t="str">
        <f t="shared" si="40"/>
        <v>Ⅰ</v>
      </c>
      <c r="H230" s="23" t="str">
        <f t="shared" si="41"/>
        <v>育達</v>
      </c>
      <c r="I230" s="23" t="str">
        <f t="shared" si="42"/>
        <v>高德智</v>
      </c>
      <c r="J230" s="23">
        <f t="shared" si="43"/>
        <v>155</v>
      </c>
      <c r="K230" s="42">
        <f t="shared" si="44"/>
        <v>0</v>
      </c>
      <c r="L230" s="44" t="str">
        <f>VLOOKUP(H230,出版社!$B$2:$D$26,3,0)</f>
        <v>招標議價</v>
      </c>
      <c r="M230" s="23">
        <f t="shared" si="45"/>
        <v>40</v>
      </c>
      <c r="N230" s="23">
        <f t="shared" si="46"/>
        <v>40</v>
      </c>
      <c r="O230" s="34">
        <f t="shared" si="47"/>
        <v>6200</v>
      </c>
      <c r="P230" s="34"/>
      <c r="Q230" s="23"/>
      <c r="R230" s="34"/>
      <c r="S230" s="23"/>
      <c r="T230" s="25"/>
    </row>
    <row r="231" spans="1:20">
      <c r="A231" s="27">
        <v>34</v>
      </c>
      <c r="B231" s="27">
        <v>30</v>
      </c>
      <c r="C231" s="27" t="str">
        <f t="shared" si="36"/>
        <v>一</v>
      </c>
      <c r="D231" s="23" t="str">
        <f t="shared" si="37"/>
        <v>日校</v>
      </c>
      <c r="E231" s="23" t="str">
        <f t="shared" si="38"/>
        <v>貿一4</v>
      </c>
      <c r="F231" s="25" t="str">
        <f t="shared" si="39"/>
        <v>全民國防教育</v>
      </c>
      <c r="G231" s="23" t="str">
        <f t="shared" si="40"/>
        <v>Ⅰ</v>
      </c>
      <c r="H231" s="23" t="str">
        <f t="shared" si="41"/>
        <v>育達</v>
      </c>
      <c r="I231" s="23" t="str">
        <f t="shared" si="42"/>
        <v>高德智</v>
      </c>
      <c r="J231" s="23">
        <f t="shared" si="43"/>
        <v>155</v>
      </c>
      <c r="K231" s="42">
        <f t="shared" si="44"/>
        <v>0</v>
      </c>
      <c r="L231" s="44" t="str">
        <f>VLOOKUP(H231,出版社!$B$2:$D$26,3,0)</f>
        <v>招標議價</v>
      </c>
      <c r="M231" s="23">
        <f t="shared" si="45"/>
        <v>40</v>
      </c>
      <c r="N231" s="23">
        <f t="shared" si="46"/>
        <v>40</v>
      </c>
      <c r="O231" s="34">
        <f t="shared" si="47"/>
        <v>6200</v>
      </c>
      <c r="P231" s="34"/>
      <c r="Q231" s="23"/>
      <c r="R231" s="34"/>
      <c r="S231" s="23"/>
      <c r="T231" s="25"/>
    </row>
    <row r="232" spans="1:20">
      <c r="A232" s="27">
        <v>43</v>
      </c>
      <c r="B232" s="27">
        <v>30</v>
      </c>
      <c r="C232" s="27" t="str">
        <f t="shared" si="36"/>
        <v>一</v>
      </c>
      <c r="D232" s="23" t="str">
        <f t="shared" si="37"/>
        <v>日校</v>
      </c>
      <c r="E232" s="23" t="str">
        <f t="shared" si="38"/>
        <v>資一1</v>
      </c>
      <c r="F232" s="25" t="str">
        <f t="shared" si="39"/>
        <v>全民國防教育</v>
      </c>
      <c r="G232" s="23" t="str">
        <f t="shared" si="40"/>
        <v>Ⅰ</v>
      </c>
      <c r="H232" s="23" t="str">
        <f t="shared" si="41"/>
        <v>育達</v>
      </c>
      <c r="I232" s="23" t="str">
        <f t="shared" si="42"/>
        <v>高德智</v>
      </c>
      <c r="J232" s="23">
        <f t="shared" si="43"/>
        <v>155</v>
      </c>
      <c r="K232" s="42">
        <f t="shared" si="44"/>
        <v>0</v>
      </c>
      <c r="L232" s="44" t="str">
        <f>VLOOKUP(H232,出版社!$B$2:$D$26,3,0)</f>
        <v>招標議價</v>
      </c>
      <c r="M232" s="23">
        <f t="shared" si="45"/>
        <v>40</v>
      </c>
      <c r="N232" s="23">
        <f t="shared" si="46"/>
        <v>40</v>
      </c>
      <c r="O232" s="34">
        <f t="shared" si="47"/>
        <v>6200</v>
      </c>
      <c r="P232" s="34"/>
      <c r="Q232" s="23"/>
      <c r="R232" s="34"/>
      <c r="S232" s="23"/>
      <c r="T232" s="25"/>
    </row>
    <row r="233" spans="1:20">
      <c r="A233" s="27">
        <v>44</v>
      </c>
      <c r="B233" s="27">
        <v>30</v>
      </c>
      <c r="C233" s="27" t="str">
        <f t="shared" si="36"/>
        <v>一</v>
      </c>
      <c r="D233" s="23" t="str">
        <f t="shared" si="37"/>
        <v>日校</v>
      </c>
      <c r="E233" s="23" t="str">
        <f t="shared" si="38"/>
        <v>資一2</v>
      </c>
      <c r="F233" s="25" t="str">
        <f t="shared" si="39"/>
        <v>全民國防教育</v>
      </c>
      <c r="G233" s="23" t="str">
        <f t="shared" si="40"/>
        <v>Ⅰ</v>
      </c>
      <c r="H233" s="23" t="str">
        <f t="shared" si="41"/>
        <v>育達</v>
      </c>
      <c r="I233" s="23" t="str">
        <f t="shared" si="42"/>
        <v>高德智</v>
      </c>
      <c r="J233" s="23">
        <f t="shared" si="43"/>
        <v>155</v>
      </c>
      <c r="K233" s="42">
        <f t="shared" si="44"/>
        <v>0</v>
      </c>
      <c r="L233" s="44" t="str">
        <f>VLOOKUP(H233,出版社!$B$2:$D$26,3,0)</f>
        <v>招標議價</v>
      </c>
      <c r="M233" s="23">
        <f t="shared" si="45"/>
        <v>40</v>
      </c>
      <c r="N233" s="23">
        <f t="shared" si="46"/>
        <v>40</v>
      </c>
      <c r="O233" s="34">
        <f t="shared" si="47"/>
        <v>6200</v>
      </c>
      <c r="P233" s="34"/>
      <c r="Q233" s="23"/>
      <c r="R233" s="34"/>
      <c r="S233" s="23"/>
      <c r="T233" s="25"/>
    </row>
    <row r="234" spans="1:20">
      <c r="A234" s="27">
        <v>52</v>
      </c>
      <c r="B234" s="27">
        <v>30</v>
      </c>
      <c r="C234" s="27" t="str">
        <f t="shared" si="36"/>
        <v>一</v>
      </c>
      <c r="D234" s="23" t="str">
        <f t="shared" si="37"/>
        <v>日校</v>
      </c>
      <c r="E234" s="23" t="str">
        <f t="shared" si="38"/>
        <v>廣一1</v>
      </c>
      <c r="F234" s="25" t="str">
        <f t="shared" si="39"/>
        <v>全民國防教育</v>
      </c>
      <c r="G234" s="23" t="str">
        <f t="shared" si="40"/>
        <v>Ⅰ</v>
      </c>
      <c r="H234" s="23" t="str">
        <f t="shared" si="41"/>
        <v>育達</v>
      </c>
      <c r="I234" s="23" t="str">
        <f t="shared" si="42"/>
        <v>高德智</v>
      </c>
      <c r="J234" s="23">
        <f t="shared" si="43"/>
        <v>155</v>
      </c>
      <c r="K234" s="42">
        <f t="shared" si="44"/>
        <v>0</v>
      </c>
      <c r="L234" s="44" t="str">
        <f>VLOOKUP(H234,出版社!$B$2:$D$26,3,0)</f>
        <v>招標議價</v>
      </c>
      <c r="M234" s="23">
        <f t="shared" si="45"/>
        <v>40</v>
      </c>
      <c r="N234" s="23">
        <f t="shared" si="46"/>
        <v>40</v>
      </c>
      <c r="O234" s="34">
        <f t="shared" si="47"/>
        <v>6200</v>
      </c>
      <c r="P234" s="34"/>
      <c r="Q234" s="23"/>
      <c r="R234" s="34"/>
      <c r="S234" s="23"/>
      <c r="T234" s="25"/>
    </row>
    <row r="235" spans="1:20">
      <c r="A235" s="27">
        <v>53</v>
      </c>
      <c r="B235" s="27">
        <v>30</v>
      </c>
      <c r="C235" s="27" t="str">
        <f t="shared" si="36"/>
        <v>一</v>
      </c>
      <c r="D235" s="23" t="str">
        <f t="shared" si="37"/>
        <v>日校</v>
      </c>
      <c r="E235" s="23" t="str">
        <f t="shared" si="38"/>
        <v>廣一2</v>
      </c>
      <c r="F235" s="25" t="str">
        <f t="shared" si="39"/>
        <v>全民國防教育</v>
      </c>
      <c r="G235" s="23" t="str">
        <f t="shared" si="40"/>
        <v>Ⅰ</v>
      </c>
      <c r="H235" s="23" t="str">
        <f t="shared" si="41"/>
        <v>育達</v>
      </c>
      <c r="I235" s="23" t="str">
        <f t="shared" si="42"/>
        <v>高德智</v>
      </c>
      <c r="J235" s="23">
        <f t="shared" si="43"/>
        <v>155</v>
      </c>
      <c r="K235" s="42">
        <f t="shared" si="44"/>
        <v>0</v>
      </c>
      <c r="L235" s="44" t="str">
        <f>VLOOKUP(H235,出版社!$B$2:$D$26,3,0)</f>
        <v>招標議價</v>
      </c>
      <c r="M235" s="23">
        <f t="shared" si="45"/>
        <v>40</v>
      </c>
      <c r="N235" s="23">
        <f t="shared" si="46"/>
        <v>40</v>
      </c>
      <c r="O235" s="34">
        <f t="shared" si="47"/>
        <v>6200</v>
      </c>
      <c r="P235" s="34"/>
      <c r="Q235" s="23"/>
      <c r="R235" s="34"/>
      <c r="S235" s="23"/>
      <c r="T235" s="25"/>
    </row>
    <row r="236" spans="1:20">
      <c r="A236" s="27">
        <v>11</v>
      </c>
      <c r="B236" s="27">
        <v>31</v>
      </c>
      <c r="C236" s="27" t="str">
        <f t="shared" si="36"/>
        <v>二</v>
      </c>
      <c r="D236" s="23" t="str">
        <f t="shared" si="37"/>
        <v>日校</v>
      </c>
      <c r="E236" s="23" t="str">
        <f t="shared" si="38"/>
        <v>高二1</v>
      </c>
      <c r="F236" s="25" t="str">
        <f t="shared" si="39"/>
        <v>高中國文</v>
      </c>
      <c r="G236" s="23" t="str">
        <f t="shared" si="40"/>
        <v>三</v>
      </c>
      <c r="H236" s="23" t="str">
        <f t="shared" si="41"/>
        <v>翰林</v>
      </c>
      <c r="I236" s="23" t="str">
        <f t="shared" si="42"/>
        <v>宋隆發.等</v>
      </c>
      <c r="J236" s="23">
        <f t="shared" si="43"/>
        <v>206</v>
      </c>
      <c r="K236" s="42">
        <f t="shared" si="44"/>
        <v>0</v>
      </c>
      <c r="L236" s="44" t="str">
        <f>VLOOKUP(H236,出版社!$B$2:$D$26,3,0)</f>
        <v>招標議價</v>
      </c>
      <c r="M236" s="23">
        <f t="shared" si="45"/>
        <v>41</v>
      </c>
      <c r="N236" s="23">
        <f t="shared" si="46"/>
        <v>41</v>
      </c>
      <c r="O236" s="34">
        <f t="shared" si="47"/>
        <v>8446</v>
      </c>
      <c r="P236" s="34"/>
      <c r="Q236" s="23"/>
      <c r="R236" s="34"/>
      <c r="S236" s="23"/>
      <c r="T236" s="25"/>
    </row>
    <row r="237" spans="1:20">
      <c r="A237" s="27">
        <v>12</v>
      </c>
      <c r="B237" s="27">
        <v>31</v>
      </c>
      <c r="C237" s="27" t="str">
        <f t="shared" si="36"/>
        <v>二</v>
      </c>
      <c r="D237" s="23" t="str">
        <f t="shared" si="37"/>
        <v>日校</v>
      </c>
      <c r="E237" s="23" t="str">
        <f t="shared" si="38"/>
        <v>高二2</v>
      </c>
      <c r="F237" s="25" t="str">
        <f t="shared" si="39"/>
        <v>高中國文</v>
      </c>
      <c r="G237" s="23" t="str">
        <f t="shared" si="40"/>
        <v>三</v>
      </c>
      <c r="H237" s="23" t="str">
        <f t="shared" si="41"/>
        <v>翰林</v>
      </c>
      <c r="I237" s="23" t="str">
        <f t="shared" si="42"/>
        <v>宋隆發.等</v>
      </c>
      <c r="J237" s="23">
        <f t="shared" si="43"/>
        <v>206</v>
      </c>
      <c r="K237" s="42">
        <f t="shared" si="44"/>
        <v>0</v>
      </c>
      <c r="L237" s="44" t="str">
        <f>VLOOKUP(H237,出版社!$B$2:$D$26,3,0)</f>
        <v>招標議價</v>
      </c>
      <c r="M237" s="23">
        <f t="shared" si="45"/>
        <v>41</v>
      </c>
      <c r="N237" s="23">
        <f t="shared" si="46"/>
        <v>41</v>
      </c>
      <c r="O237" s="34">
        <f t="shared" si="47"/>
        <v>8446</v>
      </c>
      <c r="P237" s="34"/>
      <c r="Q237" s="23"/>
      <c r="R237" s="34"/>
      <c r="S237" s="23"/>
      <c r="T237" s="25"/>
    </row>
    <row r="238" spans="1:20">
      <c r="A238" s="27">
        <v>13</v>
      </c>
      <c r="B238" s="27">
        <v>31</v>
      </c>
      <c r="C238" s="27" t="str">
        <f t="shared" si="36"/>
        <v>二</v>
      </c>
      <c r="D238" s="23" t="str">
        <f t="shared" si="37"/>
        <v>日校</v>
      </c>
      <c r="E238" s="23" t="str">
        <f t="shared" si="38"/>
        <v>高二3</v>
      </c>
      <c r="F238" s="25" t="str">
        <f t="shared" si="39"/>
        <v>高中國文</v>
      </c>
      <c r="G238" s="23" t="str">
        <f t="shared" si="40"/>
        <v>三</v>
      </c>
      <c r="H238" s="23" t="str">
        <f t="shared" si="41"/>
        <v>翰林</v>
      </c>
      <c r="I238" s="23" t="str">
        <f t="shared" si="42"/>
        <v>宋隆發.等</v>
      </c>
      <c r="J238" s="23">
        <f t="shared" si="43"/>
        <v>206</v>
      </c>
      <c r="K238" s="42">
        <f t="shared" si="44"/>
        <v>0</v>
      </c>
      <c r="L238" s="44" t="str">
        <f>VLOOKUP(H238,出版社!$B$2:$D$26,3,0)</f>
        <v>招標議價</v>
      </c>
      <c r="M238" s="23">
        <f t="shared" si="45"/>
        <v>41</v>
      </c>
      <c r="N238" s="23">
        <f t="shared" si="46"/>
        <v>41</v>
      </c>
      <c r="O238" s="34">
        <f t="shared" si="47"/>
        <v>8446</v>
      </c>
      <c r="P238" s="34"/>
      <c r="Q238" s="23"/>
      <c r="R238" s="34"/>
      <c r="S238" s="23"/>
      <c r="T238" s="25"/>
    </row>
    <row r="239" spans="1:20">
      <c r="A239" s="27">
        <v>14</v>
      </c>
      <c r="B239" s="27">
        <v>31</v>
      </c>
      <c r="C239" s="27" t="str">
        <f t="shared" si="36"/>
        <v>二</v>
      </c>
      <c r="D239" s="23" t="str">
        <f t="shared" si="37"/>
        <v>日校</v>
      </c>
      <c r="E239" s="23" t="str">
        <f t="shared" si="38"/>
        <v>高二4</v>
      </c>
      <c r="F239" s="25" t="str">
        <f t="shared" si="39"/>
        <v>高中國文</v>
      </c>
      <c r="G239" s="23" t="str">
        <f t="shared" si="40"/>
        <v>三</v>
      </c>
      <c r="H239" s="23" t="str">
        <f t="shared" si="41"/>
        <v>翰林</v>
      </c>
      <c r="I239" s="23" t="str">
        <f t="shared" si="42"/>
        <v>宋隆發.等</v>
      </c>
      <c r="J239" s="23">
        <f t="shared" si="43"/>
        <v>206</v>
      </c>
      <c r="K239" s="42">
        <f t="shared" si="44"/>
        <v>0</v>
      </c>
      <c r="L239" s="44" t="str">
        <f>VLOOKUP(H239,出版社!$B$2:$D$26,3,0)</f>
        <v>招標議價</v>
      </c>
      <c r="M239" s="23">
        <f t="shared" si="45"/>
        <v>41</v>
      </c>
      <c r="N239" s="23">
        <f t="shared" si="46"/>
        <v>41</v>
      </c>
      <c r="O239" s="34">
        <f t="shared" si="47"/>
        <v>8446</v>
      </c>
      <c r="P239" s="34"/>
      <c r="Q239" s="23"/>
      <c r="R239" s="34"/>
      <c r="S239" s="23"/>
      <c r="T239" s="25"/>
    </row>
    <row r="240" spans="1:20">
      <c r="A240" s="27">
        <v>11</v>
      </c>
      <c r="B240" s="27">
        <v>32</v>
      </c>
      <c r="C240" s="27" t="str">
        <f t="shared" si="36"/>
        <v>二</v>
      </c>
      <c r="D240" s="23" t="str">
        <f t="shared" si="37"/>
        <v>日校</v>
      </c>
      <c r="E240" s="23" t="str">
        <f t="shared" si="38"/>
        <v>高二1</v>
      </c>
      <c r="F240" s="25" t="str">
        <f t="shared" si="39"/>
        <v>中華文化基本教材</v>
      </c>
      <c r="G240" s="23" t="str">
        <f t="shared" si="40"/>
        <v>全</v>
      </c>
      <c r="H240" s="23" t="str">
        <f t="shared" si="41"/>
        <v>康熹</v>
      </c>
      <c r="I240" s="23" t="str">
        <f t="shared" si="42"/>
        <v>陳訓章</v>
      </c>
      <c r="J240" s="23">
        <f t="shared" si="43"/>
        <v>294</v>
      </c>
      <c r="K240" s="42">
        <f t="shared" si="44"/>
        <v>0</v>
      </c>
      <c r="L240" s="44" t="str">
        <f>VLOOKUP(H240,出版社!$B$2:$D$26,3,0)</f>
        <v>小額採購</v>
      </c>
      <c r="M240" s="23">
        <f t="shared" si="45"/>
        <v>41</v>
      </c>
      <c r="N240" s="23">
        <f t="shared" si="46"/>
        <v>41</v>
      </c>
      <c r="O240" s="34">
        <f t="shared" si="47"/>
        <v>12054</v>
      </c>
      <c r="P240" s="34"/>
      <c r="Q240" s="23"/>
      <c r="R240" s="34"/>
      <c r="S240" s="23"/>
      <c r="T240" s="25"/>
    </row>
    <row r="241" spans="1:20">
      <c r="A241" s="27">
        <v>12</v>
      </c>
      <c r="B241" s="27">
        <v>32</v>
      </c>
      <c r="C241" s="27" t="str">
        <f t="shared" si="36"/>
        <v>二</v>
      </c>
      <c r="D241" s="23" t="str">
        <f t="shared" si="37"/>
        <v>日校</v>
      </c>
      <c r="E241" s="23" t="str">
        <f t="shared" si="38"/>
        <v>高二2</v>
      </c>
      <c r="F241" s="25" t="str">
        <f t="shared" si="39"/>
        <v>中華文化基本教材</v>
      </c>
      <c r="G241" s="23" t="str">
        <f t="shared" si="40"/>
        <v>全</v>
      </c>
      <c r="H241" s="23" t="str">
        <f t="shared" si="41"/>
        <v>康熹</v>
      </c>
      <c r="I241" s="23" t="str">
        <f t="shared" si="42"/>
        <v>陳訓章</v>
      </c>
      <c r="J241" s="23">
        <f t="shared" si="43"/>
        <v>294</v>
      </c>
      <c r="K241" s="42">
        <f t="shared" si="44"/>
        <v>0</v>
      </c>
      <c r="L241" s="44" t="str">
        <f>VLOOKUP(H241,出版社!$B$2:$D$26,3,0)</f>
        <v>小額採購</v>
      </c>
      <c r="M241" s="23">
        <f t="shared" si="45"/>
        <v>41</v>
      </c>
      <c r="N241" s="23">
        <f t="shared" si="46"/>
        <v>41</v>
      </c>
      <c r="O241" s="34">
        <f t="shared" si="47"/>
        <v>12054</v>
      </c>
      <c r="P241" s="34"/>
      <c r="Q241" s="23"/>
      <c r="R241" s="34"/>
      <c r="S241" s="23"/>
      <c r="T241" s="25"/>
    </row>
    <row r="242" spans="1:20">
      <c r="A242" s="27">
        <v>13</v>
      </c>
      <c r="B242" s="27">
        <v>32</v>
      </c>
      <c r="C242" s="27" t="str">
        <f t="shared" si="36"/>
        <v>二</v>
      </c>
      <c r="D242" s="23" t="str">
        <f t="shared" si="37"/>
        <v>日校</v>
      </c>
      <c r="E242" s="23" t="str">
        <f t="shared" si="38"/>
        <v>高二3</v>
      </c>
      <c r="F242" s="25" t="str">
        <f t="shared" si="39"/>
        <v>中華文化基本教材</v>
      </c>
      <c r="G242" s="23" t="str">
        <f t="shared" si="40"/>
        <v>全</v>
      </c>
      <c r="H242" s="23" t="str">
        <f t="shared" si="41"/>
        <v>康熹</v>
      </c>
      <c r="I242" s="23" t="str">
        <f t="shared" si="42"/>
        <v>陳訓章</v>
      </c>
      <c r="J242" s="23">
        <f t="shared" si="43"/>
        <v>294</v>
      </c>
      <c r="K242" s="42">
        <f t="shared" si="44"/>
        <v>0</v>
      </c>
      <c r="L242" s="44" t="str">
        <f>VLOOKUP(H242,出版社!$B$2:$D$26,3,0)</f>
        <v>小額採購</v>
      </c>
      <c r="M242" s="23">
        <f t="shared" si="45"/>
        <v>41</v>
      </c>
      <c r="N242" s="23">
        <f t="shared" si="46"/>
        <v>41</v>
      </c>
      <c r="O242" s="34">
        <f t="shared" si="47"/>
        <v>12054</v>
      </c>
      <c r="P242" s="34"/>
      <c r="Q242" s="23"/>
      <c r="R242" s="34"/>
      <c r="S242" s="23"/>
      <c r="T242" s="25"/>
    </row>
    <row r="243" spans="1:20">
      <c r="A243" s="27">
        <v>14</v>
      </c>
      <c r="B243" s="27">
        <v>32</v>
      </c>
      <c r="C243" s="27" t="str">
        <f t="shared" si="36"/>
        <v>二</v>
      </c>
      <c r="D243" s="23" t="str">
        <f t="shared" si="37"/>
        <v>日校</v>
      </c>
      <c r="E243" s="23" t="str">
        <f t="shared" si="38"/>
        <v>高二4</v>
      </c>
      <c r="F243" s="25" t="str">
        <f t="shared" si="39"/>
        <v>中華文化基本教材</v>
      </c>
      <c r="G243" s="23" t="str">
        <f t="shared" si="40"/>
        <v>全</v>
      </c>
      <c r="H243" s="23" t="str">
        <f t="shared" si="41"/>
        <v>康熹</v>
      </c>
      <c r="I243" s="23" t="str">
        <f t="shared" si="42"/>
        <v>陳訓章</v>
      </c>
      <c r="J243" s="23">
        <f t="shared" si="43"/>
        <v>294</v>
      </c>
      <c r="K243" s="42">
        <f t="shared" si="44"/>
        <v>0</v>
      </c>
      <c r="L243" s="44" t="str">
        <f>VLOOKUP(H243,出版社!$B$2:$D$26,3,0)</f>
        <v>小額採購</v>
      </c>
      <c r="M243" s="23">
        <f t="shared" si="45"/>
        <v>41</v>
      </c>
      <c r="N243" s="23">
        <f t="shared" si="46"/>
        <v>41</v>
      </c>
      <c r="O243" s="34">
        <f t="shared" si="47"/>
        <v>12054</v>
      </c>
      <c r="P243" s="34"/>
      <c r="Q243" s="23"/>
      <c r="R243" s="34"/>
      <c r="S243" s="23"/>
      <c r="T243" s="25"/>
    </row>
    <row r="244" spans="1:20">
      <c r="A244" s="27">
        <v>11</v>
      </c>
      <c r="B244" s="27">
        <v>33</v>
      </c>
      <c r="C244" s="27" t="str">
        <f t="shared" si="36"/>
        <v>二</v>
      </c>
      <c r="D244" s="23" t="str">
        <f t="shared" si="37"/>
        <v>日校</v>
      </c>
      <c r="E244" s="23" t="str">
        <f t="shared" si="38"/>
        <v>高二1</v>
      </c>
      <c r="F244" s="25" t="str">
        <f t="shared" si="39"/>
        <v>歷史</v>
      </c>
      <c r="G244" s="23" t="str">
        <f t="shared" si="40"/>
        <v>三</v>
      </c>
      <c r="H244" s="23" t="str">
        <f t="shared" si="41"/>
        <v>三民</v>
      </c>
      <c r="I244" s="23" t="str">
        <f t="shared" si="42"/>
        <v>李福鐘.古偉瀛等</v>
      </c>
      <c r="J244" s="23">
        <f t="shared" si="43"/>
        <v>228</v>
      </c>
      <c r="K244" s="42">
        <f t="shared" si="44"/>
        <v>0</v>
      </c>
      <c r="L244" s="44" t="str">
        <f>VLOOKUP(H244,出版社!$B$2:$D$26,3,0)</f>
        <v>招標議價</v>
      </c>
      <c r="M244" s="23">
        <f t="shared" si="45"/>
        <v>41</v>
      </c>
      <c r="N244" s="23">
        <f t="shared" si="46"/>
        <v>41</v>
      </c>
      <c r="O244" s="34">
        <f t="shared" si="47"/>
        <v>9348</v>
      </c>
      <c r="P244" s="34"/>
      <c r="Q244" s="23"/>
      <c r="R244" s="34"/>
      <c r="S244" s="23"/>
      <c r="T244" s="25"/>
    </row>
    <row r="245" spans="1:20">
      <c r="A245" s="27">
        <v>12</v>
      </c>
      <c r="B245" s="27">
        <v>33</v>
      </c>
      <c r="C245" s="27" t="str">
        <f t="shared" si="36"/>
        <v>二</v>
      </c>
      <c r="D245" s="23" t="str">
        <f t="shared" si="37"/>
        <v>日校</v>
      </c>
      <c r="E245" s="23" t="str">
        <f t="shared" si="38"/>
        <v>高二2</v>
      </c>
      <c r="F245" s="25" t="str">
        <f t="shared" si="39"/>
        <v>歷史</v>
      </c>
      <c r="G245" s="23" t="str">
        <f t="shared" si="40"/>
        <v>三</v>
      </c>
      <c r="H245" s="23" t="str">
        <f t="shared" si="41"/>
        <v>三民</v>
      </c>
      <c r="I245" s="23" t="str">
        <f t="shared" si="42"/>
        <v>李福鐘.古偉瀛等</v>
      </c>
      <c r="J245" s="23">
        <f t="shared" si="43"/>
        <v>228</v>
      </c>
      <c r="K245" s="42">
        <f t="shared" si="44"/>
        <v>0</v>
      </c>
      <c r="L245" s="44" t="str">
        <f>VLOOKUP(H245,出版社!$B$2:$D$26,3,0)</f>
        <v>招標議價</v>
      </c>
      <c r="M245" s="23">
        <f t="shared" si="45"/>
        <v>41</v>
      </c>
      <c r="N245" s="23">
        <f t="shared" si="46"/>
        <v>41</v>
      </c>
      <c r="O245" s="34">
        <f t="shared" si="47"/>
        <v>9348</v>
      </c>
      <c r="P245" s="34"/>
      <c r="Q245" s="23"/>
      <c r="R245" s="34"/>
      <c r="S245" s="23"/>
      <c r="T245" s="25"/>
    </row>
    <row r="246" spans="1:20">
      <c r="A246" s="27">
        <v>13</v>
      </c>
      <c r="B246" s="27">
        <v>33</v>
      </c>
      <c r="C246" s="27" t="str">
        <f t="shared" si="36"/>
        <v>二</v>
      </c>
      <c r="D246" s="23" t="str">
        <f t="shared" si="37"/>
        <v>日校</v>
      </c>
      <c r="E246" s="23" t="str">
        <f t="shared" si="38"/>
        <v>高二3</v>
      </c>
      <c r="F246" s="25" t="str">
        <f t="shared" si="39"/>
        <v>歷史</v>
      </c>
      <c r="G246" s="23" t="str">
        <f t="shared" si="40"/>
        <v>三</v>
      </c>
      <c r="H246" s="23" t="str">
        <f t="shared" si="41"/>
        <v>三民</v>
      </c>
      <c r="I246" s="23" t="str">
        <f t="shared" si="42"/>
        <v>李福鐘.古偉瀛等</v>
      </c>
      <c r="J246" s="23">
        <f t="shared" si="43"/>
        <v>228</v>
      </c>
      <c r="K246" s="42">
        <f t="shared" si="44"/>
        <v>0</v>
      </c>
      <c r="L246" s="44" t="str">
        <f>VLOOKUP(H246,出版社!$B$2:$D$26,3,0)</f>
        <v>招標議價</v>
      </c>
      <c r="M246" s="23">
        <f t="shared" si="45"/>
        <v>41</v>
      </c>
      <c r="N246" s="23">
        <f t="shared" si="46"/>
        <v>41</v>
      </c>
      <c r="O246" s="34">
        <f t="shared" si="47"/>
        <v>9348</v>
      </c>
      <c r="P246" s="34"/>
      <c r="Q246" s="23"/>
      <c r="R246" s="34"/>
      <c r="S246" s="23"/>
      <c r="T246" s="25"/>
    </row>
    <row r="247" spans="1:20">
      <c r="A247" s="27">
        <v>14</v>
      </c>
      <c r="B247" s="27">
        <v>33</v>
      </c>
      <c r="C247" s="27" t="str">
        <f t="shared" si="36"/>
        <v>二</v>
      </c>
      <c r="D247" s="23" t="str">
        <f t="shared" si="37"/>
        <v>日校</v>
      </c>
      <c r="E247" s="23" t="str">
        <f t="shared" si="38"/>
        <v>高二4</v>
      </c>
      <c r="F247" s="25" t="str">
        <f t="shared" si="39"/>
        <v>歷史</v>
      </c>
      <c r="G247" s="23" t="str">
        <f t="shared" si="40"/>
        <v>三</v>
      </c>
      <c r="H247" s="23" t="str">
        <f t="shared" si="41"/>
        <v>三民</v>
      </c>
      <c r="I247" s="23" t="str">
        <f t="shared" si="42"/>
        <v>李福鐘.古偉瀛等</v>
      </c>
      <c r="J247" s="23">
        <f t="shared" si="43"/>
        <v>228</v>
      </c>
      <c r="K247" s="42">
        <f t="shared" si="44"/>
        <v>0</v>
      </c>
      <c r="L247" s="44" t="str">
        <f>VLOOKUP(H247,出版社!$B$2:$D$26,3,0)</f>
        <v>招標議價</v>
      </c>
      <c r="M247" s="23">
        <f t="shared" si="45"/>
        <v>41</v>
      </c>
      <c r="N247" s="23">
        <f t="shared" si="46"/>
        <v>41</v>
      </c>
      <c r="O247" s="34">
        <f t="shared" si="47"/>
        <v>9348</v>
      </c>
      <c r="P247" s="34"/>
      <c r="Q247" s="23"/>
      <c r="R247" s="34"/>
      <c r="S247" s="23"/>
      <c r="T247" s="25"/>
    </row>
    <row r="248" spans="1:20">
      <c r="A248" s="27">
        <v>11</v>
      </c>
      <c r="B248" s="27">
        <v>34</v>
      </c>
      <c r="C248" s="27" t="str">
        <f t="shared" si="36"/>
        <v>二</v>
      </c>
      <c r="D248" s="23" t="str">
        <f t="shared" si="37"/>
        <v>日校</v>
      </c>
      <c r="E248" s="23" t="str">
        <f t="shared" si="38"/>
        <v>高二1</v>
      </c>
      <c r="F248" s="25" t="str">
        <f t="shared" si="39"/>
        <v>高中地理</v>
      </c>
      <c r="G248" s="23" t="str">
        <f t="shared" si="40"/>
        <v>三</v>
      </c>
      <c r="H248" s="23" t="str">
        <f t="shared" si="41"/>
        <v>龍騰</v>
      </c>
      <c r="I248" s="23" t="str">
        <f t="shared" si="42"/>
        <v>陳國川.等</v>
      </c>
      <c r="J248" s="23">
        <f t="shared" si="43"/>
        <v>249</v>
      </c>
      <c r="K248" s="42">
        <f t="shared" si="44"/>
        <v>0</v>
      </c>
      <c r="L248" s="44" t="str">
        <f>VLOOKUP(H248,出版社!$B$2:$D$26,3,0)</f>
        <v>招標議價</v>
      </c>
      <c r="M248" s="23">
        <f t="shared" si="45"/>
        <v>41</v>
      </c>
      <c r="N248" s="23">
        <f t="shared" si="46"/>
        <v>41</v>
      </c>
      <c r="O248" s="34">
        <f t="shared" si="47"/>
        <v>10209</v>
      </c>
      <c r="P248" s="34"/>
      <c r="Q248" s="23"/>
      <c r="R248" s="34"/>
      <c r="S248" s="23"/>
      <c r="T248" s="25"/>
    </row>
    <row r="249" spans="1:20">
      <c r="A249" s="27">
        <v>12</v>
      </c>
      <c r="B249" s="27">
        <v>34</v>
      </c>
      <c r="C249" s="27" t="str">
        <f t="shared" si="36"/>
        <v>二</v>
      </c>
      <c r="D249" s="23" t="str">
        <f t="shared" si="37"/>
        <v>日校</v>
      </c>
      <c r="E249" s="23" t="str">
        <f t="shared" si="38"/>
        <v>高二2</v>
      </c>
      <c r="F249" s="25" t="str">
        <f t="shared" si="39"/>
        <v>高中地理</v>
      </c>
      <c r="G249" s="23" t="str">
        <f t="shared" si="40"/>
        <v>三</v>
      </c>
      <c r="H249" s="23" t="str">
        <f t="shared" si="41"/>
        <v>龍騰</v>
      </c>
      <c r="I249" s="23" t="str">
        <f t="shared" si="42"/>
        <v>陳國川.等</v>
      </c>
      <c r="J249" s="23">
        <f t="shared" si="43"/>
        <v>249</v>
      </c>
      <c r="K249" s="42">
        <f t="shared" si="44"/>
        <v>0</v>
      </c>
      <c r="L249" s="44" t="str">
        <f>VLOOKUP(H249,出版社!$B$2:$D$26,3,0)</f>
        <v>招標議價</v>
      </c>
      <c r="M249" s="23">
        <f t="shared" si="45"/>
        <v>41</v>
      </c>
      <c r="N249" s="23">
        <f t="shared" si="46"/>
        <v>41</v>
      </c>
      <c r="O249" s="34">
        <f t="shared" si="47"/>
        <v>10209</v>
      </c>
      <c r="P249" s="34"/>
      <c r="Q249" s="23"/>
      <c r="R249" s="34"/>
      <c r="S249" s="23"/>
      <c r="T249" s="25"/>
    </row>
    <row r="250" spans="1:20">
      <c r="A250" s="27">
        <v>13</v>
      </c>
      <c r="B250" s="27">
        <v>34</v>
      </c>
      <c r="C250" s="27" t="str">
        <f t="shared" si="36"/>
        <v>二</v>
      </c>
      <c r="D250" s="23" t="str">
        <f t="shared" si="37"/>
        <v>日校</v>
      </c>
      <c r="E250" s="23" t="str">
        <f t="shared" si="38"/>
        <v>高二3</v>
      </c>
      <c r="F250" s="25" t="str">
        <f t="shared" si="39"/>
        <v>高中地理</v>
      </c>
      <c r="G250" s="23" t="str">
        <f t="shared" si="40"/>
        <v>三</v>
      </c>
      <c r="H250" s="23" t="str">
        <f t="shared" si="41"/>
        <v>龍騰</v>
      </c>
      <c r="I250" s="23" t="str">
        <f t="shared" si="42"/>
        <v>陳國川.等</v>
      </c>
      <c r="J250" s="23">
        <f t="shared" si="43"/>
        <v>249</v>
      </c>
      <c r="K250" s="42">
        <f t="shared" si="44"/>
        <v>0</v>
      </c>
      <c r="L250" s="44" t="str">
        <f>VLOOKUP(H250,出版社!$B$2:$D$26,3,0)</f>
        <v>招標議價</v>
      </c>
      <c r="M250" s="23">
        <f t="shared" si="45"/>
        <v>41</v>
      </c>
      <c r="N250" s="23">
        <f t="shared" si="46"/>
        <v>41</v>
      </c>
      <c r="O250" s="34">
        <f t="shared" si="47"/>
        <v>10209</v>
      </c>
      <c r="P250" s="34"/>
      <c r="Q250" s="23"/>
      <c r="R250" s="34"/>
      <c r="S250" s="23"/>
      <c r="T250" s="25"/>
    </row>
    <row r="251" spans="1:20">
      <c r="A251" s="27">
        <v>14</v>
      </c>
      <c r="B251" s="27">
        <v>34</v>
      </c>
      <c r="C251" s="27" t="str">
        <f t="shared" si="36"/>
        <v>二</v>
      </c>
      <c r="D251" s="23" t="str">
        <f t="shared" si="37"/>
        <v>日校</v>
      </c>
      <c r="E251" s="23" t="str">
        <f t="shared" si="38"/>
        <v>高二4</v>
      </c>
      <c r="F251" s="25" t="str">
        <f t="shared" si="39"/>
        <v>高中地理</v>
      </c>
      <c r="G251" s="23" t="str">
        <f t="shared" si="40"/>
        <v>三</v>
      </c>
      <c r="H251" s="23" t="str">
        <f t="shared" si="41"/>
        <v>龍騰</v>
      </c>
      <c r="I251" s="23" t="str">
        <f t="shared" si="42"/>
        <v>陳國川.等</v>
      </c>
      <c r="J251" s="23">
        <f t="shared" si="43"/>
        <v>249</v>
      </c>
      <c r="K251" s="42">
        <f t="shared" si="44"/>
        <v>0</v>
      </c>
      <c r="L251" s="44" t="str">
        <f>VLOOKUP(H251,出版社!$B$2:$D$26,3,0)</f>
        <v>招標議價</v>
      </c>
      <c r="M251" s="23">
        <f t="shared" si="45"/>
        <v>41</v>
      </c>
      <c r="N251" s="23">
        <f t="shared" si="46"/>
        <v>41</v>
      </c>
      <c r="O251" s="34">
        <f t="shared" si="47"/>
        <v>10209</v>
      </c>
      <c r="P251" s="34"/>
      <c r="Q251" s="23"/>
      <c r="R251" s="34"/>
      <c r="S251" s="23"/>
      <c r="T251" s="25"/>
    </row>
    <row r="252" spans="1:20">
      <c r="A252" s="27">
        <v>11</v>
      </c>
      <c r="B252" s="27">
        <v>35</v>
      </c>
      <c r="C252" s="27" t="str">
        <f t="shared" si="36"/>
        <v>二</v>
      </c>
      <c r="D252" s="23" t="str">
        <f t="shared" si="37"/>
        <v>日校</v>
      </c>
      <c r="E252" s="23" t="str">
        <f t="shared" si="38"/>
        <v>高二1</v>
      </c>
      <c r="F252" s="25" t="str">
        <f t="shared" si="39"/>
        <v>公民與社會</v>
      </c>
      <c r="G252" s="23" t="str">
        <f t="shared" si="40"/>
        <v>三</v>
      </c>
      <c r="H252" s="23" t="str">
        <f t="shared" si="41"/>
        <v>龍騰</v>
      </c>
      <c r="I252" s="23" t="str">
        <f t="shared" si="42"/>
        <v>林有土</v>
      </c>
      <c r="J252" s="23">
        <f t="shared" si="43"/>
        <v>228</v>
      </c>
      <c r="K252" s="42">
        <f t="shared" si="44"/>
        <v>0</v>
      </c>
      <c r="L252" s="44" t="str">
        <f>VLOOKUP(H252,出版社!$B$2:$D$26,3,0)</f>
        <v>招標議價</v>
      </c>
      <c r="M252" s="23">
        <f t="shared" si="45"/>
        <v>41</v>
      </c>
      <c r="N252" s="23">
        <f t="shared" si="46"/>
        <v>41</v>
      </c>
      <c r="O252" s="34">
        <f t="shared" si="47"/>
        <v>9348</v>
      </c>
      <c r="P252" s="34"/>
      <c r="Q252" s="23"/>
      <c r="R252" s="34"/>
      <c r="S252" s="23"/>
      <c r="T252" s="25"/>
    </row>
    <row r="253" spans="1:20">
      <c r="A253" s="27">
        <v>12</v>
      </c>
      <c r="B253" s="27">
        <v>35</v>
      </c>
      <c r="C253" s="27" t="str">
        <f t="shared" si="36"/>
        <v>二</v>
      </c>
      <c r="D253" s="23" t="str">
        <f t="shared" si="37"/>
        <v>日校</v>
      </c>
      <c r="E253" s="23" t="str">
        <f t="shared" si="38"/>
        <v>高二2</v>
      </c>
      <c r="F253" s="25" t="str">
        <f t="shared" si="39"/>
        <v>公民與社會</v>
      </c>
      <c r="G253" s="23" t="str">
        <f t="shared" si="40"/>
        <v>三</v>
      </c>
      <c r="H253" s="23" t="str">
        <f t="shared" si="41"/>
        <v>龍騰</v>
      </c>
      <c r="I253" s="23" t="str">
        <f t="shared" si="42"/>
        <v>林有土</v>
      </c>
      <c r="J253" s="23">
        <f t="shared" si="43"/>
        <v>228</v>
      </c>
      <c r="K253" s="42">
        <f t="shared" si="44"/>
        <v>0</v>
      </c>
      <c r="L253" s="44" t="str">
        <f>VLOOKUP(H253,出版社!$B$2:$D$26,3,0)</f>
        <v>招標議價</v>
      </c>
      <c r="M253" s="23">
        <f t="shared" si="45"/>
        <v>41</v>
      </c>
      <c r="N253" s="23">
        <f t="shared" si="46"/>
        <v>41</v>
      </c>
      <c r="O253" s="34">
        <f t="shared" si="47"/>
        <v>9348</v>
      </c>
      <c r="P253" s="34"/>
      <c r="Q253" s="23"/>
      <c r="R253" s="34"/>
      <c r="S253" s="23"/>
      <c r="T253" s="25"/>
    </row>
    <row r="254" spans="1:20">
      <c r="A254" s="27">
        <v>13</v>
      </c>
      <c r="B254" s="27">
        <v>35</v>
      </c>
      <c r="C254" s="27" t="str">
        <f t="shared" si="36"/>
        <v>二</v>
      </c>
      <c r="D254" s="23" t="str">
        <f t="shared" si="37"/>
        <v>日校</v>
      </c>
      <c r="E254" s="23" t="str">
        <f t="shared" si="38"/>
        <v>高二3</v>
      </c>
      <c r="F254" s="25" t="str">
        <f t="shared" si="39"/>
        <v>公民與社會</v>
      </c>
      <c r="G254" s="23" t="str">
        <f t="shared" si="40"/>
        <v>三</v>
      </c>
      <c r="H254" s="23" t="str">
        <f t="shared" si="41"/>
        <v>龍騰</v>
      </c>
      <c r="I254" s="23" t="str">
        <f t="shared" si="42"/>
        <v>林有土</v>
      </c>
      <c r="J254" s="23">
        <f t="shared" si="43"/>
        <v>228</v>
      </c>
      <c r="K254" s="42">
        <f t="shared" si="44"/>
        <v>0</v>
      </c>
      <c r="L254" s="44" t="str">
        <f>VLOOKUP(H254,出版社!$B$2:$D$26,3,0)</f>
        <v>招標議價</v>
      </c>
      <c r="M254" s="23">
        <f t="shared" si="45"/>
        <v>41</v>
      </c>
      <c r="N254" s="23">
        <f t="shared" si="46"/>
        <v>41</v>
      </c>
      <c r="O254" s="34">
        <f t="shared" si="47"/>
        <v>9348</v>
      </c>
      <c r="P254" s="34"/>
      <c r="Q254" s="23"/>
      <c r="R254" s="34"/>
      <c r="S254" s="23"/>
      <c r="T254" s="25"/>
    </row>
    <row r="255" spans="1:20">
      <c r="A255" s="27">
        <v>14</v>
      </c>
      <c r="B255" s="27">
        <v>35</v>
      </c>
      <c r="C255" s="27" t="str">
        <f t="shared" si="36"/>
        <v>二</v>
      </c>
      <c r="D255" s="23" t="str">
        <f t="shared" si="37"/>
        <v>日校</v>
      </c>
      <c r="E255" s="23" t="str">
        <f t="shared" si="38"/>
        <v>高二4</v>
      </c>
      <c r="F255" s="25" t="str">
        <f t="shared" si="39"/>
        <v>公民與社會</v>
      </c>
      <c r="G255" s="23" t="str">
        <f t="shared" si="40"/>
        <v>三</v>
      </c>
      <c r="H255" s="23" t="str">
        <f t="shared" si="41"/>
        <v>龍騰</v>
      </c>
      <c r="I255" s="23" t="str">
        <f t="shared" si="42"/>
        <v>林有土</v>
      </c>
      <c r="J255" s="23">
        <f t="shared" si="43"/>
        <v>228</v>
      </c>
      <c r="K255" s="42">
        <f t="shared" si="44"/>
        <v>0</v>
      </c>
      <c r="L255" s="44" t="str">
        <f>VLOOKUP(H255,出版社!$B$2:$D$26,3,0)</f>
        <v>招標議價</v>
      </c>
      <c r="M255" s="23">
        <f t="shared" si="45"/>
        <v>41</v>
      </c>
      <c r="N255" s="23">
        <f t="shared" si="46"/>
        <v>41</v>
      </c>
      <c r="O255" s="34">
        <f t="shared" si="47"/>
        <v>9348</v>
      </c>
      <c r="P255" s="34"/>
      <c r="Q255" s="23"/>
      <c r="R255" s="34"/>
      <c r="S255" s="23"/>
      <c r="T255" s="25"/>
    </row>
    <row r="256" spans="1:20">
      <c r="A256" s="27">
        <v>11</v>
      </c>
      <c r="B256" s="27">
        <v>39</v>
      </c>
      <c r="C256" s="27" t="str">
        <f t="shared" si="36"/>
        <v>二</v>
      </c>
      <c r="D256" s="23" t="str">
        <f t="shared" si="37"/>
        <v>日校</v>
      </c>
      <c r="E256" s="23" t="str">
        <f t="shared" si="38"/>
        <v>高二1</v>
      </c>
      <c r="F256" s="25" t="str">
        <f t="shared" si="39"/>
        <v>高中國文</v>
      </c>
      <c r="G256" s="23" t="str">
        <f t="shared" si="40"/>
        <v>四</v>
      </c>
      <c r="H256" s="23" t="str">
        <f t="shared" si="41"/>
        <v>翰林</v>
      </c>
      <c r="I256" s="23" t="str">
        <f t="shared" si="42"/>
        <v>宋隆發.等</v>
      </c>
      <c r="J256" s="23">
        <f t="shared" si="43"/>
        <v>199</v>
      </c>
      <c r="K256" s="42">
        <f t="shared" si="44"/>
        <v>0</v>
      </c>
      <c r="L256" s="44" t="str">
        <f>VLOOKUP(H256,出版社!$B$2:$D$26,3,0)</f>
        <v>招標議價</v>
      </c>
      <c r="M256" s="23">
        <f t="shared" si="45"/>
        <v>41</v>
      </c>
      <c r="N256" s="23">
        <f t="shared" si="46"/>
        <v>41</v>
      </c>
      <c r="O256" s="34">
        <f t="shared" si="47"/>
        <v>8159</v>
      </c>
      <c r="P256" s="34"/>
      <c r="Q256" s="23"/>
      <c r="R256" s="34"/>
      <c r="S256" s="23"/>
      <c r="T256" s="25"/>
    </row>
    <row r="257" spans="1:20">
      <c r="A257" s="27">
        <v>12</v>
      </c>
      <c r="B257" s="27">
        <v>39</v>
      </c>
      <c r="C257" s="27" t="str">
        <f t="shared" si="36"/>
        <v>二</v>
      </c>
      <c r="D257" s="23" t="str">
        <f t="shared" si="37"/>
        <v>日校</v>
      </c>
      <c r="E257" s="23" t="str">
        <f t="shared" si="38"/>
        <v>高二2</v>
      </c>
      <c r="F257" s="25" t="str">
        <f t="shared" si="39"/>
        <v>高中國文</v>
      </c>
      <c r="G257" s="23" t="str">
        <f t="shared" si="40"/>
        <v>四</v>
      </c>
      <c r="H257" s="23" t="str">
        <f t="shared" si="41"/>
        <v>翰林</v>
      </c>
      <c r="I257" s="23" t="str">
        <f t="shared" si="42"/>
        <v>宋隆發.等</v>
      </c>
      <c r="J257" s="23">
        <f t="shared" si="43"/>
        <v>199</v>
      </c>
      <c r="K257" s="42">
        <f t="shared" si="44"/>
        <v>0</v>
      </c>
      <c r="L257" s="44" t="str">
        <f>VLOOKUP(H257,出版社!$B$2:$D$26,3,0)</f>
        <v>招標議價</v>
      </c>
      <c r="M257" s="23">
        <f t="shared" si="45"/>
        <v>41</v>
      </c>
      <c r="N257" s="23">
        <f t="shared" si="46"/>
        <v>41</v>
      </c>
      <c r="O257" s="34">
        <f t="shared" si="47"/>
        <v>8159</v>
      </c>
      <c r="P257" s="34"/>
      <c r="Q257" s="23"/>
      <c r="R257" s="34"/>
      <c r="S257" s="23"/>
      <c r="T257" s="25"/>
    </row>
    <row r="258" spans="1:20">
      <c r="A258" s="27">
        <v>13</v>
      </c>
      <c r="B258" s="27">
        <v>39</v>
      </c>
      <c r="C258" s="27" t="str">
        <f t="shared" ref="C258:C321" si="48">VLOOKUP($A258,班級清單,6,0)</f>
        <v>二</v>
      </c>
      <c r="D258" s="23" t="str">
        <f t="shared" ref="D258:D321" si="49">VLOOKUP($A258,班級清單,2,0)</f>
        <v>日校</v>
      </c>
      <c r="E258" s="23" t="str">
        <f t="shared" ref="E258:E321" si="50">VLOOKUP($A258,班級清單,3,0)</f>
        <v>高二3</v>
      </c>
      <c r="F258" s="25" t="str">
        <f t="shared" ref="F258:F321" si="51">VLOOKUP($B258,書籍清單,2,0)</f>
        <v>高中國文</v>
      </c>
      <c r="G258" s="23" t="str">
        <f t="shared" ref="G258:G321" si="52">VLOOKUP($B258,書籍清單,3,0)</f>
        <v>四</v>
      </c>
      <c r="H258" s="23" t="str">
        <f t="shared" ref="H258:H321" si="53">VLOOKUP($B258,書籍清單,4,0)</f>
        <v>翰林</v>
      </c>
      <c r="I258" s="23" t="str">
        <f t="shared" ref="I258:I321" si="54">VLOOKUP($B258,書籍清單,5,0)</f>
        <v>宋隆發.等</v>
      </c>
      <c r="J258" s="23">
        <f t="shared" ref="J258:J321" si="55">VLOOKUP($B258,書籍清單,6,0)</f>
        <v>199</v>
      </c>
      <c r="K258" s="42">
        <f t="shared" ref="K258:K321" si="56">VLOOKUP($B258,書籍清單,7,0)</f>
        <v>0</v>
      </c>
      <c r="L258" s="44" t="str">
        <f>VLOOKUP(H258,出版社!$B$2:$D$26,3,0)</f>
        <v>招標議價</v>
      </c>
      <c r="M258" s="23">
        <f t="shared" ref="M258:M321" si="57">VLOOKUP($A258,班級清單,4,0)</f>
        <v>41</v>
      </c>
      <c r="N258" s="23">
        <f t="shared" si="46"/>
        <v>41</v>
      </c>
      <c r="O258" s="34">
        <f t="shared" si="47"/>
        <v>8159</v>
      </c>
      <c r="P258" s="34"/>
      <c r="Q258" s="23"/>
      <c r="R258" s="34"/>
      <c r="S258" s="23"/>
      <c r="T258" s="25"/>
    </row>
    <row r="259" spans="1:20">
      <c r="A259" s="27">
        <v>14</v>
      </c>
      <c r="B259" s="27">
        <v>39</v>
      </c>
      <c r="C259" s="27" t="str">
        <f t="shared" si="48"/>
        <v>二</v>
      </c>
      <c r="D259" s="23" t="str">
        <f t="shared" si="49"/>
        <v>日校</v>
      </c>
      <c r="E259" s="23" t="str">
        <f t="shared" si="50"/>
        <v>高二4</v>
      </c>
      <c r="F259" s="25" t="str">
        <f t="shared" si="51"/>
        <v>高中國文</v>
      </c>
      <c r="G259" s="23" t="str">
        <f t="shared" si="52"/>
        <v>四</v>
      </c>
      <c r="H259" s="23" t="str">
        <f t="shared" si="53"/>
        <v>翰林</v>
      </c>
      <c r="I259" s="23" t="str">
        <f t="shared" si="54"/>
        <v>宋隆發.等</v>
      </c>
      <c r="J259" s="23">
        <f t="shared" si="55"/>
        <v>199</v>
      </c>
      <c r="K259" s="42">
        <f t="shared" si="56"/>
        <v>0</v>
      </c>
      <c r="L259" s="44" t="str">
        <f>VLOOKUP(H259,出版社!$B$2:$D$26,3,0)</f>
        <v>招標議價</v>
      </c>
      <c r="M259" s="23">
        <f t="shared" si="57"/>
        <v>41</v>
      </c>
      <c r="N259" s="23">
        <f t="shared" ref="N259:N322" si="58">M259</f>
        <v>41</v>
      </c>
      <c r="O259" s="34">
        <f t="shared" ref="O259:O322" si="59">J259*N259</f>
        <v>8159</v>
      </c>
      <c r="P259" s="34"/>
      <c r="Q259" s="23"/>
      <c r="R259" s="34"/>
      <c r="S259" s="23"/>
      <c r="T259" s="25"/>
    </row>
    <row r="260" spans="1:20">
      <c r="A260" s="27">
        <v>11</v>
      </c>
      <c r="B260" s="27">
        <v>40</v>
      </c>
      <c r="C260" s="27" t="str">
        <f t="shared" si="48"/>
        <v>二</v>
      </c>
      <c r="D260" s="23" t="str">
        <f t="shared" si="49"/>
        <v>日校</v>
      </c>
      <c r="E260" s="23" t="str">
        <f t="shared" si="50"/>
        <v>高二1</v>
      </c>
      <c r="F260" s="25" t="str">
        <f t="shared" si="51"/>
        <v>高中英文</v>
      </c>
      <c r="G260" s="23" t="str">
        <f t="shared" si="52"/>
        <v>四</v>
      </c>
      <c r="H260" s="23" t="str">
        <f t="shared" si="53"/>
        <v>三民</v>
      </c>
      <c r="I260" s="23" t="str">
        <f t="shared" si="54"/>
        <v>車蓓群</v>
      </c>
      <c r="J260" s="23">
        <f t="shared" si="55"/>
        <v>248</v>
      </c>
      <c r="K260" s="42">
        <f t="shared" si="56"/>
        <v>0</v>
      </c>
      <c r="L260" s="44" t="str">
        <f>VLOOKUP(H260,出版社!$B$2:$D$26,3,0)</f>
        <v>招標議價</v>
      </c>
      <c r="M260" s="23">
        <f t="shared" si="57"/>
        <v>41</v>
      </c>
      <c r="N260" s="23">
        <f t="shared" si="58"/>
        <v>41</v>
      </c>
      <c r="O260" s="34">
        <f t="shared" si="59"/>
        <v>10168</v>
      </c>
      <c r="P260" s="34"/>
      <c r="Q260" s="23"/>
      <c r="R260" s="34"/>
      <c r="S260" s="23"/>
      <c r="T260" s="25"/>
    </row>
    <row r="261" spans="1:20">
      <c r="A261" s="27">
        <v>12</v>
      </c>
      <c r="B261" s="27">
        <v>40</v>
      </c>
      <c r="C261" s="27" t="str">
        <f t="shared" si="48"/>
        <v>二</v>
      </c>
      <c r="D261" s="23" t="str">
        <f t="shared" si="49"/>
        <v>日校</v>
      </c>
      <c r="E261" s="23" t="str">
        <f t="shared" si="50"/>
        <v>高二2</v>
      </c>
      <c r="F261" s="25" t="str">
        <f t="shared" si="51"/>
        <v>高中英文</v>
      </c>
      <c r="G261" s="23" t="str">
        <f t="shared" si="52"/>
        <v>四</v>
      </c>
      <c r="H261" s="23" t="str">
        <f t="shared" si="53"/>
        <v>三民</v>
      </c>
      <c r="I261" s="23" t="str">
        <f t="shared" si="54"/>
        <v>車蓓群</v>
      </c>
      <c r="J261" s="23">
        <f t="shared" si="55"/>
        <v>248</v>
      </c>
      <c r="K261" s="42">
        <f t="shared" si="56"/>
        <v>0</v>
      </c>
      <c r="L261" s="44" t="str">
        <f>VLOOKUP(H261,出版社!$B$2:$D$26,3,0)</f>
        <v>招標議價</v>
      </c>
      <c r="M261" s="23">
        <f t="shared" si="57"/>
        <v>41</v>
      </c>
      <c r="N261" s="23">
        <f t="shared" si="58"/>
        <v>41</v>
      </c>
      <c r="O261" s="34">
        <f t="shared" si="59"/>
        <v>10168</v>
      </c>
      <c r="P261" s="34"/>
      <c r="Q261" s="23"/>
      <c r="R261" s="34"/>
      <c r="S261" s="23"/>
      <c r="T261" s="25"/>
    </row>
    <row r="262" spans="1:20">
      <c r="A262" s="27">
        <v>13</v>
      </c>
      <c r="B262" s="27">
        <v>40</v>
      </c>
      <c r="C262" s="27" t="str">
        <f t="shared" si="48"/>
        <v>二</v>
      </c>
      <c r="D262" s="23" t="str">
        <f t="shared" si="49"/>
        <v>日校</v>
      </c>
      <c r="E262" s="23" t="str">
        <f t="shared" si="50"/>
        <v>高二3</v>
      </c>
      <c r="F262" s="25" t="str">
        <f t="shared" si="51"/>
        <v>高中英文</v>
      </c>
      <c r="G262" s="23" t="str">
        <f t="shared" si="52"/>
        <v>四</v>
      </c>
      <c r="H262" s="23" t="str">
        <f t="shared" si="53"/>
        <v>三民</v>
      </c>
      <c r="I262" s="23" t="str">
        <f t="shared" si="54"/>
        <v>車蓓群</v>
      </c>
      <c r="J262" s="23">
        <f t="shared" si="55"/>
        <v>248</v>
      </c>
      <c r="K262" s="42">
        <f t="shared" si="56"/>
        <v>0</v>
      </c>
      <c r="L262" s="44" t="str">
        <f>VLOOKUP(H262,出版社!$B$2:$D$26,3,0)</f>
        <v>招標議價</v>
      </c>
      <c r="M262" s="23">
        <f t="shared" si="57"/>
        <v>41</v>
      </c>
      <c r="N262" s="23">
        <f t="shared" si="58"/>
        <v>41</v>
      </c>
      <c r="O262" s="34">
        <f t="shared" si="59"/>
        <v>10168</v>
      </c>
      <c r="P262" s="34"/>
      <c r="Q262" s="23"/>
      <c r="R262" s="34"/>
      <c r="S262" s="23"/>
      <c r="T262" s="25"/>
    </row>
    <row r="263" spans="1:20">
      <c r="A263" s="27">
        <v>14</v>
      </c>
      <c r="B263" s="27">
        <v>40</v>
      </c>
      <c r="C263" s="27" t="str">
        <f t="shared" si="48"/>
        <v>二</v>
      </c>
      <c r="D263" s="23" t="str">
        <f t="shared" si="49"/>
        <v>日校</v>
      </c>
      <c r="E263" s="23" t="str">
        <f t="shared" si="50"/>
        <v>高二4</v>
      </c>
      <c r="F263" s="25" t="str">
        <f t="shared" si="51"/>
        <v>高中英文</v>
      </c>
      <c r="G263" s="23" t="str">
        <f t="shared" si="52"/>
        <v>四</v>
      </c>
      <c r="H263" s="23" t="str">
        <f t="shared" si="53"/>
        <v>三民</v>
      </c>
      <c r="I263" s="23" t="str">
        <f t="shared" si="54"/>
        <v>車蓓群</v>
      </c>
      <c r="J263" s="23">
        <f t="shared" si="55"/>
        <v>248</v>
      </c>
      <c r="K263" s="42">
        <f t="shared" si="56"/>
        <v>0</v>
      </c>
      <c r="L263" s="44" t="str">
        <f>VLOOKUP(H263,出版社!$B$2:$D$26,3,0)</f>
        <v>招標議價</v>
      </c>
      <c r="M263" s="23">
        <f t="shared" si="57"/>
        <v>41</v>
      </c>
      <c r="N263" s="23">
        <f t="shared" si="58"/>
        <v>41</v>
      </c>
      <c r="O263" s="34">
        <f t="shared" si="59"/>
        <v>10168</v>
      </c>
      <c r="P263" s="34"/>
      <c r="Q263" s="23"/>
      <c r="R263" s="34"/>
      <c r="S263" s="23"/>
      <c r="T263" s="25"/>
    </row>
    <row r="264" spans="1:20">
      <c r="A264" s="27">
        <v>11</v>
      </c>
      <c r="B264" s="27">
        <v>42</v>
      </c>
      <c r="C264" s="27" t="str">
        <f t="shared" si="48"/>
        <v>二</v>
      </c>
      <c r="D264" s="23" t="str">
        <f t="shared" si="49"/>
        <v>日校</v>
      </c>
      <c r="E264" s="23" t="str">
        <f t="shared" si="50"/>
        <v>高二1</v>
      </c>
      <c r="F264" s="25" t="str">
        <f t="shared" si="51"/>
        <v>高中數學</v>
      </c>
      <c r="G264" s="23" t="str">
        <f t="shared" si="52"/>
        <v>三</v>
      </c>
      <c r="H264" s="23" t="str">
        <f t="shared" si="53"/>
        <v>南一</v>
      </c>
      <c r="I264" s="23" t="str">
        <f t="shared" si="54"/>
        <v>林福來</v>
      </c>
      <c r="J264" s="23">
        <f t="shared" si="55"/>
        <v>238</v>
      </c>
      <c r="K264" s="42">
        <f t="shared" si="56"/>
        <v>0</v>
      </c>
      <c r="L264" s="44" t="str">
        <f>VLOOKUP(H264,出版社!$B$2:$D$26,3,0)</f>
        <v>招標議價</v>
      </c>
      <c r="M264" s="23">
        <f t="shared" si="57"/>
        <v>41</v>
      </c>
      <c r="N264" s="23">
        <f t="shared" si="58"/>
        <v>41</v>
      </c>
      <c r="O264" s="34">
        <f t="shared" si="59"/>
        <v>9758</v>
      </c>
      <c r="P264" s="34"/>
      <c r="Q264" s="23"/>
      <c r="R264" s="34"/>
      <c r="S264" s="23"/>
      <c r="T264" s="25"/>
    </row>
    <row r="265" spans="1:20">
      <c r="A265" s="27">
        <v>12</v>
      </c>
      <c r="B265" s="27">
        <v>42</v>
      </c>
      <c r="C265" s="27" t="str">
        <f t="shared" si="48"/>
        <v>二</v>
      </c>
      <c r="D265" s="23" t="str">
        <f t="shared" si="49"/>
        <v>日校</v>
      </c>
      <c r="E265" s="23" t="str">
        <f t="shared" si="50"/>
        <v>高二2</v>
      </c>
      <c r="F265" s="25" t="str">
        <f t="shared" si="51"/>
        <v>高中數學</v>
      </c>
      <c r="G265" s="23" t="str">
        <f t="shared" si="52"/>
        <v>三</v>
      </c>
      <c r="H265" s="23" t="str">
        <f t="shared" si="53"/>
        <v>南一</v>
      </c>
      <c r="I265" s="23" t="str">
        <f t="shared" si="54"/>
        <v>林福來</v>
      </c>
      <c r="J265" s="23">
        <f t="shared" si="55"/>
        <v>238</v>
      </c>
      <c r="K265" s="42">
        <f t="shared" si="56"/>
        <v>0</v>
      </c>
      <c r="L265" s="44" t="str">
        <f>VLOOKUP(H265,出版社!$B$2:$D$26,3,0)</f>
        <v>招標議價</v>
      </c>
      <c r="M265" s="23">
        <f t="shared" si="57"/>
        <v>41</v>
      </c>
      <c r="N265" s="23">
        <f t="shared" si="58"/>
        <v>41</v>
      </c>
      <c r="O265" s="34">
        <f t="shared" si="59"/>
        <v>9758</v>
      </c>
      <c r="P265" s="34"/>
      <c r="Q265" s="23"/>
      <c r="R265" s="34"/>
      <c r="S265" s="23"/>
      <c r="T265" s="25"/>
    </row>
    <row r="266" spans="1:20">
      <c r="A266" s="27">
        <v>13</v>
      </c>
      <c r="B266" s="27">
        <v>42</v>
      </c>
      <c r="C266" s="27" t="str">
        <f t="shared" si="48"/>
        <v>二</v>
      </c>
      <c r="D266" s="23" t="str">
        <f t="shared" si="49"/>
        <v>日校</v>
      </c>
      <c r="E266" s="23" t="str">
        <f t="shared" si="50"/>
        <v>高二3</v>
      </c>
      <c r="F266" s="25" t="str">
        <f t="shared" si="51"/>
        <v>高中數學</v>
      </c>
      <c r="G266" s="23" t="str">
        <f t="shared" si="52"/>
        <v>三</v>
      </c>
      <c r="H266" s="23" t="str">
        <f t="shared" si="53"/>
        <v>南一</v>
      </c>
      <c r="I266" s="23" t="str">
        <f t="shared" si="54"/>
        <v>林福來</v>
      </c>
      <c r="J266" s="23">
        <f t="shared" si="55"/>
        <v>238</v>
      </c>
      <c r="K266" s="42">
        <f t="shared" si="56"/>
        <v>0</v>
      </c>
      <c r="L266" s="44" t="str">
        <f>VLOOKUP(H266,出版社!$B$2:$D$26,3,0)</f>
        <v>招標議價</v>
      </c>
      <c r="M266" s="23">
        <f t="shared" si="57"/>
        <v>41</v>
      </c>
      <c r="N266" s="23">
        <f t="shared" si="58"/>
        <v>41</v>
      </c>
      <c r="O266" s="34">
        <f t="shared" si="59"/>
        <v>9758</v>
      </c>
      <c r="P266" s="34"/>
      <c r="Q266" s="23"/>
      <c r="R266" s="34"/>
      <c r="S266" s="23"/>
      <c r="T266" s="25"/>
    </row>
    <row r="267" spans="1:20">
      <c r="A267" s="27">
        <v>14</v>
      </c>
      <c r="B267" s="27">
        <v>42</v>
      </c>
      <c r="C267" s="27" t="str">
        <f t="shared" si="48"/>
        <v>二</v>
      </c>
      <c r="D267" s="23" t="str">
        <f t="shared" si="49"/>
        <v>日校</v>
      </c>
      <c r="E267" s="23" t="str">
        <f t="shared" si="50"/>
        <v>高二4</v>
      </c>
      <c r="F267" s="25" t="str">
        <f t="shared" si="51"/>
        <v>高中數學</v>
      </c>
      <c r="G267" s="23" t="str">
        <f t="shared" si="52"/>
        <v>三</v>
      </c>
      <c r="H267" s="23" t="str">
        <f t="shared" si="53"/>
        <v>南一</v>
      </c>
      <c r="I267" s="23" t="str">
        <f t="shared" si="54"/>
        <v>林福來</v>
      </c>
      <c r="J267" s="23">
        <f t="shared" si="55"/>
        <v>238</v>
      </c>
      <c r="K267" s="42">
        <f t="shared" si="56"/>
        <v>0</v>
      </c>
      <c r="L267" s="44" t="str">
        <f>VLOOKUP(H267,出版社!$B$2:$D$26,3,0)</f>
        <v>招標議價</v>
      </c>
      <c r="M267" s="23">
        <f t="shared" si="57"/>
        <v>41</v>
      </c>
      <c r="N267" s="23">
        <f t="shared" si="58"/>
        <v>41</v>
      </c>
      <c r="O267" s="34">
        <f t="shared" si="59"/>
        <v>9758</v>
      </c>
      <c r="P267" s="34"/>
      <c r="Q267" s="23"/>
      <c r="R267" s="34"/>
      <c r="S267" s="23"/>
      <c r="T267" s="25"/>
    </row>
    <row r="268" spans="1:20">
      <c r="A268" s="27">
        <v>11</v>
      </c>
      <c r="B268" s="27">
        <v>43</v>
      </c>
      <c r="C268" s="27" t="str">
        <f t="shared" si="48"/>
        <v>二</v>
      </c>
      <c r="D268" s="23" t="str">
        <f t="shared" si="49"/>
        <v>日校</v>
      </c>
      <c r="E268" s="23" t="str">
        <f t="shared" si="50"/>
        <v>高二1</v>
      </c>
      <c r="F268" s="25" t="str">
        <f t="shared" si="51"/>
        <v>基礎化學(二)</v>
      </c>
      <c r="G268" s="23" t="str">
        <f t="shared" si="52"/>
        <v>全</v>
      </c>
      <c r="H268" s="23" t="str">
        <f t="shared" si="53"/>
        <v>泰宇</v>
      </c>
      <c r="I268" s="23" t="str">
        <f t="shared" si="54"/>
        <v>陳竹亭 等</v>
      </c>
      <c r="J268" s="23">
        <f t="shared" si="55"/>
        <v>125</v>
      </c>
      <c r="K268" s="42">
        <f t="shared" si="56"/>
        <v>0</v>
      </c>
      <c r="L268" s="44" t="str">
        <f>VLOOKUP(H268,出版社!$B$2:$D$26,3,0)</f>
        <v>招標議價</v>
      </c>
      <c r="M268" s="23">
        <f t="shared" si="57"/>
        <v>41</v>
      </c>
      <c r="N268" s="23">
        <f t="shared" si="58"/>
        <v>41</v>
      </c>
      <c r="O268" s="34">
        <f t="shared" si="59"/>
        <v>5125</v>
      </c>
      <c r="P268" s="34"/>
      <c r="Q268" s="23"/>
      <c r="R268" s="34"/>
      <c r="S268" s="23"/>
      <c r="T268" s="25"/>
    </row>
    <row r="269" spans="1:20">
      <c r="A269" s="27">
        <v>12</v>
      </c>
      <c r="B269" s="27">
        <v>43</v>
      </c>
      <c r="C269" s="27" t="str">
        <f t="shared" si="48"/>
        <v>二</v>
      </c>
      <c r="D269" s="23" t="str">
        <f t="shared" si="49"/>
        <v>日校</v>
      </c>
      <c r="E269" s="23" t="str">
        <f t="shared" si="50"/>
        <v>高二2</v>
      </c>
      <c r="F269" s="25" t="str">
        <f t="shared" si="51"/>
        <v>基礎化學(二)</v>
      </c>
      <c r="G269" s="23" t="str">
        <f t="shared" si="52"/>
        <v>全</v>
      </c>
      <c r="H269" s="23" t="str">
        <f t="shared" si="53"/>
        <v>泰宇</v>
      </c>
      <c r="I269" s="23" t="str">
        <f t="shared" si="54"/>
        <v>陳竹亭 等</v>
      </c>
      <c r="J269" s="23">
        <f t="shared" si="55"/>
        <v>125</v>
      </c>
      <c r="K269" s="42">
        <f t="shared" si="56"/>
        <v>0</v>
      </c>
      <c r="L269" s="44" t="str">
        <f>VLOOKUP(H269,出版社!$B$2:$D$26,3,0)</f>
        <v>招標議價</v>
      </c>
      <c r="M269" s="23">
        <f t="shared" si="57"/>
        <v>41</v>
      </c>
      <c r="N269" s="23">
        <f t="shared" si="58"/>
        <v>41</v>
      </c>
      <c r="O269" s="34">
        <f t="shared" si="59"/>
        <v>5125</v>
      </c>
      <c r="P269" s="34"/>
      <c r="Q269" s="23"/>
      <c r="R269" s="34"/>
      <c r="S269" s="23"/>
      <c r="T269" s="25"/>
    </row>
    <row r="270" spans="1:20">
      <c r="A270" s="27">
        <v>13</v>
      </c>
      <c r="B270" s="27">
        <v>43</v>
      </c>
      <c r="C270" s="27" t="str">
        <f t="shared" si="48"/>
        <v>二</v>
      </c>
      <c r="D270" s="23" t="str">
        <f t="shared" si="49"/>
        <v>日校</v>
      </c>
      <c r="E270" s="23" t="str">
        <f t="shared" si="50"/>
        <v>高二3</v>
      </c>
      <c r="F270" s="25" t="str">
        <f t="shared" si="51"/>
        <v>基礎化學(二)</v>
      </c>
      <c r="G270" s="23" t="str">
        <f t="shared" si="52"/>
        <v>全</v>
      </c>
      <c r="H270" s="23" t="str">
        <f t="shared" si="53"/>
        <v>泰宇</v>
      </c>
      <c r="I270" s="23" t="str">
        <f t="shared" si="54"/>
        <v>陳竹亭 等</v>
      </c>
      <c r="J270" s="23">
        <f t="shared" si="55"/>
        <v>125</v>
      </c>
      <c r="K270" s="42">
        <f t="shared" si="56"/>
        <v>0</v>
      </c>
      <c r="L270" s="44" t="str">
        <f>VLOOKUP(H270,出版社!$B$2:$D$26,3,0)</f>
        <v>招標議價</v>
      </c>
      <c r="M270" s="23">
        <f t="shared" si="57"/>
        <v>41</v>
      </c>
      <c r="N270" s="23">
        <f t="shared" si="58"/>
        <v>41</v>
      </c>
      <c r="O270" s="34">
        <f t="shared" si="59"/>
        <v>5125</v>
      </c>
      <c r="P270" s="34"/>
      <c r="Q270" s="23"/>
      <c r="R270" s="34"/>
      <c r="S270" s="23"/>
      <c r="T270" s="25"/>
    </row>
    <row r="271" spans="1:20">
      <c r="A271" s="27">
        <v>14</v>
      </c>
      <c r="B271" s="27">
        <v>43</v>
      </c>
      <c r="C271" s="27" t="str">
        <f t="shared" si="48"/>
        <v>二</v>
      </c>
      <c r="D271" s="23" t="str">
        <f t="shared" si="49"/>
        <v>日校</v>
      </c>
      <c r="E271" s="23" t="str">
        <f t="shared" si="50"/>
        <v>高二4</v>
      </c>
      <c r="F271" s="25" t="str">
        <f t="shared" si="51"/>
        <v>基礎化學(二)</v>
      </c>
      <c r="G271" s="23" t="str">
        <f t="shared" si="52"/>
        <v>全</v>
      </c>
      <c r="H271" s="23" t="str">
        <f t="shared" si="53"/>
        <v>泰宇</v>
      </c>
      <c r="I271" s="23" t="str">
        <f t="shared" si="54"/>
        <v>陳竹亭 等</v>
      </c>
      <c r="J271" s="23">
        <f t="shared" si="55"/>
        <v>125</v>
      </c>
      <c r="K271" s="42">
        <f t="shared" si="56"/>
        <v>0</v>
      </c>
      <c r="L271" s="44" t="str">
        <f>VLOOKUP(H271,出版社!$B$2:$D$26,3,0)</f>
        <v>招標議價</v>
      </c>
      <c r="M271" s="23">
        <f t="shared" si="57"/>
        <v>41</v>
      </c>
      <c r="N271" s="23">
        <f t="shared" si="58"/>
        <v>41</v>
      </c>
      <c r="O271" s="34">
        <f t="shared" si="59"/>
        <v>5125</v>
      </c>
      <c r="P271" s="34"/>
      <c r="Q271" s="23"/>
      <c r="R271" s="34"/>
      <c r="S271" s="23"/>
      <c r="T271" s="25"/>
    </row>
    <row r="272" spans="1:20">
      <c r="A272" s="27">
        <v>11</v>
      </c>
      <c r="B272" s="27">
        <v>44</v>
      </c>
      <c r="C272" s="27" t="str">
        <f t="shared" si="48"/>
        <v>二</v>
      </c>
      <c r="D272" s="23" t="str">
        <f t="shared" si="49"/>
        <v>日校</v>
      </c>
      <c r="E272" s="23" t="str">
        <f t="shared" si="50"/>
        <v>高二1</v>
      </c>
      <c r="F272" s="25" t="str">
        <f t="shared" si="51"/>
        <v>基礎物理(二)A</v>
      </c>
      <c r="G272" s="23" t="str">
        <f t="shared" si="52"/>
        <v>全</v>
      </c>
      <c r="H272" s="23" t="str">
        <f t="shared" si="53"/>
        <v>翰林</v>
      </c>
      <c r="I272" s="23" t="str">
        <f t="shared" si="54"/>
        <v>姚珩.等</v>
      </c>
      <c r="J272" s="23">
        <f t="shared" si="55"/>
        <v>203</v>
      </c>
      <c r="K272" s="42">
        <f t="shared" si="56"/>
        <v>0</v>
      </c>
      <c r="L272" s="44" t="str">
        <f>VLOOKUP(H272,出版社!$B$2:$D$26,3,0)</f>
        <v>招標議價</v>
      </c>
      <c r="M272" s="23">
        <f t="shared" si="57"/>
        <v>41</v>
      </c>
      <c r="N272" s="23">
        <f t="shared" si="58"/>
        <v>41</v>
      </c>
      <c r="O272" s="34">
        <f t="shared" si="59"/>
        <v>8323</v>
      </c>
      <c r="P272" s="34"/>
      <c r="Q272" s="23"/>
      <c r="R272" s="34"/>
      <c r="S272" s="23"/>
      <c r="T272" s="25"/>
    </row>
    <row r="273" spans="1:20">
      <c r="A273" s="27">
        <v>12</v>
      </c>
      <c r="B273" s="27">
        <v>44</v>
      </c>
      <c r="C273" s="27" t="str">
        <f t="shared" si="48"/>
        <v>二</v>
      </c>
      <c r="D273" s="23" t="str">
        <f t="shared" si="49"/>
        <v>日校</v>
      </c>
      <c r="E273" s="23" t="str">
        <f t="shared" si="50"/>
        <v>高二2</v>
      </c>
      <c r="F273" s="25" t="str">
        <f t="shared" si="51"/>
        <v>基礎物理(二)A</v>
      </c>
      <c r="G273" s="23" t="str">
        <f t="shared" si="52"/>
        <v>全</v>
      </c>
      <c r="H273" s="23" t="str">
        <f t="shared" si="53"/>
        <v>翰林</v>
      </c>
      <c r="I273" s="23" t="str">
        <f t="shared" si="54"/>
        <v>姚珩.等</v>
      </c>
      <c r="J273" s="23">
        <f t="shared" si="55"/>
        <v>203</v>
      </c>
      <c r="K273" s="42">
        <f t="shared" si="56"/>
        <v>0</v>
      </c>
      <c r="L273" s="44" t="str">
        <f>VLOOKUP(H273,出版社!$B$2:$D$26,3,0)</f>
        <v>招標議價</v>
      </c>
      <c r="M273" s="23">
        <f t="shared" si="57"/>
        <v>41</v>
      </c>
      <c r="N273" s="23">
        <f t="shared" si="58"/>
        <v>41</v>
      </c>
      <c r="O273" s="34">
        <f t="shared" si="59"/>
        <v>8323</v>
      </c>
      <c r="P273" s="34"/>
      <c r="Q273" s="23"/>
      <c r="R273" s="34"/>
      <c r="S273" s="23"/>
      <c r="T273" s="25"/>
    </row>
    <row r="274" spans="1:20">
      <c r="A274" s="27">
        <v>13</v>
      </c>
      <c r="B274" s="27">
        <v>45</v>
      </c>
      <c r="C274" s="27" t="str">
        <f t="shared" si="48"/>
        <v>二</v>
      </c>
      <c r="D274" s="23" t="str">
        <f t="shared" si="49"/>
        <v>日校</v>
      </c>
      <c r="E274" s="23" t="str">
        <f t="shared" si="50"/>
        <v>高二3</v>
      </c>
      <c r="F274" s="25" t="str">
        <f t="shared" si="51"/>
        <v>基礎物理(二)B</v>
      </c>
      <c r="G274" s="23" t="str">
        <f t="shared" si="52"/>
        <v>上</v>
      </c>
      <c r="H274" s="23" t="str">
        <f t="shared" si="53"/>
        <v>南一</v>
      </c>
      <c r="I274" s="23" t="str">
        <f t="shared" si="54"/>
        <v>傅昭銘.等</v>
      </c>
      <c r="J274" s="23">
        <f t="shared" si="55"/>
        <v>221</v>
      </c>
      <c r="K274" s="42">
        <f t="shared" si="56"/>
        <v>0</v>
      </c>
      <c r="L274" s="44" t="str">
        <f>VLOOKUP(H274,出版社!$B$2:$D$26,3,0)</f>
        <v>招標議價</v>
      </c>
      <c r="M274" s="23">
        <f t="shared" si="57"/>
        <v>41</v>
      </c>
      <c r="N274" s="23">
        <f t="shared" si="58"/>
        <v>41</v>
      </c>
      <c r="O274" s="34">
        <f t="shared" si="59"/>
        <v>9061</v>
      </c>
      <c r="P274" s="34"/>
      <c r="Q274" s="23"/>
      <c r="R274" s="34"/>
      <c r="S274" s="23"/>
      <c r="T274" s="25"/>
    </row>
    <row r="275" spans="1:20">
      <c r="A275" s="27">
        <v>14</v>
      </c>
      <c r="B275" s="27">
        <v>45</v>
      </c>
      <c r="C275" s="27" t="str">
        <f t="shared" si="48"/>
        <v>二</v>
      </c>
      <c r="D275" s="23" t="str">
        <f t="shared" si="49"/>
        <v>日校</v>
      </c>
      <c r="E275" s="23" t="str">
        <f t="shared" si="50"/>
        <v>高二4</v>
      </c>
      <c r="F275" s="25" t="str">
        <f t="shared" si="51"/>
        <v>基礎物理(二)B</v>
      </c>
      <c r="G275" s="23" t="str">
        <f t="shared" si="52"/>
        <v>上</v>
      </c>
      <c r="H275" s="23" t="str">
        <f t="shared" si="53"/>
        <v>南一</v>
      </c>
      <c r="I275" s="23" t="str">
        <f t="shared" si="54"/>
        <v>傅昭銘.等</v>
      </c>
      <c r="J275" s="23">
        <f t="shared" si="55"/>
        <v>221</v>
      </c>
      <c r="K275" s="42">
        <f t="shared" si="56"/>
        <v>0</v>
      </c>
      <c r="L275" s="44" t="str">
        <f>VLOOKUP(H275,出版社!$B$2:$D$26,3,0)</f>
        <v>招標議價</v>
      </c>
      <c r="M275" s="23">
        <f t="shared" si="57"/>
        <v>41</v>
      </c>
      <c r="N275" s="23">
        <f t="shared" si="58"/>
        <v>41</v>
      </c>
      <c r="O275" s="34">
        <f t="shared" si="59"/>
        <v>9061</v>
      </c>
      <c r="P275" s="34"/>
      <c r="Q275" s="23"/>
      <c r="R275" s="34"/>
      <c r="S275" s="23"/>
      <c r="T275" s="25"/>
    </row>
    <row r="276" spans="1:20">
      <c r="A276" s="27">
        <v>13</v>
      </c>
      <c r="B276" s="27">
        <v>46</v>
      </c>
      <c r="C276" s="27" t="str">
        <f t="shared" si="48"/>
        <v>二</v>
      </c>
      <c r="D276" s="23" t="str">
        <f t="shared" si="49"/>
        <v>日校</v>
      </c>
      <c r="E276" s="23" t="str">
        <f t="shared" si="50"/>
        <v>高二3</v>
      </c>
      <c r="F276" s="25" t="str">
        <f t="shared" si="51"/>
        <v>應用生物(全)</v>
      </c>
      <c r="G276" s="23" t="str">
        <f t="shared" si="52"/>
        <v>全</v>
      </c>
      <c r="H276" s="23" t="str">
        <f t="shared" si="53"/>
        <v>龍騰</v>
      </c>
      <c r="I276" s="23" t="str">
        <f t="shared" si="54"/>
        <v>李家維</v>
      </c>
      <c r="J276" s="23">
        <f t="shared" si="55"/>
        <v>228</v>
      </c>
      <c r="K276" s="42">
        <f t="shared" si="56"/>
        <v>0</v>
      </c>
      <c r="L276" s="44" t="str">
        <f>VLOOKUP(H276,出版社!$B$2:$D$26,3,0)</f>
        <v>招標議價</v>
      </c>
      <c r="M276" s="23">
        <f t="shared" si="57"/>
        <v>41</v>
      </c>
      <c r="N276" s="23">
        <f t="shared" si="58"/>
        <v>41</v>
      </c>
      <c r="O276" s="34">
        <f t="shared" si="59"/>
        <v>9348</v>
      </c>
      <c r="P276" s="34"/>
      <c r="Q276" s="23"/>
      <c r="R276" s="34"/>
      <c r="S276" s="23"/>
      <c r="T276" s="25"/>
    </row>
    <row r="277" spans="1:20">
      <c r="A277" s="27">
        <v>14</v>
      </c>
      <c r="B277" s="27">
        <v>46</v>
      </c>
      <c r="C277" s="27" t="str">
        <f t="shared" si="48"/>
        <v>二</v>
      </c>
      <c r="D277" s="23" t="str">
        <f t="shared" si="49"/>
        <v>日校</v>
      </c>
      <c r="E277" s="23" t="str">
        <f t="shared" si="50"/>
        <v>高二4</v>
      </c>
      <c r="F277" s="25" t="str">
        <f t="shared" si="51"/>
        <v>應用生物(全)</v>
      </c>
      <c r="G277" s="23" t="str">
        <f t="shared" si="52"/>
        <v>全</v>
      </c>
      <c r="H277" s="23" t="str">
        <f t="shared" si="53"/>
        <v>龍騰</v>
      </c>
      <c r="I277" s="23" t="str">
        <f t="shared" si="54"/>
        <v>李家維</v>
      </c>
      <c r="J277" s="23">
        <f t="shared" si="55"/>
        <v>228</v>
      </c>
      <c r="K277" s="42">
        <f t="shared" si="56"/>
        <v>0</v>
      </c>
      <c r="L277" s="44" t="str">
        <f>VLOOKUP(H277,出版社!$B$2:$D$26,3,0)</f>
        <v>招標議價</v>
      </c>
      <c r="M277" s="23">
        <f t="shared" si="57"/>
        <v>41</v>
      </c>
      <c r="N277" s="23">
        <f t="shared" si="58"/>
        <v>41</v>
      </c>
      <c r="O277" s="34">
        <f t="shared" si="59"/>
        <v>9348</v>
      </c>
      <c r="P277" s="34"/>
      <c r="Q277" s="23"/>
      <c r="R277" s="34"/>
      <c r="S277" s="23"/>
      <c r="T277" s="25"/>
    </row>
    <row r="278" spans="1:20">
      <c r="A278" s="27">
        <v>11</v>
      </c>
      <c r="B278" s="27">
        <v>47</v>
      </c>
      <c r="C278" s="27" t="str">
        <f t="shared" si="48"/>
        <v>二</v>
      </c>
      <c r="D278" s="23" t="str">
        <f t="shared" si="49"/>
        <v>日校</v>
      </c>
      <c r="E278" s="23" t="str">
        <f t="shared" si="50"/>
        <v>高二1</v>
      </c>
      <c r="F278" s="25" t="str">
        <f t="shared" si="51"/>
        <v>基礎生物(下)</v>
      </c>
      <c r="G278" s="23" t="str">
        <f t="shared" si="52"/>
        <v>下</v>
      </c>
      <c r="H278" s="23" t="str">
        <f t="shared" si="53"/>
        <v>龍騰</v>
      </c>
      <c r="I278" s="23" t="str">
        <f t="shared" si="54"/>
        <v>李家維</v>
      </c>
      <c r="J278" s="23">
        <f t="shared" si="55"/>
        <v>220</v>
      </c>
      <c r="K278" s="42">
        <f t="shared" si="56"/>
        <v>0</v>
      </c>
      <c r="L278" s="44" t="str">
        <f>VLOOKUP(H278,出版社!$B$2:$D$26,3,0)</f>
        <v>招標議價</v>
      </c>
      <c r="M278" s="23">
        <f t="shared" si="57"/>
        <v>41</v>
      </c>
      <c r="N278" s="23">
        <f t="shared" si="58"/>
        <v>41</v>
      </c>
      <c r="O278" s="34">
        <f t="shared" si="59"/>
        <v>9020</v>
      </c>
      <c r="P278" s="34"/>
      <c r="Q278" s="23"/>
      <c r="R278" s="34"/>
      <c r="S278" s="23"/>
      <c r="T278" s="25"/>
    </row>
    <row r="279" spans="1:20">
      <c r="A279" s="27">
        <v>12</v>
      </c>
      <c r="B279" s="27">
        <v>47</v>
      </c>
      <c r="C279" s="27" t="str">
        <f t="shared" si="48"/>
        <v>二</v>
      </c>
      <c r="D279" s="23" t="str">
        <f t="shared" si="49"/>
        <v>日校</v>
      </c>
      <c r="E279" s="23" t="str">
        <f t="shared" si="50"/>
        <v>高二2</v>
      </c>
      <c r="F279" s="25" t="str">
        <f t="shared" si="51"/>
        <v>基礎生物(下)</v>
      </c>
      <c r="G279" s="23" t="str">
        <f t="shared" si="52"/>
        <v>下</v>
      </c>
      <c r="H279" s="23" t="str">
        <f t="shared" si="53"/>
        <v>龍騰</v>
      </c>
      <c r="I279" s="23" t="str">
        <f t="shared" si="54"/>
        <v>李家維</v>
      </c>
      <c r="J279" s="23">
        <f t="shared" si="55"/>
        <v>220</v>
      </c>
      <c r="K279" s="42">
        <f t="shared" si="56"/>
        <v>0</v>
      </c>
      <c r="L279" s="44" t="str">
        <f>VLOOKUP(H279,出版社!$B$2:$D$26,3,0)</f>
        <v>招標議價</v>
      </c>
      <c r="M279" s="23">
        <f t="shared" si="57"/>
        <v>41</v>
      </c>
      <c r="N279" s="23">
        <f t="shared" si="58"/>
        <v>41</v>
      </c>
      <c r="O279" s="34">
        <f t="shared" si="59"/>
        <v>9020</v>
      </c>
      <c r="P279" s="34"/>
      <c r="Q279" s="23"/>
      <c r="R279" s="34"/>
      <c r="S279" s="23"/>
      <c r="T279" s="25"/>
    </row>
    <row r="280" spans="1:20">
      <c r="A280" s="27">
        <v>13</v>
      </c>
      <c r="B280" s="27">
        <v>47</v>
      </c>
      <c r="C280" s="27" t="str">
        <f t="shared" si="48"/>
        <v>二</v>
      </c>
      <c r="D280" s="23" t="str">
        <f t="shared" si="49"/>
        <v>日校</v>
      </c>
      <c r="E280" s="23" t="str">
        <f t="shared" si="50"/>
        <v>高二3</v>
      </c>
      <c r="F280" s="25" t="str">
        <f t="shared" si="51"/>
        <v>基礎生物(下)</v>
      </c>
      <c r="G280" s="23" t="str">
        <f t="shared" si="52"/>
        <v>下</v>
      </c>
      <c r="H280" s="23" t="str">
        <f t="shared" si="53"/>
        <v>龍騰</v>
      </c>
      <c r="I280" s="23" t="str">
        <f t="shared" si="54"/>
        <v>李家維</v>
      </c>
      <c r="J280" s="23">
        <f t="shared" si="55"/>
        <v>220</v>
      </c>
      <c r="K280" s="42">
        <f t="shared" si="56"/>
        <v>0</v>
      </c>
      <c r="L280" s="44" t="str">
        <f>VLOOKUP(H280,出版社!$B$2:$D$26,3,0)</f>
        <v>招標議價</v>
      </c>
      <c r="M280" s="23">
        <f t="shared" si="57"/>
        <v>41</v>
      </c>
      <c r="N280" s="23">
        <f t="shared" si="58"/>
        <v>41</v>
      </c>
      <c r="O280" s="34">
        <f t="shared" si="59"/>
        <v>9020</v>
      </c>
      <c r="P280" s="34"/>
      <c r="Q280" s="23"/>
      <c r="R280" s="34"/>
      <c r="S280" s="23"/>
      <c r="T280" s="25"/>
    </row>
    <row r="281" spans="1:20">
      <c r="A281" s="27">
        <v>14</v>
      </c>
      <c r="B281" s="27">
        <v>47</v>
      </c>
      <c r="C281" s="27" t="str">
        <f t="shared" si="48"/>
        <v>二</v>
      </c>
      <c r="D281" s="23" t="str">
        <f t="shared" si="49"/>
        <v>日校</v>
      </c>
      <c r="E281" s="23" t="str">
        <f t="shared" si="50"/>
        <v>高二4</v>
      </c>
      <c r="F281" s="25" t="str">
        <f t="shared" si="51"/>
        <v>基礎生物(下)</v>
      </c>
      <c r="G281" s="23" t="str">
        <f t="shared" si="52"/>
        <v>下</v>
      </c>
      <c r="H281" s="23" t="str">
        <f t="shared" si="53"/>
        <v>龍騰</v>
      </c>
      <c r="I281" s="23" t="str">
        <f t="shared" si="54"/>
        <v>李家維</v>
      </c>
      <c r="J281" s="23">
        <f t="shared" si="55"/>
        <v>220</v>
      </c>
      <c r="K281" s="42">
        <f t="shared" si="56"/>
        <v>0</v>
      </c>
      <c r="L281" s="44" t="str">
        <f>VLOOKUP(H281,出版社!$B$2:$D$26,3,0)</f>
        <v>招標議價</v>
      </c>
      <c r="M281" s="23">
        <f t="shared" si="57"/>
        <v>41</v>
      </c>
      <c r="N281" s="23">
        <f t="shared" si="58"/>
        <v>41</v>
      </c>
      <c r="O281" s="34">
        <f t="shared" si="59"/>
        <v>9020</v>
      </c>
      <c r="P281" s="34"/>
      <c r="Q281" s="23"/>
      <c r="R281" s="34"/>
      <c r="S281" s="23"/>
      <c r="T281" s="25"/>
    </row>
    <row r="282" spans="1:20">
      <c r="A282" s="27">
        <v>3</v>
      </c>
      <c r="B282" s="27">
        <v>40</v>
      </c>
      <c r="C282" s="27" t="str">
        <f t="shared" si="48"/>
        <v>二</v>
      </c>
      <c r="D282" s="23" t="str">
        <f t="shared" si="49"/>
        <v>日校</v>
      </c>
      <c r="E282" s="23" t="str">
        <f t="shared" si="50"/>
        <v>外二1</v>
      </c>
      <c r="F282" s="25" t="str">
        <f t="shared" si="51"/>
        <v>高中英文</v>
      </c>
      <c r="G282" s="23" t="str">
        <f t="shared" si="52"/>
        <v>四</v>
      </c>
      <c r="H282" s="23" t="str">
        <f t="shared" si="53"/>
        <v>三民</v>
      </c>
      <c r="I282" s="23" t="str">
        <f t="shared" si="54"/>
        <v>車蓓群</v>
      </c>
      <c r="J282" s="23">
        <f t="shared" si="55"/>
        <v>248</v>
      </c>
      <c r="K282" s="42">
        <f t="shared" si="56"/>
        <v>0</v>
      </c>
      <c r="L282" s="44" t="str">
        <f>VLOOKUP(H282,出版社!$B$2:$D$26,3,0)</f>
        <v>招標議價</v>
      </c>
      <c r="M282" s="23">
        <f t="shared" si="57"/>
        <v>40</v>
      </c>
      <c r="N282" s="23">
        <f t="shared" si="58"/>
        <v>40</v>
      </c>
      <c r="O282" s="34">
        <f t="shared" si="59"/>
        <v>9920</v>
      </c>
      <c r="P282" s="34"/>
      <c r="Q282" s="23"/>
      <c r="R282" s="34"/>
      <c r="S282" s="23"/>
      <c r="T282" s="25"/>
    </row>
    <row r="283" spans="1:20">
      <c r="A283" s="27">
        <v>4</v>
      </c>
      <c r="B283" s="27">
        <v>40</v>
      </c>
      <c r="C283" s="27" t="str">
        <f t="shared" si="48"/>
        <v>二</v>
      </c>
      <c r="D283" s="23" t="str">
        <f t="shared" si="49"/>
        <v>日校</v>
      </c>
      <c r="E283" s="23" t="str">
        <f t="shared" si="50"/>
        <v>外二2</v>
      </c>
      <c r="F283" s="25" t="str">
        <f t="shared" si="51"/>
        <v>高中英文</v>
      </c>
      <c r="G283" s="23" t="str">
        <f t="shared" si="52"/>
        <v>四</v>
      </c>
      <c r="H283" s="23" t="str">
        <f t="shared" si="53"/>
        <v>三民</v>
      </c>
      <c r="I283" s="23" t="str">
        <f t="shared" si="54"/>
        <v>車蓓群</v>
      </c>
      <c r="J283" s="23">
        <f t="shared" si="55"/>
        <v>248</v>
      </c>
      <c r="K283" s="42">
        <f t="shared" si="56"/>
        <v>0</v>
      </c>
      <c r="L283" s="44" t="str">
        <f>VLOOKUP(H283,出版社!$B$2:$D$26,3,0)</f>
        <v>招標議價</v>
      </c>
      <c r="M283" s="23">
        <f t="shared" si="57"/>
        <v>42</v>
      </c>
      <c r="N283" s="23">
        <f t="shared" si="58"/>
        <v>42</v>
      </c>
      <c r="O283" s="34">
        <f t="shared" si="59"/>
        <v>10416</v>
      </c>
      <c r="P283" s="34"/>
      <c r="Q283" s="23"/>
      <c r="R283" s="34"/>
      <c r="S283" s="23"/>
      <c r="T283" s="25"/>
    </row>
    <row r="284" spans="1:20">
      <c r="A284" s="27">
        <v>3</v>
      </c>
      <c r="B284" s="27">
        <v>59</v>
      </c>
      <c r="C284" s="27" t="str">
        <f t="shared" si="48"/>
        <v>二</v>
      </c>
      <c r="D284" s="23" t="str">
        <f t="shared" si="49"/>
        <v>日校</v>
      </c>
      <c r="E284" s="23" t="str">
        <f t="shared" si="50"/>
        <v>外二1</v>
      </c>
      <c r="F284" s="25" t="str">
        <f t="shared" si="51"/>
        <v>體育</v>
      </c>
      <c r="G284" s="23" t="str">
        <f t="shared" si="52"/>
        <v>三</v>
      </c>
      <c r="H284" s="23" t="str">
        <f t="shared" si="53"/>
        <v>泰宇</v>
      </c>
      <c r="I284" s="23" t="str">
        <f t="shared" si="54"/>
        <v>宋洪經.等</v>
      </c>
      <c r="J284" s="23">
        <f t="shared" si="55"/>
        <v>130</v>
      </c>
      <c r="K284" s="42">
        <f t="shared" si="56"/>
        <v>0</v>
      </c>
      <c r="L284" s="44" t="str">
        <f>VLOOKUP(H284,出版社!$B$2:$D$26,3,0)</f>
        <v>招標議價</v>
      </c>
      <c r="M284" s="23">
        <f t="shared" si="57"/>
        <v>40</v>
      </c>
      <c r="N284" s="23">
        <f t="shared" si="58"/>
        <v>40</v>
      </c>
      <c r="O284" s="34">
        <f t="shared" si="59"/>
        <v>5200</v>
      </c>
      <c r="P284" s="34"/>
      <c r="Q284" s="23"/>
      <c r="R284" s="34"/>
      <c r="S284" s="23"/>
      <c r="T284" s="25"/>
    </row>
    <row r="285" spans="1:20">
      <c r="A285" s="27">
        <v>4</v>
      </c>
      <c r="B285" s="27">
        <v>59</v>
      </c>
      <c r="C285" s="27" t="str">
        <f t="shared" si="48"/>
        <v>二</v>
      </c>
      <c r="D285" s="23" t="str">
        <f t="shared" si="49"/>
        <v>日校</v>
      </c>
      <c r="E285" s="23" t="str">
        <f t="shared" si="50"/>
        <v>外二2</v>
      </c>
      <c r="F285" s="25" t="str">
        <f t="shared" si="51"/>
        <v>體育</v>
      </c>
      <c r="G285" s="23" t="str">
        <f t="shared" si="52"/>
        <v>三</v>
      </c>
      <c r="H285" s="23" t="str">
        <f t="shared" si="53"/>
        <v>泰宇</v>
      </c>
      <c r="I285" s="23" t="str">
        <f t="shared" si="54"/>
        <v>宋洪經.等</v>
      </c>
      <c r="J285" s="23">
        <f t="shared" si="55"/>
        <v>130</v>
      </c>
      <c r="K285" s="42">
        <f t="shared" si="56"/>
        <v>0</v>
      </c>
      <c r="L285" s="44" t="str">
        <f>VLOOKUP(H285,出版社!$B$2:$D$26,3,0)</f>
        <v>招標議價</v>
      </c>
      <c r="M285" s="23">
        <f t="shared" si="57"/>
        <v>42</v>
      </c>
      <c r="N285" s="23">
        <f t="shared" si="58"/>
        <v>42</v>
      </c>
      <c r="O285" s="34">
        <f t="shared" si="59"/>
        <v>5460</v>
      </c>
      <c r="P285" s="34"/>
      <c r="Q285" s="23"/>
      <c r="R285" s="34"/>
      <c r="S285" s="23"/>
      <c r="T285" s="25"/>
    </row>
    <row r="286" spans="1:20">
      <c r="A286" s="27">
        <v>11</v>
      </c>
      <c r="B286" s="27">
        <v>59</v>
      </c>
      <c r="C286" s="27" t="str">
        <f t="shared" si="48"/>
        <v>二</v>
      </c>
      <c r="D286" s="23" t="str">
        <f t="shared" si="49"/>
        <v>日校</v>
      </c>
      <c r="E286" s="23" t="str">
        <f t="shared" si="50"/>
        <v>高二1</v>
      </c>
      <c r="F286" s="25" t="str">
        <f t="shared" si="51"/>
        <v>體育</v>
      </c>
      <c r="G286" s="23" t="str">
        <f t="shared" si="52"/>
        <v>三</v>
      </c>
      <c r="H286" s="23" t="str">
        <f t="shared" si="53"/>
        <v>泰宇</v>
      </c>
      <c r="I286" s="23" t="str">
        <f t="shared" si="54"/>
        <v>宋洪經.等</v>
      </c>
      <c r="J286" s="23">
        <f t="shared" si="55"/>
        <v>130</v>
      </c>
      <c r="K286" s="42">
        <f t="shared" si="56"/>
        <v>0</v>
      </c>
      <c r="L286" s="44" t="str">
        <f>VLOOKUP(H286,出版社!$B$2:$D$26,3,0)</f>
        <v>招標議價</v>
      </c>
      <c r="M286" s="23">
        <f t="shared" si="57"/>
        <v>41</v>
      </c>
      <c r="N286" s="23">
        <f t="shared" si="58"/>
        <v>41</v>
      </c>
      <c r="O286" s="34">
        <f t="shared" si="59"/>
        <v>5330</v>
      </c>
      <c r="P286" s="34"/>
      <c r="Q286" s="23"/>
      <c r="R286" s="34"/>
      <c r="S286" s="23"/>
      <c r="T286" s="25"/>
    </row>
    <row r="287" spans="1:20">
      <c r="A287" s="27">
        <v>12</v>
      </c>
      <c r="B287" s="27">
        <v>59</v>
      </c>
      <c r="C287" s="27" t="str">
        <f t="shared" si="48"/>
        <v>二</v>
      </c>
      <c r="D287" s="23" t="str">
        <f t="shared" si="49"/>
        <v>日校</v>
      </c>
      <c r="E287" s="23" t="str">
        <f t="shared" si="50"/>
        <v>高二2</v>
      </c>
      <c r="F287" s="25" t="str">
        <f t="shared" si="51"/>
        <v>體育</v>
      </c>
      <c r="G287" s="23" t="str">
        <f t="shared" si="52"/>
        <v>三</v>
      </c>
      <c r="H287" s="23" t="str">
        <f t="shared" si="53"/>
        <v>泰宇</v>
      </c>
      <c r="I287" s="23" t="str">
        <f t="shared" si="54"/>
        <v>宋洪經.等</v>
      </c>
      <c r="J287" s="23">
        <f t="shared" si="55"/>
        <v>130</v>
      </c>
      <c r="K287" s="42">
        <f t="shared" si="56"/>
        <v>0</v>
      </c>
      <c r="L287" s="44" t="str">
        <f>VLOOKUP(H287,出版社!$B$2:$D$26,3,0)</f>
        <v>招標議價</v>
      </c>
      <c r="M287" s="23">
        <f t="shared" si="57"/>
        <v>41</v>
      </c>
      <c r="N287" s="23">
        <f t="shared" si="58"/>
        <v>41</v>
      </c>
      <c r="O287" s="34">
        <f t="shared" si="59"/>
        <v>5330</v>
      </c>
      <c r="P287" s="34"/>
      <c r="Q287" s="23"/>
      <c r="R287" s="34"/>
      <c r="S287" s="23"/>
      <c r="T287" s="25"/>
    </row>
    <row r="288" spans="1:20">
      <c r="A288" s="27">
        <v>13</v>
      </c>
      <c r="B288" s="27">
        <v>59</v>
      </c>
      <c r="C288" s="27" t="str">
        <f t="shared" si="48"/>
        <v>二</v>
      </c>
      <c r="D288" s="23" t="str">
        <f t="shared" si="49"/>
        <v>日校</v>
      </c>
      <c r="E288" s="23" t="str">
        <f t="shared" si="50"/>
        <v>高二3</v>
      </c>
      <c r="F288" s="25" t="str">
        <f t="shared" si="51"/>
        <v>體育</v>
      </c>
      <c r="G288" s="23" t="str">
        <f t="shared" si="52"/>
        <v>三</v>
      </c>
      <c r="H288" s="23" t="str">
        <f t="shared" si="53"/>
        <v>泰宇</v>
      </c>
      <c r="I288" s="23" t="str">
        <f t="shared" si="54"/>
        <v>宋洪經.等</v>
      </c>
      <c r="J288" s="23">
        <f t="shared" si="55"/>
        <v>130</v>
      </c>
      <c r="K288" s="42">
        <f t="shared" si="56"/>
        <v>0</v>
      </c>
      <c r="L288" s="44" t="str">
        <f>VLOOKUP(H288,出版社!$B$2:$D$26,3,0)</f>
        <v>招標議價</v>
      </c>
      <c r="M288" s="23">
        <f t="shared" si="57"/>
        <v>41</v>
      </c>
      <c r="N288" s="23">
        <f t="shared" si="58"/>
        <v>41</v>
      </c>
      <c r="O288" s="34">
        <f t="shared" si="59"/>
        <v>5330</v>
      </c>
      <c r="P288" s="34"/>
      <c r="Q288" s="23"/>
      <c r="R288" s="34"/>
      <c r="S288" s="23"/>
      <c r="T288" s="25"/>
    </row>
    <row r="289" spans="1:20">
      <c r="A289" s="27">
        <v>14</v>
      </c>
      <c r="B289" s="27">
        <v>59</v>
      </c>
      <c r="C289" s="27" t="str">
        <f t="shared" si="48"/>
        <v>二</v>
      </c>
      <c r="D289" s="23" t="str">
        <f t="shared" si="49"/>
        <v>日校</v>
      </c>
      <c r="E289" s="23" t="str">
        <f t="shared" si="50"/>
        <v>高二4</v>
      </c>
      <c r="F289" s="25" t="str">
        <f t="shared" si="51"/>
        <v>體育</v>
      </c>
      <c r="G289" s="23" t="str">
        <f t="shared" si="52"/>
        <v>三</v>
      </c>
      <c r="H289" s="23" t="str">
        <f t="shared" si="53"/>
        <v>泰宇</v>
      </c>
      <c r="I289" s="23" t="str">
        <f t="shared" si="54"/>
        <v>宋洪經.等</v>
      </c>
      <c r="J289" s="23">
        <f t="shared" si="55"/>
        <v>130</v>
      </c>
      <c r="K289" s="42">
        <f t="shared" si="56"/>
        <v>0</v>
      </c>
      <c r="L289" s="44" t="str">
        <f>VLOOKUP(H289,出版社!$B$2:$D$26,3,0)</f>
        <v>招標議價</v>
      </c>
      <c r="M289" s="23">
        <f t="shared" si="57"/>
        <v>41</v>
      </c>
      <c r="N289" s="23">
        <f t="shared" si="58"/>
        <v>41</v>
      </c>
      <c r="O289" s="34">
        <f t="shared" si="59"/>
        <v>5330</v>
      </c>
      <c r="P289" s="34"/>
      <c r="Q289" s="23"/>
      <c r="R289" s="34"/>
      <c r="S289" s="23"/>
      <c r="T289" s="25"/>
    </row>
    <row r="290" spans="1:20">
      <c r="A290" s="27">
        <v>23</v>
      </c>
      <c r="B290" s="27">
        <v>59</v>
      </c>
      <c r="C290" s="27" t="str">
        <f t="shared" si="48"/>
        <v>二</v>
      </c>
      <c r="D290" s="23" t="str">
        <f t="shared" si="49"/>
        <v>日校</v>
      </c>
      <c r="E290" s="23" t="str">
        <f t="shared" si="50"/>
        <v>商二1</v>
      </c>
      <c r="F290" s="25" t="str">
        <f t="shared" si="51"/>
        <v>體育</v>
      </c>
      <c r="G290" s="23" t="str">
        <f t="shared" si="52"/>
        <v>三</v>
      </c>
      <c r="H290" s="23" t="str">
        <f t="shared" si="53"/>
        <v>泰宇</v>
      </c>
      <c r="I290" s="23" t="str">
        <f t="shared" si="54"/>
        <v>宋洪經.等</v>
      </c>
      <c r="J290" s="23">
        <f t="shared" si="55"/>
        <v>130</v>
      </c>
      <c r="K290" s="42">
        <f t="shared" si="56"/>
        <v>0</v>
      </c>
      <c r="L290" s="44" t="str">
        <f>VLOOKUP(H290,出版社!$B$2:$D$26,3,0)</f>
        <v>招標議價</v>
      </c>
      <c r="M290" s="23">
        <f t="shared" si="57"/>
        <v>40</v>
      </c>
      <c r="N290" s="23">
        <f t="shared" si="58"/>
        <v>40</v>
      </c>
      <c r="O290" s="34">
        <f t="shared" si="59"/>
        <v>5200</v>
      </c>
      <c r="P290" s="34"/>
      <c r="Q290" s="23"/>
      <c r="R290" s="34"/>
      <c r="S290" s="23"/>
      <c r="T290" s="25"/>
    </row>
    <row r="291" spans="1:20">
      <c r="A291" s="27">
        <v>24</v>
      </c>
      <c r="B291" s="27">
        <v>59</v>
      </c>
      <c r="C291" s="27" t="str">
        <f t="shared" si="48"/>
        <v>二</v>
      </c>
      <c r="D291" s="23" t="str">
        <f t="shared" si="49"/>
        <v>日校</v>
      </c>
      <c r="E291" s="23" t="str">
        <f t="shared" si="50"/>
        <v>商二2</v>
      </c>
      <c r="F291" s="25" t="str">
        <f t="shared" si="51"/>
        <v>體育</v>
      </c>
      <c r="G291" s="23" t="str">
        <f t="shared" si="52"/>
        <v>三</v>
      </c>
      <c r="H291" s="23" t="str">
        <f t="shared" si="53"/>
        <v>泰宇</v>
      </c>
      <c r="I291" s="23" t="str">
        <f t="shared" si="54"/>
        <v>宋洪經.等</v>
      </c>
      <c r="J291" s="23">
        <f t="shared" si="55"/>
        <v>130</v>
      </c>
      <c r="K291" s="42">
        <f t="shared" si="56"/>
        <v>0</v>
      </c>
      <c r="L291" s="44" t="str">
        <f>VLOOKUP(H291,出版社!$B$2:$D$26,3,0)</f>
        <v>招標議價</v>
      </c>
      <c r="M291" s="23">
        <f t="shared" si="57"/>
        <v>39</v>
      </c>
      <c r="N291" s="23">
        <f t="shared" si="58"/>
        <v>39</v>
      </c>
      <c r="O291" s="34">
        <f t="shared" si="59"/>
        <v>5070</v>
      </c>
      <c r="P291" s="34"/>
      <c r="Q291" s="23"/>
      <c r="R291" s="34"/>
      <c r="S291" s="23"/>
      <c r="T291" s="25"/>
    </row>
    <row r="292" spans="1:20">
      <c r="A292" s="27">
        <v>25</v>
      </c>
      <c r="B292" s="27">
        <v>59</v>
      </c>
      <c r="C292" s="27" t="str">
        <f t="shared" si="48"/>
        <v>二</v>
      </c>
      <c r="D292" s="23" t="str">
        <f t="shared" si="49"/>
        <v>日校</v>
      </c>
      <c r="E292" s="23" t="str">
        <f t="shared" si="50"/>
        <v>商二3</v>
      </c>
      <c r="F292" s="25" t="str">
        <f t="shared" si="51"/>
        <v>體育</v>
      </c>
      <c r="G292" s="23" t="str">
        <f t="shared" si="52"/>
        <v>三</v>
      </c>
      <c r="H292" s="23" t="str">
        <f t="shared" si="53"/>
        <v>泰宇</v>
      </c>
      <c r="I292" s="23" t="str">
        <f t="shared" si="54"/>
        <v>宋洪經.等</v>
      </c>
      <c r="J292" s="23">
        <f t="shared" si="55"/>
        <v>130</v>
      </c>
      <c r="K292" s="42">
        <f t="shared" si="56"/>
        <v>0</v>
      </c>
      <c r="L292" s="44" t="str">
        <f>VLOOKUP(H292,出版社!$B$2:$D$26,3,0)</f>
        <v>招標議價</v>
      </c>
      <c r="M292" s="23">
        <f t="shared" si="57"/>
        <v>40</v>
      </c>
      <c r="N292" s="23">
        <f t="shared" si="58"/>
        <v>40</v>
      </c>
      <c r="O292" s="34">
        <f t="shared" si="59"/>
        <v>5200</v>
      </c>
      <c r="P292" s="34"/>
      <c r="Q292" s="23"/>
      <c r="R292" s="34"/>
      <c r="S292" s="23"/>
      <c r="T292" s="25"/>
    </row>
    <row r="293" spans="1:20">
      <c r="A293" s="27">
        <v>26</v>
      </c>
      <c r="B293" s="27">
        <v>59</v>
      </c>
      <c r="C293" s="27" t="str">
        <f t="shared" si="48"/>
        <v>二</v>
      </c>
      <c r="D293" s="23" t="str">
        <f t="shared" si="49"/>
        <v>日校</v>
      </c>
      <c r="E293" s="23" t="str">
        <f t="shared" si="50"/>
        <v>商二4</v>
      </c>
      <c r="F293" s="25" t="str">
        <f t="shared" si="51"/>
        <v>體育</v>
      </c>
      <c r="G293" s="23" t="str">
        <f t="shared" si="52"/>
        <v>三</v>
      </c>
      <c r="H293" s="23" t="str">
        <f t="shared" si="53"/>
        <v>泰宇</v>
      </c>
      <c r="I293" s="23" t="str">
        <f t="shared" si="54"/>
        <v>宋洪經.等</v>
      </c>
      <c r="J293" s="23">
        <f t="shared" si="55"/>
        <v>130</v>
      </c>
      <c r="K293" s="42">
        <f t="shared" si="56"/>
        <v>0</v>
      </c>
      <c r="L293" s="44" t="str">
        <f>VLOOKUP(H293,出版社!$B$2:$D$26,3,0)</f>
        <v>招標議價</v>
      </c>
      <c r="M293" s="23">
        <f t="shared" si="57"/>
        <v>38</v>
      </c>
      <c r="N293" s="23">
        <f t="shared" si="58"/>
        <v>38</v>
      </c>
      <c r="O293" s="34">
        <f t="shared" si="59"/>
        <v>4940</v>
      </c>
      <c r="P293" s="34"/>
      <c r="Q293" s="23"/>
      <c r="R293" s="34"/>
      <c r="S293" s="23"/>
      <c r="T293" s="25"/>
    </row>
    <row r="294" spans="1:20">
      <c r="A294" s="27">
        <v>35</v>
      </c>
      <c r="B294" s="27">
        <v>59</v>
      </c>
      <c r="C294" s="27" t="str">
        <f t="shared" si="48"/>
        <v>二</v>
      </c>
      <c r="D294" s="23" t="str">
        <f t="shared" si="49"/>
        <v>日校</v>
      </c>
      <c r="E294" s="23" t="str">
        <f t="shared" si="50"/>
        <v>貿二1</v>
      </c>
      <c r="F294" s="25" t="str">
        <f t="shared" si="51"/>
        <v>體育</v>
      </c>
      <c r="G294" s="23" t="str">
        <f t="shared" si="52"/>
        <v>三</v>
      </c>
      <c r="H294" s="23" t="str">
        <f t="shared" si="53"/>
        <v>泰宇</v>
      </c>
      <c r="I294" s="23" t="str">
        <f t="shared" si="54"/>
        <v>宋洪經.等</v>
      </c>
      <c r="J294" s="23">
        <f t="shared" si="55"/>
        <v>130</v>
      </c>
      <c r="K294" s="42">
        <f t="shared" si="56"/>
        <v>0</v>
      </c>
      <c r="L294" s="44" t="str">
        <f>VLOOKUP(H294,出版社!$B$2:$D$26,3,0)</f>
        <v>招標議價</v>
      </c>
      <c r="M294" s="23">
        <f t="shared" si="57"/>
        <v>39</v>
      </c>
      <c r="N294" s="23">
        <f t="shared" si="58"/>
        <v>39</v>
      </c>
      <c r="O294" s="34">
        <f t="shared" si="59"/>
        <v>5070</v>
      </c>
      <c r="P294" s="34"/>
      <c r="Q294" s="23"/>
      <c r="R294" s="34"/>
      <c r="S294" s="23"/>
      <c r="T294" s="25"/>
    </row>
    <row r="295" spans="1:20">
      <c r="A295" s="27">
        <v>36</v>
      </c>
      <c r="B295" s="27">
        <v>59</v>
      </c>
      <c r="C295" s="27" t="str">
        <f t="shared" si="48"/>
        <v>二</v>
      </c>
      <c r="D295" s="23" t="str">
        <f t="shared" si="49"/>
        <v>日校</v>
      </c>
      <c r="E295" s="23" t="str">
        <f t="shared" si="50"/>
        <v>貿二2</v>
      </c>
      <c r="F295" s="25" t="str">
        <f t="shared" si="51"/>
        <v>體育</v>
      </c>
      <c r="G295" s="23" t="str">
        <f t="shared" si="52"/>
        <v>三</v>
      </c>
      <c r="H295" s="23" t="str">
        <f t="shared" si="53"/>
        <v>泰宇</v>
      </c>
      <c r="I295" s="23" t="str">
        <f t="shared" si="54"/>
        <v>宋洪經.等</v>
      </c>
      <c r="J295" s="23">
        <f t="shared" si="55"/>
        <v>130</v>
      </c>
      <c r="K295" s="42">
        <f t="shared" si="56"/>
        <v>0</v>
      </c>
      <c r="L295" s="44" t="str">
        <f>VLOOKUP(H295,出版社!$B$2:$D$26,3,0)</f>
        <v>招標議價</v>
      </c>
      <c r="M295" s="23">
        <f t="shared" si="57"/>
        <v>39</v>
      </c>
      <c r="N295" s="23">
        <f t="shared" si="58"/>
        <v>39</v>
      </c>
      <c r="O295" s="34">
        <f t="shared" si="59"/>
        <v>5070</v>
      </c>
      <c r="P295" s="34"/>
      <c r="Q295" s="23"/>
      <c r="R295" s="34"/>
      <c r="S295" s="23"/>
      <c r="T295" s="25"/>
    </row>
    <row r="296" spans="1:20">
      <c r="A296" s="27">
        <v>37</v>
      </c>
      <c r="B296" s="27">
        <v>59</v>
      </c>
      <c r="C296" s="27" t="str">
        <f t="shared" si="48"/>
        <v>二</v>
      </c>
      <c r="D296" s="23" t="str">
        <f t="shared" si="49"/>
        <v>日校</v>
      </c>
      <c r="E296" s="23" t="str">
        <f t="shared" si="50"/>
        <v>貿二3</v>
      </c>
      <c r="F296" s="25" t="str">
        <f t="shared" si="51"/>
        <v>體育</v>
      </c>
      <c r="G296" s="23" t="str">
        <f t="shared" si="52"/>
        <v>三</v>
      </c>
      <c r="H296" s="23" t="str">
        <f t="shared" si="53"/>
        <v>泰宇</v>
      </c>
      <c r="I296" s="23" t="str">
        <f t="shared" si="54"/>
        <v>宋洪經.等</v>
      </c>
      <c r="J296" s="23">
        <f t="shared" si="55"/>
        <v>130</v>
      </c>
      <c r="K296" s="42">
        <f t="shared" si="56"/>
        <v>0</v>
      </c>
      <c r="L296" s="44" t="str">
        <f>VLOOKUP(H296,出版社!$B$2:$D$26,3,0)</f>
        <v>招標議價</v>
      </c>
      <c r="M296" s="23">
        <f t="shared" si="57"/>
        <v>39</v>
      </c>
      <c r="N296" s="23">
        <f t="shared" si="58"/>
        <v>39</v>
      </c>
      <c r="O296" s="34">
        <f t="shared" si="59"/>
        <v>5070</v>
      </c>
      <c r="P296" s="34"/>
      <c r="Q296" s="23"/>
      <c r="R296" s="34"/>
      <c r="S296" s="23"/>
      <c r="T296" s="25"/>
    </row>
    <row r="297" spans="1:20">
      <c r="A297" s="27">
        <v>38</v>
      </c>
      <c r="B297" s="27">
        <v>59</v>
      </c>
      <c r="C297" s="27" t="str">
        <f t="shared" si="48"/>
        <v>二</v>
      </c>
      <c r="D297" s="23" t="str">
        <f t="shared" si="49"/>
        <v>日校</v>
      </c>
      <c r="E297" s="23" t="str">
        <f t="shared" si="50"/>
        <v>貿二4</v>
      </c>
      <c r="F297" s="25" t="str">
        <f t="shared" si="51"/>
        <v>體育</v>
      </c>
      <c r="G297" s="23" t="str">
        <f t="shared" si="52"/>
        <v>三</v>
      </c>
      <c r="H297" s="23" t="str">
        <f t="shared" si="53"/>
        <v>泰宇</v>
      </c>
      <c r="I297" s="23" t="str">
        <f t="shared" si="54"/>
        <v>宋洪經.等</v>
      </c>
      <c r="J297" s="23">
        <f t="shared" si="55"/>
        <v>130</v>
      </c>
      <c r="K297" s="42">
        <f t="shared" si="56"/>
        <v>0</v>
      </c>
      <c r="L297" s="44" t="str">
        <f>VLOOKUP(H297,出版社!$B$2:$D$26,3,0)</f>
        <v>招標議價</v>
      </c>
      <c r="M297" s="23">
        <f t="shared" si="57"/>
        <v>39</v>
      </c>
      <c r="N297" s="23">
        <f t="shared" si="58"/>
        <v>39</v>
      </c>
      <c r="O297" s="34">
        <f t="shared" si="59"/>
        <v>5070</v>
      </c>
      <c r="P297" s="34"/>
      <c r="Q297" s="23"/>
      <c r="R297" s="34"/>
      <c r="S297" s="23"/>
      <c r="T297" s="25"/>
    </row>
    <row r="298" spans="1:20">
      <c r="A298" s="27">
        <v>45</v>
      </c>
      <c r="B298" s="27">
        <v>59</v>
      </c>
      <c r="C298" s="27" t="str">
        <f t="shared" si="48"/>
        <v>二</v>
      </c>
      <c r="D298" s="23" t="str">
        <f t="shared" si="49"/>
        <v>日校</v>
      </c>
      <c r="E298" s="23" t="str">
        <f t="shared" si="50"/>
        <v>資二1</v>
      </c>
      <c r="F298" s="25" t="str">
        <f t="shared" si="51"/>
        <v>體育</v>
      </c>
      <c r="G298" s="23" t="str">
        <f t="shared" si="52"/>
        <v>三</v>
      </c>
      <c r="H298" s="23" t="str">
        <f t="shared" si="53"/>
        <v>泰宇</v>
      </c>
      <c r="I298" s="23" t="str">
        <f t="shared" si="54"/>
        <v>宋洪經.等</v>
      </c>
      <c r="J298" s="23">
        <f t="shared" si="55"/>
        <v>130</v>
      </c>
      <c r="K298" s="42">
        <f t="shared" si="56"/>
        <v>0</v>
      </c>
      <c r="L298" s="44" t="str">
        <f>VLOOKUP(H298,出版社!$B$2:$D$26,3,0)</f>
        <v>招標議價</v>
      </c>
      <c r="M298" s="23">
        <f t="shared" si="57"/>
        <v>39</v>
      </c>
      <c r="N298" s="23">
        <f t="shared" si="58"/>
        <v>39</v>
      </c>
      <c r="O298" s="34">
        <f t="shared" si="59"/>
        <v>5070</v>
      </c>
      <c r="P298" s="34"/>
      <c r="Q298" s="23"/>
      <c r="R298" s="34"/>
      <c r="S298" s="23"/>
      <c r="T298" s="25"/>
    </row>
    <row r="299" spans="1:20">
      <c r="A299" s="27">
        <v>46</v>
      </c>
      <c r="B299" s="27">
        <v>59</v>
      </c>
      <c r="C299" s="27" t="str">
        <f t="shared" si="48"/>
        <v>二</v>
      </c>
      <c r="D299" s="23" t="str">
        <f t="shared" si="49"/>
        <v>日校</v>
      </c>
      <c r="E299" s="23" t="str">
        <f t="shared" si="50"/>
        <v>資二2</v>
      </c>
      <c r="F299" s="25" t="str">
        <f t="shared" si="51"/>
        <v>體育</v>
      </c>
      <c r="G299" s="23" t="str">
        <f t="shared" si="52"/>
        <v>三</v>
      </c>
      <c r="H299" s="23" t="str">
        <f t="shared" si="53"/>
        <v>泰宇</v>
      </c>
      <c r="I299" s="23" t="str">
        <f t="shared" si="54"/>
        <v>宋洪經.等</v>
      </c>
      <c r="J299" s="23">
        <f t="shared" si="55"/>
        <v>130</v>
      </c>
      <c r="K299" s="42">
        <f t="shared" si="56"/>
        <v>0</v>
      </c>
      <c r="L299" s="44" t="str">
        <f>VLOOKUP(H299,出版社!$B$2:$D$26,3,0)</f>
        <v>招標議價</v>
      </c>
      <c r="M299" s="23">
        <f t="shared" si="57"/>
        <v>40</v>
      </c>
      <c r="N299" s="23">
        <f t="shared" si="58"/>
        <v>40</v>
      </c>
      <c r="O299" s="34">
        <f t="shared" si="59"/>
        <v>5200</v>
      </c>
      <c r="P299" s="34"/>
      <c r="Q299" s="23"/>
      <c r="R299" s="34"/>
      <c r="S299" s="23"/>
      <c r="T299" s="25"/>
    </row>
    <row r="300" spans="1:20">
      <c r="A300" s="27">
        <v>54</v>
      </c>
      <c r="B300" s="27">
        <v>59</v>
      </c>
      <c r="C300" s="27" t="str">
        <f t="shared" si="48"/>
        <v>二</v>
      </c>
      <c r="D300" s="23" t="str">
        <f t="shared" si="49"/>
        <v>日校</v>
      </c>
      <c r="E300" s="23" t="str">
        <f t="shared" si="50"/>
        <v>廣二1</v>
      </c>
      <c r="F300" s="25" t="str">
        <f t="shared" si="51"/>
        <v>體育</v>
      </c>
      <c r="G300" s="23" t="str">
        <f t="shared" si="52"/>
        <v>三</v>
      </c>
      <c r="H300" s="23" t="str">
        <f t="shared" si="53"/>
        <v>泰宇</v>
      </c>
      <c r="I300" s="23" t="str">
        <f t="shared" si="54"/>
        <v>宋洪經.等</v>
      </c>
      <c r="J300" s="23">
        <f t="shared" si="55"/>
        <v>130</v>
      </c>
      <c r="K300" s="42">
        <f t="shared" si="56"/>
        <v>0</v>
      </c>
      <c r="L300" s="44" t="str">
        <f>VLOOKUP(H300,出版社!$B$2:$D$26,3,0)</f>
        <v>招標議價</v>
      </c>
      <c r="M300" s="23">
        <f t="shared" si="57"/>
        <v>39</v>
      </c>
      <c r="N300" s="23">
        <f t="shared" si="58"/>
        <v>39</v>
      </c>
      <c r="O300" s="34">
        <f t="shared" si="59"/>
        <v>5070</v>
      </c>
      <c r="P300" s="34"/>
      <c r="Q300" s="23"/>
      <c r="R300" s="34"/>
      <c r="S300" s="23"/>
      <c r="T300" s="25"/>
    </row>
    <row r="301" spans="1:20">
      <c r="A301" s="27">
        <v>55</v>
      </c>
      <c r="B301" s="27">
        <v>59</v>
      </c>
      <c r="C301" s="27" t="str">
        <f t="shared" si="48"/>
        <v>二</v>
      </c>
      <c r="D301" s="23" t="str">
        <f t="shared" si="49"/>
        <v>日校</v>
      </c>
      <c r="E301" s="23" t="str">
        <f t="shared" si="50"/>
        <v>廣二2</v>
      </c>
      <c r="F301" s="25" t="str">
        <f t="shared" si="51"/>
        <v>體育</v>
      </c>
      <c r="G301" s="23" t="str">
        <f t="shared" si="52"/>
        <v>三</v>
      </c>
      <c r="H301" s="23" t="str">
        <f t="shared" si="53"/>
        <v>泰宇</v>
      </c>
      <c r="I301" s="23" t="str">
        <f t="shared" si="54"/>
        <v>宋洪經.等</v>
      </c>
      <c r="J301" s="23">
        <f t="shared" si="55"/>
        <v>130</v>
      </c>
      <c r="K301" s="42">
        <f t="shared" si="56"/>
        <v>0</v>
      </c>
      <c r="L301" s="44" t="str">
        <f>VLOOKUP(H301,出版社!$B$2:$D$26,3,0)</f>
        <v>招標議價</v>
      </c>
      <c r="M301" s="23">
        <f t="shared" si="57"/>
        <v>39</v>
      </c>
      <c r="N301" s="23">
        <f t="shared" si="58"/>
        <v>39</v>
      </c>
      <c r="O301" s="34">
        <f t="shared" si="59"/>
        <v>5070</v>
      </c>
      <c r="P301" s="34"/>
      <c r="Q301" s="23"/>
      <c r="R301" s="34"/>
      <c r="S301" s="23"/>
      <c r="T301" s="25"/>
    </row>
    <row r="302" spans="1:20">
      <c r="A302" s="27">
        <v>23</v>
      </c>
      <c r="B302" s="27">
        <v>36</v>
      </c>
      <c r="C302" s="27" t="str">
        <f t="shared" si="48"/>
        <v>二</v>
      </c>
      <c r="D302" s="23" t="str">
        <f t="shared" si="49"/>
        <v>日校</v>
      </c>
      <c r="E302" s="23" t="str">
        <f t="shared" si="50"/>
        <v>商二1</v>
      </c>
      <c r="F302" s="25" t="str">
        <f t="shared" si="51"/>
        <v>高職國文</v>
      </c>
      <c r="G302" s="23" t="str">
        <f t="shared" si="52"/>
        <v>三</v>
      </c>
      <c r="H302" s="23" t="str">
        <f t="shared" si="53"/>
        <v>翰林</v>
      </c>
      <c r="I302" s="23" t="str">
        <f t="shared" si="54"/>
        <v>宋隆發.等</v>
      </c>
      <c r="J302" s="23">
        <f t="shared" si="55"/>
        <v>215</v>
      </c>
      <c r="K302" s="42">
        <f t="shared" si="56"/>
        <v>0</v>
      </c>
      <c r="L302" s="44" t="str">
        <f>VLOOKUP(H302,出版社!$B$2:$D$26,3,0)</f>
        <v>招標議價</v>
      </c>
      <c r="M302" s="23">
        <f t="shared" si="57"/>
        <v>40</v>
      </c>
      <c r="N302" s="23">
        <f t="shared" si="58"/>
        <v>40</v>
      </c>
      <c r="O302" s="34">
        <f t="shared" si="59"/>
        <v>8600</v>
      </c>
      <c r="P302" s="34"/>
      <c r="Q302" s="23"/>
      <c r="R302" s="34"/>
      <c r="S302" s="23"/>
      <c r="T302" s="25"/>
    </row>
    <row r="303" spans="1:20">
      <c r="A303" s="27">
        <v>24</v>
      </c>
      <c r="B303" s="27">
        <v>36</v>
      </c>
      <c r="C303" s="27" t="str">
        <f t="shared" si="48"/>
        <v>二</v>
      </c>
      <c r="D303" s="23" t="str">
        <f t="shared" si="49"/>
        <v>日校</v>
      </c>
      <c r="E303" s="23" t="str">
        <f t="shared" si="50"/>
        <v>商二2</v>
      </c>
      <c r="F303" s="25" t="str">
        <f t="shared" si="51"/>
        <v>高職國文</v>
      </c>
      <c r="G303" s="23" t="str">
        <f t="shared" si="52"/>
        <v>三</v>
      </c>
      <c r="H303" s="23" t="str">
        <f t="shared" si="53"/>
        <v>翰林</v>
      </c>
      <c r="I303" s="23" t="str">
        <f t="shared" si="54"/>
        <v>宋隆發.等</v>
      </c>
      <c r="J303" s="23">
        <f t="shared" si="55"/>
        <v>215</v>
      </c>
      <c r="K303" s="42">
        <f t="shared" si="56"/>
        <v>0</v>
      </c>
      <c r="L303" s="44" t="str">
        <f>VLOOKUP(H303,出版社!$B$2:$D$26,3,0)</f>
        <v>招標議價</v>
      </c>
      <c r="M303" s="23">
        <f t="shared" si="57"/>
        <v>39</v>
      </c>
      <c r="N303" s="23">
        <f t="shared" si="58"/>
        <v>39</v>
      </c>
      <c r="O303" s="34">
        <f t="shared" si="59"/>
        <v>8385</v>
      </c>
      <c r="P303" s="34"/>
      <c r="Q303" s="23"/>
      <c r="R303" s="34"/>
      <c r="S303" s="23"/>
      <c r="T303" s="25"/>
    </row>
    <row r="304" spans="1:20">
      <c r="A304" s="27">
        <v>25</v>
      </c>
      <c r="B304" s="27">
        <v>36</v>
      </c>
      <c r="C304" s="27" t="str">
        <f t="shared" si="48"/>
        <v>二</v>
      </c>
      <c r="D304" s="23" t="str">
        <f t="shared" si="49"/>
        <v>日校</v>
      </c>
      <c r="E304" s="23" t="str">
        <f t="shared" si="50"/>
        <v>商二3</v>
      </c>
      <c r="F304" s="25" t="str">
        <f t="shared" si="51"/>
        <v>高職國文</v>
      </c>
      <c r="G304" s="23" t="str">
        <f t="shared" si="52"/>
        <v>三</v>
      </c>
      <c r="H304" s="23" t="str">
        <f t="shared" si="53"/>
        <v>翰林</v>
      </c>
      <c r="I304" s="23" t="str">
        <f t="shared" si="54"/>
        <v>宋隆發.等</v>
      </c>
      <c r="J304" s="23">
        <f t="shared" si="55"/>
        <v>215</v>
      </c>
      <c r="K304" s="42">
        <f t="shared" si="56"/>
        <v>0</v>
      </c>
      <c r="L304" s="44" t="str">
        <f>VLOOKUP(H304,出版社!$B$2:$D$26,3,0)</f>
        <v>招標議價</v>
      </c>
      <c r="M304" s="23">
        <f t="shared" si="57"/>
        <v>40</v>
      </c>
      <c r="N304" s="23">
        <f t="shared" si="58"/>
        <v>40</v>
      </c>
      <c r="O304" s="34">
        <f t="shared" si="59"/>
        <v>8600</v>
      </c>
      <c r="P304" s="34"/>
      <c r="Q304" s="23"/>
      <c r="R304" s="34"/>
      <c r="S304" s="23"/>
      <c r="T304" s="25"/>
    </row>
    <row r="305" spans="1:20">
      <c r="A305" s="27">
        <v>26</v>
      </c>
      <c r="B305" s="27">
        <v>36</v>
      </c>
      <c r="C305" s="27" t="str">
        <f t="shared" si="48"/>
        <v>二</v>
      </c>
      <c r="D305" s="23" t="str">
        <f t="shared" si="49"/>
        <v>日校</v>
      </c>
      <c r="E305" s="23" t="str">
        <f t="shared" si="50"/>
        <v>商二4</v>
      </c>
      <c r="F305" s="25" t="str">
        <f t="shared" si="51"/>
        <v>高職國文</v>
      </c>
      <c r="G305" s="23" t="str">
        <f t="shared" si="52"/>
        <v>三</v>
      </c>
      <c r="H305" s="23" t="str">
        <f t="shared" si="53"/>
        <v>翰林</v>
      </c>
      <c r="I305" s="23" t="str">
        <f t="shared" si="54"/>
        <v>宋隆發.等</v>
      </c>
      <c r="J305" s="23">
        <f t="shared" si="55"/>
        <v>215</v>
      </c>
      <c r="K305" s="42">
        <f t="shared" si="56"/>
        <v>0</v>
      </c>
      <c r="L305" s="44" t="str">
        <f>VLOOKUP(H305,出版社!$B$2:$D$26,3,0)</f>
        <v>招標議價</v>
      </c>
      <c r="M305" s="23">
        <f t="shared" si="57"/>
        <v>38</v>
      </c>
      <c r="N305" s="23">
        <f t="shared" si="58"/>
        <v>38</v>
      </c>
      <c r="O305" s="34">
        <f t="shared" si="59"/>
        <v>8170</v>
      </c>
      <c r="P305" s="34"/>
      <c r="Q305" s="23"/>
      <c r="R305" s="34"/>
      <c r="S305" s="23"/>
      <c r="T305" s="25"/>
    </row>
    <row r="306" spans="1:20">
      <c r="A306" s="27">
        <v>23</v>
      </c>
      <c r="B306" s="27">
        <v>60</v>
      </c>
      <c r="C306" s="27" t="str">
        <f t="shared" si="48"/>
        <v>二</v>
      </c>
      <c r="D306" s="23" t="str">
        <f t="shared" si="49"/>
        <v>日校</v>
      </c>
      <c r="E306" s="23" t="str">
        <f t="shared" si="50"/>
        <v>商二1</v>
      </c>
      <c r="F306" s="25" t="str">
        <f t="shared" si="51"/>
        <v>野外求生</v>
      </c>
      <c r="G306" s="23" t="str">
        <f t="shared" si="52"/>
        <v>全</v>
      </c>
      <c r="H306" s="23" t="str">
        <f t="shared" si="53"/>
        <v>幼獅</v>
      </c>
      <c r="I306" s="23" t="str">
        <f t="shared" si="54"/>
        <v>廖文泉</v>
      </c>
      <c r="J306" s="23">
        <f t="shared" si="55"/>
        <v>150</v>
      </c>
      <c r="K306" s="42">
        <f t="shared" si="56"/>
        <v>0</v>
      </c>
      <c r="L306" s="44" t="str">
        <f>VLOOKUP(H306,出版社!$B$2:$D$26,3,0)</f>
        <v>招標議價</v>
      </c>
      <c r="M306" s="23">
        <f t="shared" si="57"/>
        <v>40</v>
      </c>
      <c r="N306" s="23">
        <f t="shared" si="58"/>
        <v>40</v>
      </c>
      <c r="O306" s="34">
        <f t="shared" si="59"/>
        <v>6000</v>
      </c>
      <c r="P306" s="34"/>
      <c r="Q306" s="23"/>
      <c r="R306" s="34"/>
      <c r="S306" s="23"/>
      <c r="T306" s="25"/>
    </row>
    <row r="307" spans="1:20">
      <c r="A307" s="27">
        <v>24</v>
      </c>
      <c r="B307" s="27">
        <v>60</v>
      </c>
      <c r="C307" s="27" t="str">
        <f t="shared" si="48"/>
        <v>二</v>
      </c>
      <c r="D307" s="23" t="str">
        <f t="shared" si="49"/>
        <v>日校</v>
      </c>
      <c r="E307" s="23" t="str">
        <f t="shared" si="50"/>
        <v>商二2</v>
      </c>
      <c r="F307" s="25" t="str">
        <f t="shared" si="51"/>
        <v>野外求生</v>
      </c>
      <c r="G307" s="23" t="str">
        <f t="shared" si="52"/>
        <v>全</v>
      </c>
      <c r="H307" s="23" t="str">
        <f t="shared" si="53"/>
        <v>幼獅</v>
      </c>
      <c r="I307" s="23" t="str">
        <f t="shared" si="54"/>
        <v>廖文泉</v>
      </c>
      <c r="J307" s="23">
        <f t="shared" si="55"/>
        <v>150</v>
      </c>
      <c r="K307" s="42">
        <f t="shared" si="56"/>
        <v>0</v>
      </c>
      <c r="L307" s="44" t="str">
        <f>VLOOKUP(H307,出版社!$B$2:$D$26,3,0)</f>
        <v>招標議價</v>
      </c>
      <c r="M307" s="23">
        <f t="shared" si="57"/>
        <v>39</v>
      </c>
      <c r="N307" s="23">
        <f t="shared" si="58"/>
        <v>39</v>
      </c>
      <c r="O307" s="34">
        <f t="shared" si="59"/>
        <v>5850</v>
      </c>
      <c r="P307" s="34"/>
      <c r="Q307" s="23"/>
      <c r="R307" s="34"/>
      <c r="S307" s="23"/>
      <c r="T307" s="25"/>
    </row>
    <row r="308" spans="1:20">
      <c r="A308" s="27">
        <v>25</v>
      </c>
      <c r="B308" s="27">
        <v>60</v>
      </c>
      <c r="C308" s="27" t="str">
        <f t="shared" si="48"/>
        <v>二</v>
      </c>
      <c r="D308" s="23" t="str">
        <f t="shared" si="49"/>
        <v>日校</v>
      </c>
      <c r="E308" s="23" t="str">
        <f t="shared" si="50"/>
        <v>商二3</v>
      </c>
      <c r="F308" s="25" t="str">
        <f t="shared" si="51"/>
        <v>野外求生</v>
      </c>
      <c r="G308" s="23" t="str">
        <f t="shared" si="52"/>
        <v>全</v>
      </c>
      <c r="H308" s="23" t="str">
        <f t="shared" si="53"/>
        <v>幼獅</v>
      </c>
      <c r="I308" s="23" t="str">
        <f t="shared" si="54"/>
        <v>廖文泉</v>
      </c>
      <c r="J308" s="23">
        <f t="shared" si="55"/>
        <v>150</v>
      </c>
      <c r="K308" s="42">
        <f t="shared" si="56"/>
        <v>0</v>
      </c>
      <c r="L308" s="44" t="str">
        <f>VLOOKUP(H308,出版社!$B$2:$D$26,3,0)</f>
        <v>招標議價</v>
      </c>
      <c r="M308" s="23">
        <f t="shared" si="57"/>
        <v>40</v>
      </c>
      <c r="N308" s="23">
        <f t="shared" si="58"/>
        <v>40</v>
      </c>
      <c r="O308" s="34">
        <f t="shared" si="59"/>
        <v>6000</v>
      </c>
      <c r="P308" s="34"/>
      <c r="Q308" s="23"/>
      <c r="R308" s="34"/>
      <c r="S308" s="23"/>
      <c r="T308" s="25"/>
    </row>
    <row r="309" spans="1:20">
      <c r="A309" s="27">
        <v>26</v>
      </c>
      <c r="B309" s="27">
        <v>60</v>
      </c>
      <c r="C309" s="27" t="str">
        <f t="shared" si="48"/>
        <v>二</v>
      </c>
      <c r="D309" s="23" t="str">
        <f t="shared" si="49"/>
        <v>日校</v>
      </c>
      <c r="E309" s="23" t="str">
        <f t="shared" si="50"/>
        <v>商二4</v>
      </c>
      <c r="F309" s="25" t="str">
        <f t="shared" si="51"/>
        <v>野外求生</v>
      </c>
      <c r="G309" s="23" t="str">
        <f t="shared" si="52"/>
        <v>全</v>
      </c>
      <c r="H309" s="23" t="str">
        <f t="shared" si="53"/>
        <v>幼獅</v>
      </c>
      <c r="I309" s="23" t="str">
        <f t="shared" si="54"/>
        <v>廖文泉</v>
      </c>
      <c r="J309" s="23">
        <f t="shared" si="55"/>
        <v>150</v>
      </c>
      <c r="K309" s="42">
        <f t="shared" si="56"/>
        <v>0</v>
      </c>
      <c r="L309" s="44" t="str">
        <f>VLOOKUP(H309,出版社!$B$2:$D$26,3,0)</f>
        <v>招標議價</v>
      </c>
      <c r="M309" s="23">
        <f t="shared" si="57"/>
        <v>38</v>
      </c>
      <c r="N309" s="23">
        <f t="shared" si="58"/>
        <v>38</v>
      </c>
      <c r="O309" s="34">
        <f t="shared" si="59"/>
        <v>5700</v>
      </c>
      <c r="P309" s="34"/>
      <c r="Q309" s="23"/>
      <c r="R309" s="34"/>
      <c r="S309" s="23"/>
      <c r="T309" s="25"/>
    </row>
    <row r="310" spans="1:20">
      <c r="A310" s="27">
        <v>23</v>
      </c>
      <c r="B310" s="27">
        <v>48</v>
      </c>
      <c r="C310" s="27" t="str">
        <f t="shared" si="48"/>
        <v>二</v>
      </c>
      <c r="D310" s="23" t="str">
        <f t="shared" si="49"/>
        <v>日校</v>
      </c>
      <c r="E310" s="23" t="str">
        <f t="shared" si="50"/>
        <v>商二1</v>
      </c>
      <c r="F310" s="25" t="str">
        <f t="shared" si="51"/>
        <v>數學B</v>
      </c>
      <c r="G310" s="23" t="str">
        <f t="shared" si="52"/>
        <v>三</v>
      </c>
      <c r="H310" s="23" t="str">
        <f t="shared" si="53"/>
        <v>信樺</v>
      </c>
      <c r="I310" s="23" t="str">
        <f t="shared" si="54"/>
        <v>姚敏庭</v>
      </c>
      <c r="J310" s="23">
        <f t="shared" si="55"/>
        <v>175</v>
      </c>
      <c r="K310" s="42">
        <f t="shared" si="56"/>
        <v>0</v>
      </c>
      <c r="L310" s="44" t="str">
        <f>VLOOKUP(H310,出版社!$B$2:$D$26,3,0)</f>
        <v>招標議價</v>
      </c>
      <c r="M310" s="23">
        <f t="shared" si="57"/>
        <v>40</v>
      </c>
      <c r="N310" s="23">
        <f t="shared" si="58"/>
        <v>40</v>
      </c>
      <c r="O310" s="34">
        <f t="shared" si="59"/>
        <v>7000</v>
      </c>
      <c r="P310" s="34"/>
      <c r="Q310" s="23"/>
      <c r="R310" s="34"/>
      <c r="S310" s="23"/>
      <c r="T310" s="25"/>
    </row>
    <row r="311" spans="1:20">
      <c r="A311" s="27">
        <v>24</v>
      </c>
      <c r="B311" s="27">
        <v>48</v>
      </c>
      <c r="C311" s="27" t="str">
        <f t="shared" si="48"/>
        <v>二</v>
      </c>
      <c r="D311" s="23" t="str">
        <f t="shared" si="49"/>
        <v>日校</v>
      </c>
      <c r="E311" s="23" t="str">
        <f t="shared" si="50"/>
        <v>商二2</v>
      </c>
      <c r="F311" s="25" t="str">
        <f t="shared" si="51"/>
        <v>數學B</v>
      </c>
      <c r="G311" s="23" t="str">
        <f t="shared" si="52"/>
        <v>三</v>
      </c>
      <c r="H311" s="23" t="str">
        <f t="shared" si="53"/>
        <v>信樺</v>
      </c>
      <c r="I311" s="23" t="str">
        <f t="shared" si="54"/>
        <v>姚敏庭</v>
      </c>
      <c r="J311" s="23">
        <f t="shared" si="55"/>
        <v>175</v>
      </c>
      <c r="K311" s="42">
        <f t="shared" si="56"/>
        <v>0</v>
      </c>
      <c r="L311" s="44" t="str">
        <f>VLOOKUP(H311,出版社!$B$2:$D$26,3,0)</f>
        <v>招標議價</v>
      </c>
      <c r="M311" s="23">
        <f t="shared" si="57"/>
        <v>39</v>
      </c>
      <c r="N311" s="23">
        <f t="shared" si="58"/>
        <v>39</v>
      </c>
      <c r="O311" s="34">
        <f t="shared" si="59"/>
        <v>6825</v>
      </c>
      <c r="P311" s="34"/>
      <c r="Q311" s="23"/>
      <c r="R311" s="34"/>
      <c r="S311" s="23"/>
      <c r="T311" s="25"/>
    </row>
    <row r="312" spans="1:20">
      <c r="A312" s="27">
        <v>25</v>
      </c>
      <c r="B312" s="27">
        <v>48</v>
      </c>
      <c r="C312" s="27" t="str">
        <f t="shared" si="48"/>
        <v>二</v>
      </c>
      <c r="D312" s="23" t="str">
        <f t="shared" si="49"/>
        <v>日校</v>
      </c>
      <c r="E312" s="23" t="str">
        <f t="shared" si="50"/>
        <v>商二3</v>
      </c>
      <c r="F312" s="25" t="str">
        <f t="shared" si="51"/>
        <v>數學B</v>
      </c>
      <c r="G312" s="23" t="str">
        <f t="shared" si="52"/>
        <v>三</v>
      </c>
      <c r="H312" s="23" t="str">
        <f t="shared" si="53"/>
        <v>信樺</v>
      </c>
      <c r="I312" s="23" t="str">
        <f t="shared" si="54"/>
        <v>姚敏庭</v>
      </c>
      <c r="J312" s="23">
        <f t="shared" si="55"/>
        <v>175</v>
      </c>
      <c r="K312" s="42">
        <f t="shared" si="56"/>
        <v>0</v>
      </c>
      <c r="L312" s="44" t="str">
        <f>VLOOKUP(H312,出版社!$B$2:$D$26,3,0)</f>
        <v>招標議價</v>
      </c>
      <c r="M312" s="23">
        <f t="shared" si="57"/>
        <v>40</v>
      </c>
      <c r="N312" s="23">
        <f t="shared" si="58"/>
        <v>40</v>
      </c>
      <c r="O312" s="34">
        <f t="shared" si="59"/>
        <v>7000</v>
      </c>
      <c r="P312" s="34"/>
      <c r="Q312" s="23"/>
      <c r="R312" s="34"/>
      <c r="S312" s="23"/>
      <c r="T312" s="25"/>
    </row>
    <row r="313" spans="1:20">
      <c r="A313" s="27">
        <v>26</v>
      </c>
      <c r="B313" s="27">
        <v>48</v>
      </c>
      <c r="C313" s="27" t="str">
        <f t="shared" si="48"/>
        <v>二</v>
      </c>
      <c r="D313" s="23" t="str">
        <f t="shared" si="49"/>
        <v>日校</v>
      </c>
      <c r="E313" s="23" t="str">
        <f t="shared" si="50"/>
        <v>商二4</v>
      </c>
      <c r="F313" s="25" t="str">
        <f t="shared" si="51"/>
        <v>數學B</v>
      </c>
      <c r="G313" s="23" t="str">
        <f t="shared" si="52"/>
        <v>三</v>
      </c>
      <c r="H313" s="23" t="str">
        <f t="shared" si="53"/>
        <v>信樺</v>
      </c>
      <c r="I313" s="23" t="str">
        <f t="shared" si="54"/>
        <v>姚敏庭</v>
      </c>
      <c r="J313" s="23">
        <f t="shared" si="55"/>
        <v>175</v>
      </c>
      <c r="K313" s="42">
        <f t="shared" si="56"/>
        <v>0</v>
      </c>
      <c r="L313" s="44" t="str">
        <f>VLOOKUP(H313,出版社!$B$2:$D$26,3,0)</f>
        <v>招標議價</v>
      </c>
      <c r="M313" s="23">
        <f t="shared" si="57"/>
        <v>38</v>
      </c>
      <c r="N313" s="23">
        <f t="shared" si="58"/>
        <v>38</v>
      </c>
      <c r="O313" s="34">
        <f t="shared" si="59"/>
        <v>6650</v>
      </c>
      <c r="P313" s="34"/>
      <c r="Q313" s="23"/>
      <c r="R313" s="34"/>
      <c r="S313" s="23"/>
      <c r="T313" s="25"/>
    </row>
    <row r="314" spans="1:20">
      <c r="A314" s="27">
        <v>23</v>
      </c>
      <c r="B314" s="27">
        <v>41</v>
      </c>
      <c r="C314" s="27" t="str">
        <f t="shared" si="48"/>
        <v>二</v>
      </c>
      <c r="D314" s="23" t="str">
        <f t="shared" si="49"/>
        <v>日校</v>
      </c>
      <c r="E314" s="23" t="str">
        <f t="shared" si="50"/>
        <v>商二1</v>
      </c>
      <c r="F314" s="25" t="str">
        <f t="shared" si="51"/>
        <v>高職英文</v>
      </c>
      <c r="G314" s="23" t="str">
        <f t="shared" si="52"/>
        <v>三</v>
      </c>
      <c r="H314" s="23" t="str">
        <f t="shared" si="53"/>
        <v>東大</v>
      </c>
      <c r="I314" s="23" t="str">
        <f t="shared" si="54"/>
        <v>車蓓群</v>
      </c>
      <c r="J314" s="23">
        <f t="shared" si="55"/>
        <v>230</v>
      </c>
      <c r="K314" s="42">
        <f t="shared" si="56"/>
        <v>0</v>
      </c>
      <c r="L314" s="44" t="str">
        <f>VLOOKUP(H314,出版社!$B$2:$D$26,3,0)</f>
        <v>招標議價</v>
      </c>
      <c r="M314" s="23">
        <f t="shared" si="57"/>
        <v>40</v>
      </c>
      <c r="N314" s="23">
        <f t="shared" si="58"/>
        <v>40</v>
      </c>
      <c r="O314" s="34">
        <f t="shared" si="59"/>
        <v>9200</v>
      </c>
      <c r="P314" s="34"/>
      <c r="Q314" s="23"/>
      <c r="R314" s="34"/>
      <c r="S314" s="23"/>
      <c r="T314" s="25"/>
    </row>
    <row r="315" spans="1:20">
      <c r="A315" s="27">
        <v>24</v>
      </c>
      <c r="B315" s="27">
        <v>41</v>
      </c>
      <c r="C315" s="27" t="str">
        <f t="shared" si="48"/>
        <v>二</v>
      </c>
      <c r="D315" s="23" t="str">
        <f t="shared" si="49"/>
        <v>日校</v>
      </c>
      <c r="E315" s="23" t="str">
        <f t="shared" si="50"/>
        <v>商二2</v>
      </c>
      <c r="F315" s="25" t="str">
        <f t="shared" si="51"/>
        <v>高職英文</v>
      </c>
      <c r="G315" s="23" t="str">
        <f t="shared" si="52"/>
        <v>三</v>
      </c>
      <c r="H315" s="23" t="str">
        <f t="shared" si="53"/>
        <v>東大</v>
      </c>
      <c r="I315" s="23" t="str">
        <f t="shared" si="54"/>
        <v>車蓓群</v>
      </c>
      <c r="J315" s="23">
        <f t="shared" si="55"/>
        <v>230</v>
      </c>
      <c r="K315" s="42">
        <f t="shared" si="56"/>
        <v>0</v>
      </c>
      <c r="L315" s="44" t="str">
        <f>VLOOKUP(H315,出版社!$B$2:$D$26,3,0)</f>
        <v>招標議價</v>
      </c>
      <c r="M315" s="23">
        <f t="shared" si="57"/>
        <v>39</v>
      </c>
      <c r="N315" s="23">
        <f t="shared" si="58"/>
        <v>39</v>
      </c>
      <c r="O315" s="34">
        <f t="shared" si="59"/>
        <v>8970</v>
      </c>
      <c r="P315" s="34"/>
      <c r="Q315" s="23"/>
      <c r="R315" s="34"/>
      <c r="S315" s="23"/>
      <c r="T315" s="25"/>
    </row>
    <row r="316" spans="1:20">
      <c r="A316" s="27">
        <v>25</v>
      </c>
      <c r="B316" s="27">
        <v>41</v>
      </c>
      <c r="C316" s="27" t="str">
        <f t="shared" si="48"/>
        <v>二</v>
      </c>
      <c r="D316" s="23" t="str">
        <f t="shared" si="49"/>
        <v>日校</v>
      </c>
      <c r="E316" s="23" t="str">
        <f t="shared" si="50"/>
        <v>商二3</v>
      </c>
      <c r="F316" s="25" t="str">
        <f t="shared" si="51"/>
        <v>高職英文</v>
      </c>
      <c r="G316" s="23" t="str">
        <f t="shared" si="52"/>
        <v>三</v>
      </c>
      <c r="H316" s="23" t="str">
        <f t="shared" si="53"/>
        <v>東大</v>
      </c>
      <c r="I316" s="23" t="str">
        <f t="shared" si="54"/>
        <v>車蓓群</v>
      </c>
      <c r="J316" s="23">
        <f t="shared" si="55"/>
        <v>230</v>
      </c>
      <c r="K316" s="42">
        <f t="shared" si="56"/>
        <v>0</v>
      </c>
      <c r="L316" s="44" t="str">
        <f>VLOOKUP(H316,出版社!$B$2:$D$26,3,0)</f>
        <v>招標議價</v>
      </c>
      <c r="M316" s="23">
        <f t="shared" si="57"/>
        <v>40</v>
      </c>
      <c r="N316" s="23">
        <f t="shared" si="58"/>
        <v>40</v>
      </c>
      <c r="O316" s="34">
        <f t="shared" si="59"/>
        <v>9200</v>
      </c>
      <c r="P316" s="34"/>
      <c r="Q316" s="23"/>
      <c r="R316" s="34"/>
      <c r="S316" s="23"/>
      <c r="T316" s="25"/>
    </row>
    <row r="317" spans="1:20">
      <c r="A317" s="27">
        <v>26</v>
      </c>
      <c r="B317" s="27">
        <v>41</v>
      </c>
      <c r="C317" s="27" t="str">
        <f t="shared" si="48"/>
        <v>二</v>
      </c>
      <c r="D317" s="23" t="str">
        <f t="shared" si="49"/>
        <v>日校</v>
      </c>
      <c r="E317" s="23" t="str">
        <f t="shared" si="50"/>
        <v>商二4</v>
      </c>
      <c r="F317" s="25" t="str">
        <f t="shared" si="51"/>
        <v>高職英文</v>
      </c>
      <c r="G317" s="23" t="str">
        <f t="shared" si="52"/>
        <v>三</v>
      </c>
      <c r="H317" s="23" t="str">
        <f t="shared" si="53"/>
        <v>東大</v>
      </c>
      <c r="I317" s="23" t="str">
        <f t="shared" si="54"/>
        <v>車蓓群</v>
      </c>
      <c r="J317" s="23">
        <f t="shared" si="55"/>
        <v>230</v>
      </c>
      <c r="K317" s="42">
        <f t="shared" si="56"/>
        <v>0</v>
      </c>
      <c r="L317" s="44" t="str">
        <f>VLOOKUP(H317,出版社!$B$2:$D$26,3,0)</f>
        <v>招標議價</v>
      </c>
      <c r="M317" s="23">
        <f t="shared" si="57"/>
        <v>38</v>
      </c>
      <c r="N317" s="23">
        <f t="shared" si="58"/>
        <v>38</v>
      </c>
      <c r="O317" s="34">
        <f t="shared" si="59"/>
        <v>8740</v>
      </c>
      <c r="P317" s="34"/>
      <c r="Q317" s="23"/>
      <c r="R317" s="34"/>
      <c r="S317" s="23"/>
      <c r="T317" s="25"/>
    </row>
    <row r="318" spans="1:20">
      <c r="A318" s="27">
        <v>23</v>
      </c>
      <c r="B318" s="27">
        <v>50</v>
      </c>
      <c r="C318" s="27" t="str">
        <f t="shared" si="48"/>
        <v>二</v>
      </c>
      <c r="D318" s="23" t="str">
        <f t="shared" si="49"/>
        <v>日校</v>
      </c>
      <c r="E318" s="23" t="str">
        <f t="shared" si="50"/>
        <v>商二1</v>
      </c>
      <c r="F318" s="25" t="str">
        <f t="shared" si="51"/>
        <v>會計學</v>
      </c>
      <c r="G318" s="23" t="str">
        <f t="shared" si="52"/>
        <v>Ⅳ</v>
      </c>
      <c r="H318" s="23" t="str">
        <f t="shared" si="53"/>
        <v>啟芳</v>
      </c>
      <c r="I318" s="23" t="str">
        <f t="shared" si="54"/>
        <v>林若娟等</v>
      </c>
      <c r="J318" s="23">
        <f t="shared" si="55"/>
        <v>230</v>
      </c>
      <c r="K318" s="42">
        <f t="shared" si="56"/>
        <v>0</v>
      </c>
      <c r="L318" s="44" t="str">
        <f>VLOOKUP(H318,出版社!$B$2:$D$26,3,0)</f>
        <v>招標議價</v>
      </c>
      <c r="M318" s="23">
        <f t="shared" si="57"/>
        <v>40</v>
      </c>
      <c r="N318" s="23">
        <f t="shared" si="58"/>
        <v>40</v>
      </c>
      <c r="O318" s="34">
        <f t="shared" si="59"/>
        <v>9200</v>
      </c>
      <c r="P318" s="34"/>
      <c r="Q318" s="23"/>
      <c r="R318" s="34"/>
      <c r="S318" s="23"/>
      <c r="T318" s="25"/>
    </row>
    <row r="319" spans="1:20">
      <c r="A319" s="27">
        <v>24</v>
      </c>
      <c r="B319" s="27">
        <v>50</v>
      </c>
      <c r="C319" s="27" t="str">
        <f t="shared" si="48"/>
        <v>二</v>
      </c>
      <c r="D319" s="23" t="str">
        <f t="shared" si="49"/>
        <v>日校</v>
      </c>
      <c r="E319" s="23" t="str">
        <f t="shared" si="50"/>
        <v>商二2</v>
      </c>
      <c r="F319" s="25" t="str">
        <f t="shared" si="51"/>
        <v>會計學</v>
      </c>
      <c r="G319" s="23" t="str">
        <f t="shared" si="52"/>
        <v>Ⅳ</v>
      </c>
      <c r="H319" s="23" t="str">
        <f t="shared" si="53"/>
        <v>啟芳</v>
      </c>
      <c r="I319" s="23" t="str">
        <f t="shared" si="54"/>
        <v>林若娟等</v>
      </c>
      <c r="J319" s="23">
        <f t="shared" si="55"/>
        <v>230</v>
      </c>
      <c r="K319" s="42">
        <f t="shared" si="56"/>
        <v>0</v>
      </c>
      <c r="L319" s="44" t="str">
        <f>VLOOKUP(H319,出版社!$B$2:$D$26,3,0)</f>
        <v>招標議價</v>
      </c>
      <c r="M319" s="23">
        <f t="shared" si="57"/>
        <v>39</v>
      </c>
      <c r="N319" s="23">
        <f t="shared" si="58"/>
        <v>39</v>
      </c>
      <c r="O319" s="34">
        <f t="shared" si="59"/>
        <v>8970</v>
      </c>
      <c r="P319" s="34"/>
      <c r="Q319" s="23"/>
      <c r="R319" s="34"/>
      <c r="S319" s="23"/>
      <c r="T319" s="25"/>
    </row>
    <row r="320" spans="1:20">
      <c r="A320" s="27">
        <v>25</v>
      </c>
      <c r="B320" s="27">
        <v>50</v>
      </c>
      <c r="C320" s="27" t="str">
        <f t="shared" si="48"/>
        <v>二</v>
      </c>
      <c r="D320" s="23" t="str">
        <f t="shared" si="49"/>
        <v>日校</v>
      </c>
      <c r="E320" s="23" t="str">
        <f t="shared" si="50"/>
        <v>商二3</v>
      </c>
      <c r="F320" s="25" t="str">
        <f t="shared" si="51"/>
        <v>會計學</v>
      </c>
      <c r="G320" s="23" t="str">
        <f t="shared" si="52"/>
        <v>Ⅳ</v>
      </c>
      <c r="H320" s="23" t="str">
        <f t="shared" si="53"/>
        <v>啟芳</v>
      </c>
      <c r="I320" s="23" t="str">
        <f t="shared" si="54"/>
        <v>林若娟等</v>
      </c>
      <c r="J320" s="23">
        <f t="shared" si="55"/>
        <v>230</v>
      </c>
      <c r="K320" s="42">
        <f t="shared" si="56"/>
        <v>0</v>
      </c>
      <c r="L320" s="44" t="str">
        <f>VLOOKUP(H320,出版社!$B$2:$D$26,3,0)</f>
        <v>招標議價</v>
      </c>
      <c r="M320" s="23">
        <f t="shared" si="57"/>
        <v>40</v>
      </c>
      <c r="N320" s="23">
        <f t="shared" si="58"/>
        <v>40</v>
      </c>
      <c r="O320" s="34">
        <f t="shared" si="59"/>
        <v>9200</v>
      </c>
      <c r="P320" s="34"/>
      <c r="Q320" s="23"/>
      <c r="R320" s="34"/>
      <c r="S320" s="23"/>
      <c r="T320" s="25"/>
    </row>
    <row r="321" spans="1:20">
      <c r="A321" s="27">
        <v>26</v>
      </c>
      <c r="B321" s="27">
        <v>50</v>
      </c>
      <c r="C321" s="27" t="str">
        <f t="shared" si="48"/>
        <v>二</v>
      </c>
      <c r="D321" s="23" t="str">
        <f t="shared" si="49"/>
        <v>日校</v>
      </c>
      <c r="E321" s="23" t="str">
        <f t="shared" si="50"/>
        <v>商二4</v>
      </c>
      <c r="F321" s="25" t="str">
        <f t="shared" si="51"/>
        <v>會計學</v>
      </c>
      <c r="G321" s="23" t="str">
        <f t="shared" si="52"/>
        <v>Ⅳ</v>
      </c>
      <c r="H321" s="23" t="str">
        <f t="shared" si="53"/>
        <v>啟芳</v>
      </c>
      <c r="I321" s="23" t="str">
        <f t="shared" si="54"/>
        <v>林若娟等</v>
      </c>
      <c r="J321" s="23">
        <f t="shared" si="55"/>
        <v>230</v>
      </c>
      <c r="K321" s="42">
        <f t="shared" si="56"/>
        <v>0</v>
      </c>
      <c r="L321" s="44" t="str">
        <f>VLOOKUP(H321,出版社!$B$2:$D$26,3,0)</f>
        <v>招標議價</v>
      </c>
      <c r="M321" s="23">
        <f t="shared" si="57"/>
        <v>38</v>
      </c>
      <c r="N321" s="23">
        <f t="shared" si="58"/>
        <v>38</v>
      </c>
      <c r="O321" s="34">
        <f t="shared" si="59"/>
        <v>8740</v>
      </c>
      <c r="P321" s="34"/>
      <c r="Q321" s="23"/>
      <c r="R321" s="34"/>
      <c r="S321" s="23"/>
      <c r="T321" s="25"/>
    </row>
    <row r="322" spans="1:20">
      <c r="A322" s="27">
        <v>23</v>
      </c>
      <c r="B322" s="27">
        <v>55</v>
      </c>
      <c r="C322" s="27" t="str">
        <f t="shared" ref="C322:C385" si="60">VLOOKUP($A322,班級清單,6,0)</f>
        <v>二</v>
      </c>
      <c r="D322" s="23" t="str">
        <f t="shared" ref="D322:D385" si="61">VLOOKUP($A322,班級清單,2,0)</f>
        <v>日校</v>
      </c>
      <c r="E322" s="23" t="str">
        <f t="shared" ref="E322:E385" si="62">VLOOKUP($A322,班級清單,3,0)</f>
        <v>商二1</v>
      </c>
      <c r="F322" s="25" t="str">
        <f t="shared" ref="F322:F385" si="63">VLOOKUP($B322,書籍清單,2,0)</f>
        <v>經濟學</v>
      </c>
      <c r="G322" s="23" t="str">
        <f t="shared" ref="G322:G385" si="64">VLOOKUP($B322,書籍清單,3,0)</f>
        <v>Ⅰ</v>
      </c>
      <c r="H322" s="23" t="str">
        <f t="shared" ref="H322:H385" si="65">VLOOKUP($B322,書籍清單,4,0)</f>
        <v>信樺</v>
      </c>
      <c r="I322" s="23" t="str">
        <f t="shared" ref="I322:I385" si="66">VLOOKUP($B322,書籍清單,5,0)</f>
        <v>國立民</v>
      </c>
      <c r="J322" s="23">
        <f t="shared" ref="J322:J385" si="67">VLOOKUP($B322,書籍清單,6,0)</f>
        <v>250</v>
      </c>
      <c r="K322" s="42">
        <f t="shared" ref="K322:K385" si="68">VLOOKUP($B322,書籍清單,7,0)</f>
        <v>0</v>
      </c>
      <c r="L322" s="44" t="str">
        <f>VLOOKUP(H322,出版社!$B$2:$D$26,3,0)</f>
        <v>招標議價</v>
      </c>
      <c r="M322" s="23">
        <f t="shared" ref="M322:M385" si="69">VLOOKUP($A322,班級清單,4,0)</f>
        <v>40</v>
      </c>
      <c r="N322" s="23">
        <f t="shared" si="58"/>
        <v>40</v>
      </c>
      <c r="O322" s="34">
        <f t="shared" si="59"/>
        <v>10000</v>
      </c>
      <c r="P322" s="34"/>
      <c r="Q322" s="23"/>
      <c r="R322" s="34"/>
      <c r="S322" s="23"/>
      <c r="T322" s="25"/>
    </row>
    <row r="323" spans="1:20">
      <c r="A323" s="27">
        <v>24</v>
      </c>
      <c r="B323" s="27">
        <v>55</v>
      </c>
      <c r="C323" s="27" t="str">
        <f t="shared" si="60"/>
        <v>二</v>
      </c>
      <c r="D323" s="23" t="str">
        <f t="shared" si="61"/>
        <v>日校</v>
      </c>
      <c r="E323" s="23" t="str">
        <f t="shared" si="62"/>
        <v>商二2</v>
      </c>
      <c r="F323" s="25" t="str">
        <f t="shared" si="63"/>
        <v>經濟學</v>
      </c>
      <c r="G323" s="23" t="str">
        <f t="shared" si="64"/>
        <v>Ⅰ</v>
      </c>
      <c r="H323" s="23" t="str">
        <f t="shared" si="65"/>
        <v>信樺</v>
      </c>
      <c r="I323" s="23" t="str">
        <f t="shared" si="66"/>
        <v>國立民</v>
      </c>
      <c r="J323" s="23">
        <f t="shared" si="67"/>
        <v>250</v>
      </c>
      <c r="K323" s="42">
        <f t="shared" si="68"/>
        <v>0</v>
      </c>
      <c r="L323" s="44" t="str">
        <f>VLOOKUP(H323,出版社!$B$2:$D$26,3,0)</f>
        <v>招標議價</v>
      </c>
      <c r="M323" s="23">
        <f t="shared" si="69"/>
        <v>39</v>
      </c>
      <c r="N323" s="23">
        <f t="shared" ref="N323:N386" si="70">M323</f>
        <v>39</v>
      </c>
      <c r="O323" s="34">
        <f t="shared" ref="O323:O386" si="71">J323*N323</f>
        <v>9750</v>
      </c>
      <c r="P323" s="34"/>
      <c r="Q323" s="23"/>
      <c r="R323" s="34"/>
      <c r="S323" s="23"/>
      <c r="T323" s="25"/>
    </row>
    <row r="324" spans="1:20">
      <c r="A324" s="27">
        <v>25</v>
      </c>
      <c r="B324" s="27">
        <v>55</v>
      </c>
      <c r="C324" s="27" t="str">
        <f t="shared" si="60"/>
        <v>二</v>
      </c>
      <c r="D324" s="23" t="str">
        <f t="shared" si="61"/>
        <v>日校</v>
      </c>
      <c r="E324" s="23" t="str">
        <f t="shared" si="62"/>
        <v>商二3</v>
      </c>
      <c r="F324" s="25" t="str">
        <f t="shared" si="63"/>
        <v>經濟學</v>
      </c>
      <c r="G324" s="23" t="str">
        <f t="shared" si="64"/>
        <v>Ⅰ</v>
      </c>
      <c r="H324" s="23" t="str">
        <f t="shared" si="65"/>
        <v>信樺</v>
      </c>
      <c r="I324" s="23" t="str">
        <f t="shared" si="66"/>
        <v>國立民</v>
      </c>
      <c r="J324" s="23">
        <f t="shared" si="67"/>
        <v>250</v>
      </c>
      <c r="K324" s="42">
        <f t="shared" si="68"/>
        <v>0</v>
      </c>
      <c r="L324" s="44" t="str">
        <f>VLOOKUP(H324,出版社!$B$2:$D$26,3,0)</f>
        <v>招標議價</v>
      </c>
      <c r="M324" s="23">
        <f t="shared" si="69"/>
        <v>40</v>
      </c>
      <c r="N324" s="23">
        <f t="shared" si="70"/>
        <v>40</v>
      </c>
      <c r="O324" s="34">
        <f t="shared" si="71"/>
        <v>10000</v>
      </c>
      <c r="P324" s="34"/>
      <c r="Q324" s="23"/>
      <c r="R324" s="34"/>
      <c r="S324" s="23"/>
      <c r="T324" s="25"/>
    </row>
    <row r="325" spans="1:20">
      <c r="A325" s="27">
        <v>26</v>
      </c>
      <c r="B325" s="27">
        <v>55</v>
      </c>
      <c r="C325" s="27" t="str">
        <f t="shared" si="60"/>
        <v>二</v>
      </c>
      <c r="D325" s="23" t="str">
        <f t="shared" si="61"/>
        <v>日校</v>
      </c>
      <c r="E325" s="23" t="str">
        <f t="shared" si="62"/>
        <v>商二4</v>
      </c>
      <c r="F325" s="25" t="str">
        <f t="shared" si="63"/>
        <v>經濟學</v>
      </c>
      <c r="G325" s="23" t="str">
        <f t="shared" si="64"/>
        <v>Ⅰ</v>
      </c>
      <c r="H325" s="23" t="str">
        <f t="shared" si="65"/>
        <v>信樺</v>
      </c>
      <c r="I325" s="23" t="str">
        <f t="shared" si="66"/>
        <v>國立民</v>
      </c>
      <c r="J325" s="23">
        <f t="shared" si="67"/>
        <v>250</v>
      </c>
      <c r="K325" s="42">
        <f t="shared" si="68"/>
        <v>0</v>
      </c>
      <c r="L325" s="44" t="str">
        <f>VLOOKUP(H325,出版社!$B$2:$D$26,3,0)</f>
        <v>招標議價</v>
      </c>
      <c r="M325" s="23">
        <f t="shared" si="69"/>
        <v>38</v>
      </c>
      <c r="N325" s="23">
        <f t="shared" si="70"/>
        <v>38</v>
      </c>
      <c r="O325" s="34">
        <f t="shared" si="71"/>
        <v>9500</v>
      </c>
      <c r="P325" s="34"/>
      <c r="Q325" s="23"/>
      <c r="R325" s="34"/>
      <c r="S325" s="23"/>
      <c r="T325" s="25"/>
    </row>
    <row r="326" spans="1:20">
      <c r="A326" s="27">
        <v>23</v>
      </c>
      <c r="B326" s="27">
        <v>56</v>
      </c>
      <c r="C326" s="27" t="str">
        <f t="shared" si="60"/>
        <v>二</v>
      </c>
      <c r="D326" s="23" t="str">
        <f t="shared" si="61"/>
        <v>日校</v>
      </c>
      <c r="E326" s="23" t="str">
        <f t="shared" si="62"/>
        <v>商二1</v>
      </c>
      <c r="F326" s="25" t="str">
        <f t="shared" si="63"/>
        <v>計算機概論</v>
      </c>
      <c r="G326" s="23" t="str">
        <f t="shared" si="64"/>
        <v>Ⅲ</v>
      </c>
      <c r="H326" s="23" t="str">
        <f t="shared" si="65"/>
        <v>旗立</v>
      </c>
      <c r="I326" s="23" t="str">
        <f t="shared" si="66"/>
        <v>施威銘.等</v>
      </c>
      <c r="J326" s="23">
        <f t="shared" si="67"/>
        <v>296</v>
      </c>
      <c r="K326" s="42">
        <f t="shared" si="68"/>
        <v>0</v>
      </c>
      <c r="L326" s="44" t="str">
        <f>VLOOKUP(H326,出版社!$B$2:$D$26,3,0)</f>
        <v>招標議價</v>
      </c>
      <c r="M326" s="23">
        <f t="shared" si="69"/>
        <v>40</v>
      </c>
      <c r="N326" s="23">
        <f t="shared" si="70"/>
        <v>40</v>
      </c>
      <c r="O326" s="34">
        <f t="shared" si="71"/>
        <v>11840</v>
      </c>
      <c r="P326" s="34"/>
      <c r="Q326" s="23"/>
      <c r="R326" s="34"/>
      <c r="S326" s="23"/>
      <c r="T326" s="25"/>
    </row>
    <row r="327" spans="1:20">
      <c r="A327" s="27">
        <v>24</v>
      </c>
      <c r="B327" s="27">
        <v>56</v>
      </c>
      <c r="C327" s="27" t="str">
        <f t="shared" si="60"/>
        <v>二</v>
      </c>
      <c r="D327" s="23" t="str">
        <f t="shared" si="61"/>
        <v>日校</v>
      </c>
      <c r="E327" s="23" t="str">
        <f t="shared" si="62"/>
        <v>商二2</v>
      </c>
      <c r="F327" s="25" t="str">
        <f t="shared" si="63"/>
        <v>計算機概論</v>
      </c>
      <c r="G327" s="23" t="str">
        <f t="shared" si="64"/>
        <v>Ⅲ</v>
      </c>
      <c r="H327" s="23" t="str">
        <f t="shared" si="65"/>
        <v>旗立</v>
      </c>
      <c r="I327" s="23" t="str">
        <f t="shared" si="66"/>
        <v>施威銘.等</v>
      </c>
      <c r="J327" s="23">
        <f t="shared" si="67"/>
        <v>296</v>
      </c>
      <c r="K327" s="42">
        <f t="shared" si="68"/>
        <v>0</v>
      </c>
      <c r="L327" s="44" t="str">
        <f>VLOOKUP(H327,出版社!$B$2:$D$26,3,0)</f>
        <v>招標議價</v>
      </c>
      <c r="M327" s="23">
        <f t="shared" si="69"/>
        <v>39</v>
      </c>
      <c r="N327" s="23">
        <f t="shared" si="70"/>
        <v>39</v>
      </c>
      <c r="O327" s="34">
        <f t="shared" si="71"/>
        <v>11544</v>
      </c>
      <c r="P327" s="34"/>
      <c r="Q327" s="23"/>
      <c r="R327" s="34"/>
      <c r="S327" s="23"/>
      <c r="T327" s="25"/>
    </row>
    <row r="328" spans="1:20">
      <c r="A328" s="27">
        <v>25</v>
      </c>
      <c r="B328" s="27">
        <v>56</v>
      </c>
      <c r="C328" s="27" t="str">
        <f t="shared" si="60"/>
        <v>二</v>
      </c>
      <c r="D328" s="23" t="str">
        <f t="shared" si="61"/>
        <v>日校</v>
      </c>
      <c r="E328" s="23" t="str">
        <f t="shared" si="62"/>
        <v>商二3</v>
      </c>
      <c r="F328" s="25" t="str">
        <f t="shared" si="63"/>
        <v>計算機概論</v>
      </c>
      <c r="G328" s="23" t="str">
        <f t="shared" si="64"/>
        <v>Ⅲ</v>
      </c>
      <c r="H328" s="23" t="str">
        <f t="shared" si="65"/>
        <v>旗立</v>
      </c>
      <c r="I328" s="23" t="str">
        <f t="shared" si="66"/>
        <v>施威銘.等</v>
      </c>
      <c r="J328" s="23">
        <f t="shared" si="67"/>
        <v>296</v>
      </c>
      <c r="K328" s="42">
        <f t="shared" si="68"/>
        <v>0</v>
      </c>
      <c r="L328" s="44" t="str">
        <f>VLOOKUP(H328,出版社!$B$2:$D$26,3,0)</f>
        <v>招標議價</v>
      </c>
      <c r="M328" s="23">
        <f t="shared" si="69"/>
        <v>40</v>
      </c>
      <c r="N328" s="23">
        <f t="shared" si="70"/>
        <v>40</v>
      </c>
      <c r="O328" s="34">
        <f t="shared" si="71"/>
        <v>11840</v>
      </c>
      <c r="P328" s="34"/>
      <c r="Q328" s="23"/>
      <c r="R328" s="34"/>
      <c r="S328" s="23"/>
      <c r="T328" s="25"/>
    </row>
    <row r="329" spans="1:20">
      <c r="A329" s="27">
        <v>26</v>
      </c>
      <c r="B329" s="27">
        <v>56</v>
      </c>
      <c r="C329" s="27" t="str">
        <f t="shared" si="60"/>
        <v>二</v>
      </c>
      <c r="D329" s="23" t="str">
        <f t="shared" si="61"/>
        <v>日校</v>
      </c>
      <c r="E329" s="23" t="str">
        <f t="shared" si="62"/>
        <v>商二4</v>
      </c>
      <c r="F329" s="25" t="str">
        <f t="shared" si="63"/>
        <v>計算機概論</v>
      </c>
      <c r="G329" s="23" t="str">
        <f t="shared" si="64"/>
        <v>Ⅲ</v>
      </c>
      <c r="H329" s="23" t="str">
        <f t="shared" si="65"/>
        <v>旗立</v>
      </c>
      <c r="I329" s="23" t="str">
        <f t="shared" si="66"/>
        <v>施威銘.等</v>
      </c>
      <c r="J329" s="23">
        <f t="shared" si="67"/>
        <v>296</v>
      </c>
      <c r="K329" s="42">
        <f t="shared" si="68"/>
        <v>0</v>
      </c>
      <c r="L329" s="44" t="str">
        <f>VLOOKUP(H329,出版社!$B$2:$D$26,3,0)</f>
        <v>招標議價</v>
      </c>
      <c r="M329" s="23">
        <f t="shared" si="69"/>
        <v>38</v>
      </c>
      <c r="N329" s="23">
        <f t="shared" si="70"/>
        <v>38</v>
      </c>
      <c r="O329" s="34">
        <f t="shared" si="71"/>
        <v>11248</v>
      </c>
      <c r="P329" s="34"/>
      <c r="Q329" s="23"/>
      <c r="R329" s="34"/>
      <c r="S329" s="23"/>
      <c r="T329" s="25"/>
    </row>
    <row r="330" spans="1:20">
      <c r="A330" s="27">
        <v>23</v>
      </c>
      <c r="B330" s="27">
        <v>54</v>
      </c>
      <c r="C330" s="27" t="str">
        <f t="shared" si="60"/>
        <v>二</v>
      </c>
      <c r="D330" s="23" t="str">
        <f t="shared" si="61"/>
        <v>日校</v>
      </c>
      <c r="E330" s="23" t="str">
        <f t="shared" si="62"/>
        <v>商二1</v>
      </c>
      <c r="F330" s="25" t="str">
        <f t="shared" si="63"/>
        <v>會計丙檢術科超易通(文中)</v>
      </c>
      <c r="G330" s="23" t="str">
        <f t="shared" si="64"/>
        <v>全</v>
      </c>
      <c r="H330" s="23" t="str">
        <f t="shared" si="65"/>
        <v>啟芳</v>
      </c>
      <c r="I330" s="23" t="str">
        <f t="shared" si="66"/>
        <v>喬偉翔</v>
      </c>
      <c r="J330" s="23">
        <f t="shared" si="67"/>
        <v>280</v>
      </c>
      <c r="K330" s="42">
        <f t="shared" si="68"/>
        <v>0</v>
      </c>
      <c r="L330" s="44" t="str">
        <f>VLOOKUP(H330,出版社!$B$2:$D$26,3,0)</f>
        <v>招標議價</v>
      </c>
      <c r="M330" s="23">
        <f t="shared" si="69"/>
        <v>40</v>
      </c>
      <c r="N330" s="23">
        <f t="shared" si="70"/>
        <v>40</v>
      </c>
      <c r="O330" s="34">
        <f t="shared" si="71"/>
        <v>11200</v>
      </c>
      <c r="P330" s="34"/>
      <c r="Q330" s="23"/>
      <c r="R330" s="34"/>
      <c r="S330" s="23"/>
      <c r="T330" s="25"/>
    </row>
    <row r="331" spans="1:20">
      <c r="A331" s="27">
        <v>24</v>
      </c>
      <c r="B331" s="27">
        <v>54</v>
      </c>
      <c r="C331" s="27" t="str">
        <f t="shared" si="60"/>
        <v>二</v>
      </c>
      <c r="D331" s="23" t="str">
        <f t="shared" si="61"/>
        <v>日校</v>
      </c>
      <c r="E331" s="23" t="str">
        <f t="shared" si="62"/>
        <v>商二2</v>
      </c>
      <c r="F331" s="25" t="str">
        <f t="shared" si="63"/>
        <v>會計丙檢術科超易通(文中)</v>
      </c>
      <c r="G331" s="23" t="str">
        <f t="shared" si="64"/>
        <v>全</v>
      </c>
      <c r="H331" s="23" t="str">
        <f t="shared" si="65"/>
        <v>啟芳</v>
      </c>
      <c r="I331" s="23" t="str">
        <f t="shared" si="66"/>
        <v>喬偉翔</v>
      </c>
      <c r="J331" s="23">
        <f t="shared" si="67"/>
        <v>280</v>
      </c>
      <c r="K331" s="42">
        <f t="shared" si="68"/>
        <v>0</v>
      </c>
      <c r="L331" s="44" t="str">
        <f>VLOOKUP(H331,出版社!$B$2:$D$26,3,0)</f>
        <v>招標議價</v>
      </c>
      <c r="M331" s="23">
        <f t="shared" si="69"/>
        <v>39</v>
      </c>
      <c r="N331" s="23">
        <f t="shared" si="70"/>
        <v>39</v>
      </c>
      <c r="O331" s="34">
        <f t="shared" si="71"/>
        <v>10920</v>
      </c>
      <c r="P331" s="34"/>
      <c r="Q331" s="23"/>
      <c r="R331" s="34"/>
      <c r="S331" s="23"/>
      <c r="T331" s="25"/>
    </row>
    <row r="332" spans="1:20">
      <c r="A332" s="27">
        <v>25</v>
      </c>
      <c r="B332" s="27">
        <v>54</v>
      </c>
      <c r="C332" s="27" t="str">
        <f t="shared" si="60"/>
        <v>二</v>
      </c>
      <c r="D332" s="23" t="str">
        <f t="shared" si="61"/>
        <v>日校</v>
      </c>
      <c r="E332" s="23" t="str">
        <f t="shared" si="62"/>
        <v>商二3</v>
      </c>
      <c r="F332" s="25" t="str">
        <f t="shared" si="63"/>
        <v>會計丙檢術科超易通(文中)</v>
      </c>
      <c r="G332" s="23" t="str">
        <f t="shared" si="64"/>
        <v>全</v>
      </c>
      <c r="H332" s="23" t="str">
        <f t="shared" si="65"/>
        <v>啟芳</v>
      </c>
      <c r="I332" s="23" t="str">
        <f t="shared" si="66"/>
        <v>喬偉翔</v>
      </c>
      <c r="J332" s="23">
        <f t="shared" si="67"/>
        <v>280</v>
      </c>
      <c r="K332" s="42">
        <f t="shared" si="68"/>
        <v>0</v>
      </c>
      <c r="L332" s="44" t="str">
        <f>VLOOKUP(H332,出版社!$B$2:$D$26,3,0)</f>
        <v>招標議價</v>
      </c>
      <c r="M332" s="23">
        <f t="shared" si="69"/>
        <v>40</v>
      </c>
      <c r="N332" s="23">
        <f t="shared" si="70"/>
        <v>40</v>
      </c>
      <c r="O332" s="34">
        <f t="shared" si="71"/>
        <v>11200</v>
      </c>
      <c r="P332" s="34"/>
      <c r="Q332" s="23"/>
      <c r="R332" s="34"/>
      <c r="S332" s="23"/>
      <c r="T332" s="25"/>
    </row>
    <row r="333" spans="1:20">
      <c r="A333" s="27">
        <v>26</v>
      </c>
      <c r="B333" s="27">
        <v>54</v>
      </c>
      <c r="C333" s="27" t="str">
        <f t="shared" si="60"/>
        <v>二</v>
      </c>
      <c r="D333" s="23" t="str">
        <f t="shared" si="61"/>
        <v>日校</v>
      </c>
      <c r="E333" s="23" t="str">
        <f t="shared" si="62"/>
        <v>商二4</v>
      </c>
      <c r="F333" s="25" t="str">
        <f t="shared" si="63"/>
        <v>會計丙檢術科超易通(文中)</v>
      </c>
      <c r="G333" s="23" t="str">
        <f t="shared" si="64"/>
        <v>全</v>
      </c>
      <c r="H333" s="23" t="str">
        <f t="shared" si="65"/>
        <v>啟芳</v>
      </c>
      <c r="I333" s="23" t="str">
        <f t="shared" si="66"/>
        <v>喬偉翔</v>
      </c>
      <c r="J333" s="23">
        <f t="shared" si="67"/>
        <v>280</v>
      </c>
      <c r="K333" s="42">
        <f t="shared" si="68"/>
        <v>0</v>
      </c>
      <c r="L333" s="44" t="str">
        <f>VLOOKUP(H333,出版社!$B$2:$D$26,3,0)</f>
        <v>招標議價</v>
      </c>
      <c r="M333" s="23">
        <f t="shared" si="69"/>
        <v>38</v>
      </c>
      <c r="N333" s="23">
        <f t="shared" si="70"/>
        <v>38</v>
      </c>
      <c r="O333" s="34">
        <f t="shared" si="71"/>
        <v>10640</v>
      </c>
      <c r="P333" s="34"/>
      <c r="Q333" s="23"/>
      <c r="R333" s="34"/>
      <c r="S333" s="23"/>
      <c r="T333" s="25"/>
    </row>
    <row r="334" spans="1:20">
      <c r="A334" s="27">
        <v>23</v>
      </c>
      <c r="B334" s="27">
        <v>49</v>
      </c>
      <c r="C334" s="27" t="str">
        <f t="shared" si="60"/>
        <v>二</v>
      </c>
      <c r="D334" s="23" t="str">
        <f t="shared" si="61"/>
        <v>日校</v>
      </c>
      <c r="E334" s="23" t="str">
        <f t="shared" si="62"/>
        <v>商二1</v>
      </c>
      <c r="F334" s="25" t="str">
        <f t="shared" si="63"/>
        <v>行銷學</v>
      </c>
      <c r="G334" s="23" t="str">
        <f t="shared" si="64"/>
        <v>Ⅰ</v>
      </c>
      <c r="H334" s="23" t="str">
        <f t="shared" si="65"/>
        <v>啟芳</v>
      </c>
      <c r="I334" s="23" t="str">
        <f t="shared" si="66"/>
        <v>許文蘭</v>
      </c>
      <c r="J334" s="23">
        <f t="shared" si="67"/>
        <v>230</v>
      </c>
      <c r="K334" s="42">
        <f t="shared" si="68"/>
        <v>0</v>
      </c>
      <c r="L334" s="44" t="str">
        <f>VLOOKUP(H334,出版社!$B$2:$D$26,3,0)</f>
        <v>招標議價</v>
      </c>
      <c r="M334" s="23">
        <f t="shared" si="69"/>
        <v>40</v>
      </c>
      <c r="N334" s="23">
        <f t="shared" si="70"/>
        <v>40</v>
      </c>
      <c r="O334" s="34">
        <f t="shared" si="71"/>
        <v>9200</v>
      </c>
      <c r="P334" s="34"/>
      <c r="Q334" s="23"/>
      <c r="R334" s="34"/>
      <c r="S334" s="23"/>
      <c r="T334" s="25"/>
    </row>
    <row r="335" spans="1:20">
      <c r="A335" s="27">
        <v>24</v>
      </c>
      <c r="B335" s="27">
        <v>49</v>
      </c>
      <c r="C335" s="27" t="str">
        <f t="shared" si="60"/>
        <v>二</v>
      </c>
      <c r="D335" s="23" t="str">
        <f t="shared" si="61"/>
        <v>日校</v>
      </c>
      <c r="E335" s="23" t="str">
        <f t="shared" si="62"/>
        <v>商二2</v>
      </c>
      <c r="F335" s="25" t="str">
        <f t="shared" si="63"/>
        <v>行銷學</v>
      </c>
      <c r="G335" s="23" t="str">
        <f t="shared" si="64"/>
        <v>Ⅰ</v>
      </c>
      <c r="H335" s="23" t="str">
        <f t="shared" si="65"/>
        <v>啟芳</v>
      </c>
      <c r="I335" s="23" t="str">
        <f t="shared" si="66"/>
        <v>許文蘭</v>
      </c>
      <c r="J335" s="23">
        <f t="shared" si="67"/>
        <v>230</v>
      </c>
      <c r="K335" s="42">
        <f t="shared" si="68"/>
        <v>0</v>
      </c>
      <c r="L335" s="44" t="str">
        <f>VLOOKUP(H335,出版社!$B$2:$D$26,3,0)</f>
        <v>招標議價</v>
      </c>
      <c r="M335" s="23">
        <f t="shared" si="69"/>
        <v>39</v>
      </c>
      <c r="N335" s="23">
        <f t="shared" si="70"/>
        <v>39</v>
      </c>
      <c r="O335" s="34">
        <f t="shared" si="71"/>
        <v>8970</v>
      </c>
      <c r="P335" s="34"/>
      <c r="Q335" s="23"/>
      <c r="R335" s="34"/>
      <c r="S335" s="23"/>
      <c r="T335" s="25"/>
    </row>
    <row r="336" spans="1:20">
      <c r="A336" s="27">
        <v>25</v>
      </c>
      <c r="B336" s="27">
        <v>49</v>
      </c>
      <c r="C336" s="27" t="str">
        <f t="shared" si="60"/>
        <v>二</v>
      </c>
      <c r="D336" s="23" t="str">
        <f t="shared" si="61"/>
        <v>日校</v>
      </c>
      <c r="E336" s="23" t="str">
        <f t="shared" si="62"/>
        <v>商二3</v>
      </c>
      <c r="F336" s="25" t="str">
        <f t="shared" si="63"/>
        <v>行銷學</v>
      </c>
      <c r="G336" s="23" t="str">
        <f t="shared" si="64"/>
        <v>Ⅰ</v>
      </c>
      <c r="H336" s="23" t="str">
        <f t="shared" si="65"/>
        <v>啟芳</v>
      </c>
      <c r="I336" s="23" t="str">
        <f t="shared" si="66"/>
        <v>許文蘭</v>
      </c>
      <c r="J336" s="23">
        <f t="shared" si="67"/>
        <v>230</v>
      </c>
      <c r="K336" s="42">
        <f t="shared" si="68"/>
        <v>0</v>
      </c>
      <c r="L336" s="44" t="str">
        <f>VLOOKUP(H336,出版社!$B$2:$D$26,3,0)</f>
        <v>招標議價</v>
      </c>
      <c r="M336" s="23">
        <f t="shared" si="69"/>
        <v>40</v>
      </c>
      <c r="N336" s="23">
        <f t="shared" si="70"/>
        <v>40</v>
      </c>
      <c r="O336" s="34">
        <f t="shared" si="71"/>
        <v>9200</v>
      </c>
      <c r="P336" s="34"/>
      <c r="Q336" s="23"/>
      <c r="R336" s="34"/>
      <c r="S336" s="23"/>
      <c r="T336" s="25"/>
    </row>
    <row r="337" spans="1:20">
      <c r="A337" s="27">
        <v>26</v>
      </c>
      <c r="B337" s="27">
        <v>49</v>
      </c>
      <c r="C337" s="27" t="str">
        <f t="shared" si="60"/>
        <v>二</v>
      </c>
      <c r="D337" s="23" t="str">
        <f t="shared" si="61"/>
        <v>日校</v>
      </c>
      <c r="E337" s="23" t="str">
        <f t="shared" si="62"/>
        <v>商二4</v>
      </c>
      <c r="F337" s="25" t="str">
        <f t="shared" si="63"/>
        <v>行銷學</v>
      </c>
      <c r="G337" s="23" t="str">
        <f t="shared" si="64"/>
        <v>Ⅰ</v>
      </c>
      <c r="H337" s="23" t="str">
        <f t="shared" si="65"/>
        <v>啟芳</v>
      </c>
      <c r="I337" s="23" t="str">
        <f t="shared" si="66"/>
        <v>許文蘭</v>
      </c>
      <c r="J337" s="23">
        <f t="shared" si="67"/>
        <v>230</v>
      </c>
      <c r="K337" s="42">
        <f t="shared" si="68"/>
        <v>0</v>
      </c>
      <c r="L337" s="44" t="str">
        <f>VLOOKUP(H337,出版社!$B$2:$D$26,3,0)</f>
        <v>招標議價</v>
      </c>
      <c r="M337" s="23">
        <f t="shared" si="69"/>
        <v>38</v>
      </c>
      <c r="N337" s="23">
        <f t="shared" si="70"/>
        <v>38</v>
      </c>
      <c r="O337" s="34">
        <f t="shared" si="71"/>
        <v>8740</v>
      </c>
      <c r="P337" s="34"/>
      <c r="Q337" s="23"/>
      <c r="R337" s="34"/>
      <c r="S337" s="23"/>
      <c r="T337" s="25"/>
    </row>
    <row r="338" spans="1:20">
      <c r="A338" s="27">
        <v>23</v>
      </c>
      <c r="B338" s="27">
        <v>53</v>
      </c>
      <c r="C338" s="27" t="str">
        <f t="shared" si="60"/>
        <v>二</v>
      </c>
      <c r="D338" s="23" t="str">
        <f t="shared" si="61"/>
        <v>日校</v>
      </c>
      <c r="E338" s="23" t="str">
        <f t="shared" si="62"/>
        <v>商二1</v>
      </c>
      <c r="F338" s="25" t="str">
        <f t="shared" si="63"/>
        <v>門市服務丙級檢定用書</v>
      </c>
      <c r="G338" s="23" t="str">
        <f t="shared" si="64"/>
        <v>全</v>
      </c>
      <c r="H338" s="23" t="str">
        <f t="shared" si="65"/>
        <v>旗立</v>
      </c>
      <c r="I338" s="23" t="str">
        <f t="shared" si="66"/>
        <v>林佳男.施志勳</v>
      </c>
      <c r="J338" s="23">
        <f t="shared" si="67"/>
        <v>263</v>
      </c>
      <c r="K338" s="42">
        <f t="shared" si="68"/>
        <v>0</v>
      </c>
      <c r="L338" s="44" t="str">
        <f>VLOOKUP(H338,出版社!$B$2:$D$26,3,0)</f>
        <v>招標議價</v>
      </c>
      <c r="M338" s="23">
        <f t="shared" si="69"/>
        <v>40</v>
      </c>
      <c r="N338" s="23">
        <f t="shared" si="70"/>
        <v>40</v>
      </c>
      <c r="O338" s="34">
        <f t="shared" si="71"/>
        <v>10520</v>
      </c>
      <c r="P338" s="34"/>
      <c r="Q338" s="23"/>
      <c r="R338" s="34"/>
      <c r="S338" s="23"/>
      <c r="T338" s="25"/>
    </row>
    <row r="339" spans="1:20">
      <c r="A339" s="27">
        <v>24</v>
      </c>
      <c r="B339" s="27">
        <v>53</v>
      </c>
      <c r="C339" s="27" t="str">
        <f t="shared" si="60"/>
        <v>二</v>
      </c>
      <c r="D339" s="23" t="str">
        <f t="shared" si="61"/>
        <v>日校</v>
      </c>
      <c r="E339" s="23" t="str">
        <f t="shared" si="62"/>
        <v>商二2</v>
      </c>
      <c r="F339" s="25" t="str">
        <f t="shared" si="63"/>
        <v>門市服務丙級檢定用書</v>
      </c>
      <c r="G339" s="23" t="str">
        <f t="shared" si="64"/>
        <v>全</v>
      </c>
      <c r="H339" s="23" t="str">
        <f t="shared" si="65"/>
        <v>旗立</v>
      </c>
      <c r="I339" s="23" t="str">
        <f t="shared" si="66"/>
        <v>林佳男.施志勳</v>
      </c>
      <c r="J339" s="23">
        <f t="shared" si="67"/>
        <v>263</v>
      </c>
      <c r="K339" s="42">
        <f t="shared" si="68"/>
        <v>0</v>
      </c>
      <c r="L339" s="44" t="str">
        <f>VLOOKUP(H339,出版社!$B$2:$D$26,3,0)</f>
        <v>招標議價</v>
      </c>
      <c r="M339" s="23">
        <f t="shared" si="69"/>
        <v>39</v>
      </c>
      <c r="N339" s="23">
        <f t="shared" si="70"/>
        <v>39</v>
      </c>
      <c r="O339" s="34">
        <f t="shared" si="71"/>
        <v>10257</v>
      </c>
      <c r="P339" s="34"/>
      <c r="Q339" s="23"/>
      <c r="R339" s="34"/>
      <c r="S339" s="23"/>
      <c r="T339" s="25"/>
    </row>
    <row r="340" spans="1:20">
      <c r="A340" s="27">
        <v>25</v>
      </c>
      <c r="B340" s="27">
        <v>53</v>
      </c>
      <c r="C340" s="27" t="str">
        <f t="shared" si="60"/>
        <v>二</v>
      </c>
      <c r="D340" s="23" t="str">
        <f t="shared" si="61"/>
        <v>日校</v>
      </c>
      <c r="E340" s="23" t="str">
        <f t="shared" si="62"/>
        <v>商二3</v>
      </c>
      <c r="F340" s="25" t="str">
        <f t="shared" si="63"/>
        <v>門市服務丙級檢定用書</v>
      </c>
      <c r="G340" s="23" t="str">
        <f t="shared" si="64"/>
        <v>全</v>
      </c>
      <c r="H340" s="23" t="str">
        <f t="shared" si="65"/>
        <v>旗立</v>
      </c>
      <c r="I340" s="23" t="str">
        <f t="shared" si="66"/>
        <v>林佳男.施志勳</v>
      </c>
      <c r="J340" s="23">
        <f t="shared" si="67"/>
        <v>263</v>
      </c>
      <c r="K340" s="42">
        <f t="shared" si="68"/>
        <v>0</v>
      </c>
      <c r="L340" s="44" t="str">
        <f>VLOOKUP(H340,出版社!$B$2:$D$26,3,0)</f>
        <v>招標議價</v>
      </c>
      <c r="M340" s="23">
        <f t="shared" si="69"/>
        <v>40</v>
      </c>
      <c r="N340" s="23">
        <f t="shared" si="70"/>
        <v>40</v>
      </c>
      <c r="O340" s="34">
        <f t="shared" si="71"/>
        <v>10520</v>
      </c>
      <c r="P340" s="34"/>
      <c r="Q340" s="23"/>
      <c r="R340" s="34"/>
      <c r="S340" s="23"/>
      <c r="T340" s="25"/>
    </row>
    <row r="341" spans="1:20">
      <c r="A341" s="27">
        <v>26</v>
      </c>
      <c r="B341" s="27">
        <v>53</v>
      </c>
      <c r="C341" s="27" t="str">
        <f t="shared" si="60"/>
        <v>二</v>
      </c>
      <c r="D341" s="23" t="str">
        <f t="shared" si="61"/>
        <v>日校</v>
      </c>
      <c r="E341" s="23" t="str">
        <f t="shared" si="62"/>
        <v>商二4</v>
      </c>
      <c r="F341" s="25" t="str">
        <f t="shared" si="63"/>
        <v>門市服務丙級檢定用書</v>
      </c>
      <c r="G341" s="23" t="str">
        <f t="shared" si="64"/>
        <v>全</v>
      </c>
      <c r="H341" s="23" t="str">
        <f t="shared" si="65"/>
        <v>旗立</v>
      </c>
      <c r="I341" s="23" t="str">
        <f t="shared" si="66"/>
        <v>林佳男.施志勳</v>
      </c>
      <c r="J341" s="23">
        <f t="shared" si="67"/>
        <v>263</v>
      </c>
      <c r="K341" s="42">
        <f t="shared" si="68"/>
        <v>0</v>
      </c>
      <c r="L341" s="44" t="str">
        <f>VLOOKUP(H341,出版社!$B$2:$D$26,3,0)</f>
        <v>招標議價</v>
      </c>
      <c r="M341" s="23">
        <f t="shared" si="69"/>
        <v>38</v>
      </c>
      <c r="N341" s="23">
        <f t="shared" si="70"/>
        <v>38</v>
      </c>
      <c r="O341" s="34">
        <f t="shared" si="71"/>
        <v>9994</v>
      </c>
      <c r="P341" s="34"/>
      <c r="Q341" s="23"/>
      <c r="R341" s="34"/>
      <c r="S341" s="23"/>
      <c r="T341" s="25"/>
    </row>
    <row r="342" spans="1:20">
      <c r="A342" s="27">
        <v>35</v>
      </c>
      <c r="B342" s="27">
        <v>36</v>
      </c>
      <c r="C342" s="27" t="str">
        <f t="shared" si="60"/>
        <v>二</v>
      </c>
      <c r="D342" s="23" t="str">
        <f t="shared" si="61"/>
        <v>日校</v>
      </c>
      <c r="E342" s="23" t="str">
        <f t="shared" si="62"/>
        <v>貿二1</v>
      </c>
      <c r="F342" s="25" t="str">
        <f t="shared" si="63"/>
        <v>高職國文</v>
      </c>
      <c r="G342" s="23" t="str">
        <f t="shared" si="64"/>
        <v>三</v>
      </c>
      <c r="H342" s="23" t="str">
        <f t="shared" si="65"/>
        <v>翰林</v>
      </c>
      <c r="I342" s="23" t="str">
        <f t="shared" si="66"/>
        <v>宋隆發.等</v>
      </c>
      <c r="J342" s="23">
        <f t="shared" si="67"/>
        <v>215</v>
      </c>
      <c r="K342" s="42">
        <f t="shared" si="68"/>
        <v>0</v>
      </c>
      <c r="L342" s="44" t="str">
        <f>VLOOKUP(H342,出版社!$B$2:$D$26,3,0)</f>
        <v>招標議價</v>
      </c>
      <c r="M342" s="23">
        <f t="shared" si="69"/>
        <v>39</v>
      </c>
      <c r="N342" s="23">
        <f t="shared" si="70"/>
        <v>39</v>
      </c>
      <c r="O342" s="34">
        <f t="shared" si="71"/>
        <v>8385</v>
      </c>
      <c r="P342" s="34"/>
      <c r="Q342" s="23"/>
      <c r="R342" s="34"/>
      <c r="S342" s="23"/>
      <c r="T342" s="25"/>
    </row>
    <row r="343" spans="1:20">
      <c r="A343" s="27">
        <v>36</v>
      </c>
      <c r="B343" s="27">
        <v>36</v>
      </c>
      <c r="C343" s="27" t="str">
        <f t="shared" si="60"/>
        <v>二</v>
      </c>
      <c r="D343" s="23" t="str">
        <f t="shared" si="61"/>
        <v>日校</v>
      </c>
      <c r="E343" s="23" t="str">
        <f t="shared" si="62"/>
        <v>貿二2</v>
      </c>
      <c r="F343" s="25" t="str">
        <f t="shared" si="63"/>
        <v>高職國文</v>
      </c>
      <c r="G343" s="23" t="str">
        <f t="shared" si="64"/>
        <v>三</v>
      </c>
      <c r="H343" s="23" t="str">
        <f t="shared" si="65"/>
        <v>翰林</v>
      </c>
      <c r="I343" s="23" t="str">
        <f t="shared" si="66"/>
        <v>宋隆發.等</v>
      </c>
      <c r="J343" s="23">
        <f t="shared" si="67"/>
        <v>215</v>
      </c>
      <c r="K343" s="42">
        <f t="shared" si="68"/>
        <v>0</v>
      </c>
      <c r="L343" s="44" t="str">
        <f>VLOOKUP(H343,出版社!$B$2:$D$26,3,0)</f>
        <v>招標議價</v>
      </c>
      <c r="M343" s="23">
        <f t="shared" si="69"/>
        <v>39</v>
      </c>
      <c r="N343" s="23">
        <f t="shared" si="70"/>
        <v>39</v>
      </c>
      <c r="O343" s="34">
        <f t="shared" si="71"/>
        <v>8385</v>
      </c>
      <c r="P343" s="34"/>
      <c r="Q343" s="23"/>
      <c r="R343" s="34"/>
      <c r="S343" s="23"/>
      <c r="T343" s="25"/>
    </row>
    <row r="344" spans="1:20">
      <c r="A344" s="27">
        <v>37</v>
      </c>
      <c r="B344" s="27">
        <v>36</v>
      </c>
      <c r="C344" s="27" t="str">
        <f t="shared" si="60"/>
        <v>二</v>
      </c>
      <c r="D344" s="23" t="str">
        <f t="shared" si="61"/>
        <v>日校</v>
      </c>
      <c r="E344" s="23" t="str">
        <f t="shared" si="62"/>
        <v>貿二3</v>
      </c>
      <c r="F344" s="25" t="str">
        <f t="shared" si="63"/>
        <v>高職國文</v>
      </c>
      <c r="G344" s="23" t="str">
        <f t="shared" si="64"/>
        <v>三</v>
      </c>
      <c r="H344" s="23" t="str">
        <f t="shared" si="65"/>
        <v>翰林</v>
      </c>
      <c r="I344" s="23" t="str">
        <f t="shared" si="66"/>
        <v>宋隆發.等</v>
      </c>
      <c r="J344" s="23">
        <f t="shared" si="67"/>
        <v>215</v>
      </c>
      <c r="K344" s="42">
        <f t="shared" si="68"/>
        <v>0</v>
      </c>
      <c r="L344" s="44" t="str">
        <f>VLOOKUP(H344,出版社!$B$2:$D$26,3,0)</f>
        <v>招標議價</v>
      </c>
      <c r="M344" s="23">
        <f t="shared" si="69"/>
        <v>39</v>
      </c>
      <c r="N344" s="23">
        <f t="shared" si="70"/>
        <v>39</v>
      </c>
      <c r="O344" s="34">
        <f t="shared" si="71"/>
        <v>8385</v>
      </c>
      <c r="P344" s="34"/>
      <c r="Q344" s="23"/>
      <c r="R344" s="34"/>
      <c r="S344" s="23"/>
      <c r="T344" s="25"/>
    </row>
    <row r="345" spans="1:20">
      <c r="A345" s="27">
        <v>38</v>
      </c>
      <c r="B345" s="27">
        <v>36</v>
      </c>
      <c r="C345" s="27" t="str">
        <f t="shared" si="60"/>
        <v>二</v>
      </c>
      <c r="D345" s="23" t="str">
        <f t="shared" si="61"/>
        <v>日校</v>
      </c>
      <c r="E345" s="23" t="str">
        <f t="shared" si="62"/>
        <v>貿二4</v>
      </c>
      <c r="F345" s="25" t="str">
        <f t="shared" si="63"/>
        <v>高職國文</v>
      </c>
      <c r="G345" s="23" t="str">
        <f t="shared" si="64"/>
        <v>三</v>
      </c>
      <c r="H345" s="23" t="str">
        <f t="shared" si="65"/>
        <v>翰林</v>
      </c>
      <c r="I345" s="23" t="str">
        <f t="shared" si="66"/>
        <v>宋隆發.等</v>
      </c>
      <c r="J345" s="23">
        <f t="shared" si="67"/>
        <v>215</v>
      </c>
      <c r="K345" s="42">
        <f t="shared" si="68"/>
        <v>0</v>
      </c>
      <c r="L345" s="44" t="str">
        <f>VLOOKUP(H345,出版社!$B$2:$D$26,3,0)</f>
        <v>招標議價</v>
      </c>
      <c r="M345" s="23">
        <f t="shared" si="69"/>
        <v>39</v>
      </c>
      <c r="N345" s="23">
        <f t="shared" si="70"/>
        <v>39</v>
      </c>
      <c r="O345" s="34">
        <f t="shared" si="71"/>
        <v>8385</v>
      </c>
      <c r="P345" s="34"/>
      <c r="Q345" s="23"/>
      <c r="R345" s="34"/>
      <c r="S345" s="23"/>
      <c r="T345" s="25"/>
    </row>
    <row r="346" spans="1:20">
      <c r="A346" s="27">
        <v>35</v>
      </c>
      <c r="B346" s="27">
        <v>60</v>
      </c>
      <c r="C346" s="27" t="str">
        <f t="shared" si="60"/>
        <v>二</v>
      </c>
      <c r="D346" s="23" t="str">
        <f t="shared" si="61"/>
        <v>日校</v>
      </c>
      <c r="E346" s="23" t="str">
        <f t="shared" si="62"/>
        <v>貿二1</v>
      </c>
      <c r="F346" s="25" t="str">
        <f t="shared" si="63"/>
        <v>野外求生</v>
      </c>
      <c r="G346" s="23" t="str">
        <f t="shared" si="64"/>
        <v>全</v>
      </c>
      <c r="H346" s="23" t="str">
        <f t="shared" si="65"/>
        <v>幼獅</v>
      </c>
      <c r="I346" s="23" t="str">
        <f t="shared" si="66"/>
        <v>廖文泉</v>
      </c>
      <c r="J346" s="23">
        <f t="shared" si="67"/>
        <v>150</v>
      </c>
      <c r="K346" s="42">
        <f t="shared" si="68"/>
        <v>0</v>
      </c>
      <c r="L346" s="44" t="str">
        <f>VLOOKUP(H346,出版社!$B$2:$D$26,3,0)</f>
        <v>招標議價</v>
      </c>
      <c r="M346" s="23">
        <f t="shared" si="69"/>
        <v>39</v>
      </c>
      <c r="N346" s="23">
        <f t="shared" si="70"/>
        <v>39</v>
      </c>
      <c r="O346" s="34">
        <f t="shared" si="71"/>
        <v>5850</v>
      </c>
      <c r="P346" s="34"/>
      <c r="Q346" s="23"/>
      <c r="R346" s="34"/>
      <c r="S346" s="23"/>
      <c r="T346" s="25"/>
    </row>
    <row r="347" spans="1:20">
      <c r="A347" s="27">
        <v>36</v>
      </c>
      <c r="B347" s="27">
        <v>60</v>
      </c>
      <c r="C347" s="27" t="str">
        <f t="shared" si="60"/>
        <v>二</v>
      </c>
      <c r="D347" s="23" t="str">
        <f t="shared" si="61"/>
        <v>日校</v>
      </c>
      <c r="E347" s="23" t="str">
        <f t="shared" si="62"/>
        <v>貿二2</v>
      </c>
      <c r="F347" s="25" t="str">
        <f t="shared" si="63"/>
        <v>野外求生</v>
      </c>
      <c r="G347" s="23" t="str">
        <f t="shared" si="64"/>
        <v>全</v>
      </c>
      <c r="H347" s="23" t="str">
        <f t="shared" si="65"/>
        <v>幼獅</v>
      </c>
      <c r="I347" s="23" t="str">
        <f t="shared" si="66"/>
        <v>廖文泉</v>
      </c>
      <c r="J347" s="23">
        <f t="shared" si="67"/>
        <v>150</v>
      </c>
      <c r="K347" s="42">
        <f t="shared" si="68"/>
        <v>0</v>
      </c>
      <c r="L347" s="44" t="str">
        <f>VLOOKUP(H347,出版社!$B$2:$D$26,3,0)</f>
        <v>招標議價</v>
      </c>
      <c r="M347" s="23">
        <f t="shared" si="69"/>
        <v>39</v>
      </c>
      <c r="N347" s="23">
        <f t="shared" si="70"/>
        <v>39</v>
      </c>
      <c r="O347" s="34">
        <f t="shared" si="71"/>
        <v>5850</v>
      </c>
      <c r="P347" s="34"/>
      <c r="Q347" s="23"/>
      <c r="R347" s="34"/>
      <c r="S347" s="23"/>
      <c r="T347" s="25"/>
    </row>
    <row r="348" spans="1:20">
      <c r="A348" s="27">
        <v>37</v>
      </c>
      <c r="B348" s="27">
        <v>60</v>
      </c>
      <c r="C348" s="27" t="str">
        <f t="shared" si="60"/>
        <v>二</v>
      </c>
      <c r="D348" s="23" t="str">
        <f t="shared" si="61"/>
        <v>日校</v>
      </c>
      <c r="E348" s="23" t="str">
        <f t="shared" si="62"/>
        <v>貿二3</v>
      </c>
      <c r="F348" s="25" t="str">
        <f t="shared" si="63"/>
        <v>野外求生</v>
      </c>
      <c r="G348" s="23" t="str">
        <f t="shared" si="64"/>
        <v>全</v>
      </c>
      <c r="H348" s="23" t="str">
        <f t="shared" si="65"/>
        <v>幼獅</v>
      </c>
      <c r="I348" s="23" t="str">
        <f t="shared" si="66"/>
        <v>廖文泉</v>
      </c>
      <c r="J348" s="23">
        <f t="shared" si="67"/>
        <v>150</v>
      </c>
      <c r="K348" s="42">
        <f t="shared" si="68"/>
        <v>0</v>
      </c>
      <c r="L348" s="44" t="str">
        <f>VLOOKUP(H348,出版社!$B$2:$D$26,3,0)</f>
        <v>招標議價</v>
      </c>
      <c r="M348" s="23">
        <f t="shared" si="69"/>
        <v>39</v>
      </c>
      <c r="N348" s="23">
        <f t="shared" si="70"/>
        <v>39</v>
      </c>
      <c r="O348" s="34">
        <f t="shared" si="71"/>
        <v>5850</v>
      </c>
      <c r="P348" s="34"/>
      <c r="Q348" s="23"/>
      <c r="R348" s="34"/>
      <c r="S348" s="23"/>
      <c r="T348" s="25"/>
    </row>
    <row r="349" spans="1:20">
      <c r="A349" s="27">
        <v>38</v>
      </c>
      <c r="B349" s="27">
        <v>60</v>
      </c>
      <c r="C349" s="27" t="str">
        <f t="shared" si="60"/>
        <v>二</v>
      </c>
      <c r="D349" s="23" t="str">
        <f t="shared" si="61"/>
        <v>日校</v>
      </c>
      <c r="E349" s="23" t="str">
        <f t="shared" si="62"/>
        <v>貿二4</v>
      </c>
      <c r="F349" s="25" t="str">
        <f t="shared" si="63"/>
        <v>野外求生</v>
      </c>
      <c r="G349" s="23" t="str">
        <f t="shared" si="64"/>
        <v>全</v>
      </c>
      <c r="H349" s="23" t="str">
        <f t="shared" si="65"/>
        <v>幼獅</v>
      </c>
      <c r="I349" s="23" t="str">
        <f t="shared" si="66"/>
        <v>廖文泉</v>
      </c>
      <c r="J349" s="23">
        <f t="shared" si="67"/>
        <v>150</v>
      </c>
      <c r="K349" s="42">
        <f t="shared" si="68"/>
        <v>0</v>
      </c>
      <c r="L349" s="44" t="str">
        <f>VLOOKUP(H349,出版社!$B$2:$D$26,3,0)</f>
        <v>招標議價</v>
      </c>
      <c r="M349" s="23">
        <f t="shared" si="69"/>
        <v>39</v>
      </c>
      <c r="N349" s="23">
        <f t="shared" si="70"/>
        <v>39</v>
      </c>
      <c r="O349" s="34">
        <f t="shared" si="71"/>
        <v>5850</v>
      </c>
      <c r="P349" s="34"/>
      <c r="Q349" s="23"/>
      <c r="R349" s="34"/>
      <c r="S349" s="23"/>
      <c r="T349" s="25"/>
    </row>
    <row r="350" spans="1:20">
      <c r="A350" s="27">
        <v>35</v>
      </c>
      <c r="B350" s="27">
        <v>48</v>
      </c>
      <c r="C350" s="27" t="str">
        <f t="shared" si="60"/>
        <v>二</v>
      </c>
      <c r="D350" s="23" t="str">
        <f t="shared" si="61"/>
        <v>日校</v>
      </c>
      <c r="E350" s="23" t="str">
        <f t="shared" si="62"/>
        <v>貿二1</v>
      </c>
      <c r="F350" s="25" t="str">
        <f t="shared" si="63"/>
        <v>數學B</v>
      </c>
      <c r="G350" s="23" t="str">
        <f t="shared" si="64"/>
        <v>三</v>
      </c>
      <c r="H350" s="23" t="str">
        <f t="shared" si="65"/>
        <v>信樺</v>
      </c>
      <c r="I350" s="23" t="str">
        <f t="shared" si="66"/>
        <v>姚敏庭</v>
      </c>
      <c r="J350" s="23">
        <f t="shared" si="67"/>
        <v>175</v>
      </c>
      <c r="K350" s="42">
        <f t="shared" si="68"/>
        <v>0</v>
      </c>
      <c r="L350" s="44" t="str">
        <f>VLOOKUP(H350,出版社!$B$2:$D$26,3,0)</f>
        <v>招標議價</v>
      </c>
      <c r="M350" s="23">
        <f t="shared" si="69"/>
        <v>39</v>
      </c>
      <c r="N350" s="23">
        <f t="shared" si="70"/>
        <v>39</v>
      </c>
      <c r="O350" s="34">
        <f t="shared" si="71"/>
        <v>6825</v>
      </c>
      <c r="P350" s="34"/>
      <c r="Q350" s="23"/>
      <c r="R350" s="34"/>
      <c r="S350" s="23"/>
      <c r="T350" s="25"/>
    </row>
    <row r="351" spans="1:20">
      <c r="A351" s="27">
        <v>36</v>
      </c>
      <c r="B351" s="27">
        <v>48</v>
      </c>
      <c r="C351" s="27" t="str">
        <f t="shared" si="60"/>
        <v>二</v>
      </c>
      <c r="D351" s="23" t="str">
        <f t="shared" si="61"/>
        <v>日校</v>
      </c>
      <c r="E351" s="23" t="str">
        <f t="shared" si="62"/>
        <v>貿二2</v>
      </c>
      <c r="F351" s="25" t="str">
        <f t="shared" si="63"/>
        <v>數學B</v>
      </c>
      <c r="G351" s="23" t="str">
        <f t="shared" si="64"/>
        <v>三</v>
      </c>
      <c r="H351" s="23" t="str">
        <f t="shared" si="65"/>
        <v>信樺</v>
      </c>
      <c r="I351" s="23" t="str">
        <f t="shared" si="66"/>
        <v>姚敏庭</v>
      </c>
      <c r="J351" s="23">
        <f t="shared" si="67"/>
        <v>175</v>
      </c>
      <c r="K351" s="42">
        <f t="shared" si="68"/>
        <v>0</v>
      </c>
      <c r="L351" s="44" t="str">
        <f>VLOOKUP(H351,出版社!$B$2:$D$26,3,0)</f>
        <v>招標議價</v>
      </c>
      <c r="M351" s="23">
        <f t="shared" si="69"/>
        <v>39</v>
      </c>
      <c r="N351" s="23">
        <f t="shared" si="70"/>
        <v>39</v>
      </c>
      <c r="O351" s="34">
        <f t="shared" si="71"/>
        <v>6825</v>
      </c>
      <c r="P351" s="34"/>
      <c r="Q351" s="23"/>
      <c r="R351" s="34"/>
      <c r="S351" s="23"/>
      <c r="T351" s="25"/>
    </row>
    <row r="352" spans="1:20">
      <c r="A352" s="27">
        <v>37</v>
      </c>
      <c r="B352" s="27">
        <v>48</v>
      </c>
      <c r="C352" s="27" t="str">
        <f t="shared" si="60"/>
        <v>二</v>
      </c>
      <c r="D352" s="23" t="str">
        <f t="shared" si="61"/>
        <v>日校</v>
      </c>
      <c r="E352" s="23" t="str">
        <f t="shared" si="62"/>
        <v>貿二3</v>
      </c>
      <c r="F352" s="25" t="str">
        <f t="shared" si="63"/>
        <v>數學B</v>
      </c>
      <c r="G352" s="23" t="str">
        <f t="shared" si="64"/>
        <v>三</v>
      </c>
      <c r="H352" s="23" t="str">
        <f t="shared" si="65"/>
        <v>信樺</v>
      </c>
      <c r="I352" s="23" t="str">
        <f t="shared" si="66"/>
        <v>姚敏庭</v>
      </c>
      <c r="J352" s="23">
        <f t="shared" si="67"/>
        <v>175</v>
      </c>
      <c r="K352" s="42">
        <f t="shared" si="68"/>
        <v>0</v>
      </c>
      <c r="L352" s="44" t="str">
        <f>VLOOKUP(H352,出版社!$B$2:$D$26,3,0)</f>
        <v>招標議價</v>
      </c>
      <c r="M352" s="23">
        <f t="shared" si="69"/>
        <v>39</v>
      </c>
      <c r="N352" s="23">
        <f t="shared" si="70"/>
        <v>39</v>
      </c>
      <c r="O352" s="34">
        <f t="shared" si="71"/>
        <v>6825</v>
      </c>
      <c r="P352" s="34"/>
      <c r="Q352" s="23"/>
      <c r="R352" s="34"/>
      <c r="S352" s="23"/>
      <c r="T352" s="25"/>
    </row>
    <row r="353" spans="1:20">
      <c r="A353" s="27">
        <v>38</v>
      </c>
      <c r="B353" s="27">
        <v>48</v>
      </c>
      <c r="C353" s="27" t="str">
        <f t="shared" si="60"/>
        <v>二</v>
      </c>
      <c r="D353" s="23" t="str">
        <f t="shared" si="61"/>
        <v>日校</v>
      </c>
      <c r="E353" s="23" t="str">
        <f t="shared" si="62"/>
        <v>貿二4</v>
      </c>
      <c r="F353" s="25" t="str">
        <f t="shared" si="63"/>
        <v>數學B</v>
      </c>
      <c r="G353" s="23" t="str">
        <f t="shared" si="64"/>
        <v>三</v>
      </c>
      <c r="H353" s="23" t="str">
        <f t="shared" si="65"/>
        <v>信樺</v>
      </c>
      <c r="I353" s="23" t="str">
        <f t="shared" si="66"/>
        <v>姚敏庭</v>
      </c>
      <c r="J353" s="23">
        <f t="shared" si="67"/>
        <v>175</v>
      </c>
      <c r="K353" s="42">
        <f t="shared" si="68"/>
        <v>0</v>
      </c>
      <c r="L353" s="44" t="str">
        <f>VLOOKUP(H353,出版社!$B$2:$D$26,3,0)</f>
        <v>招標議價</v>
      </c>
      <c r="M353" s="23">
        <f t="shared" si="69"/>
        <v>39</v>
      </c>
      <c r="N353" s="23">
        <f t="shared" si="70"/>
        <v>39</v>
      </c>
      <c r="O353" s="34">
        <f t="shared" si="71"/>
        <v>6825</v>
      </c>
      <c r="P353" s="34"/>
      <c r="Q353" s="23"/>
      <c r="R353" s="34"/>
      <c r="S353" s="23"/>
      <c r="T353" s="25"/>
    </row>
    <row r="354" spans="1:20">
      <c r="A354" s="27">
        <v>35</v>
      </c>
      <c r="B354" s="27">
        <v>41</v>
      </c>
      <c r="C354" s="27" t="str">
        <f t="shared" si="60"/>
        <v>二</v>
      </c>
      <c r="D354" s="23" t="str">
        <f t="shared" si="61"/>
        <v>日校</v>
      </c>
      <c r="E354" s="23" t="str">
        <f t="shared" si="62"/>
        <v>貿二1</v>
      </c>
      <c r="F354" s="25" t="str">
        <f t="shared" si="63"/>
        <v>高職英文</v>
      </c>
      <c r="G354" s="23" t="str">
        <f t="shared" si="64"/>
        <v>三</v>
      </c>
      <c r="H354" s="23" t="str">
        <f t="shared" si="65"/>
        <v>東大</v>
      </c>
      <c r="I354" s="23" t="str">
        <f t="shared" si="66"/>
        <v>車蓓群</v>
      </c>
      <c r="J354" s="23">
        <f t="shared" si="67"/>
        <v>230</v>
      </c>
      <c r="K354" s="42">
        <f t="shared" si="68"/>
        <v>0</v>
      </c>
      <c r="L354" s="44" t="str">
        <f>VLOOKUP(H354,出版社!$B$2:$D$26,3,0)</f>
        <v>招標議價</v>
      </c>
      <c r="M354" s="23">
        <f t="shared" si="69"/>
        <v>39</v>
      </c>
      <c r="N354" s="23">
        <f t="shared" si="70"/>
        <v>39</v>
      </c>
      <c r="O354" s="34">
        <f t="shared" si="71"/>
        <v>8970</v>
      </c>
      <c r="P354" s="34"/>
      <c r="Q354" s="23"/>
      <c r="R354" s="34"/>
      <c r="S354" s="23"/>
      <c r="T354" s="25"/>
    </row>
    <row r="355" spans="1:20">
      <c r="A355" s="27">
        <v>36</v>
      </c>
      <c r="B355" s="27">
        <v>41</v>
      </c>
      <c r="C355" s="27" t="str">
        <f t="shared" si="60"/>
        <v>二</v>
      </c>
      <c r="D355" s="23" t="str">
        <f t="shared" si="61"/>
        <v>日校</v>
      </c>
      <c r="E355" s="23" t="str">
        <f t="shared" si="62"/>
        <v>貿二2</v>
      </c>
      <c r="F355" s="25" t="str">
        <f t="shared" si="63"/>
        <v>高職英文</v>
      </c>
      <c r="G355" s="23" t="str">
        <f t="shared" si="64"/>
        <v>三</v>
      </c>
      <c r="H355" s="23" t="str">
        <f t="shared" si="65"/>
        <v>東大</v>
      </c>
      <c r="I355" s="23" t="str">
        <f t="shared" si="66"/>
        <v>車蓓群</v>
      </c>
      <c r="J355" s="23">
        <f t="shared" si="67"/>
        <v>230</v>
      </c>
      <c r="K355" s="42">
        <f t="shared" si="68"/>
        <v>0</v>
      </c>
      <c r="L355" s="44" t="str">
        <f>VLOOKUP(H355,出版社!$B$2:$D$26,3,0)</f>
        <v>招標議價</v>
      </c>
      <c r="M355" s="23">
        <f t="shared" si="69"/>
        <v>39</v>
      </c>
      <c r="N355" s="23">
        <f t="shared" si="70"/>
        <v>39</v>
      </c>
      <c r="O355" s="34">
        <f t="shared" si="71"/>
        <v>8970</v>
      </c>
      <c r="P355" s="34"/>
      <c r="Q355" s="23"/>
      <c r="R355" s="34"/>
      <c r="S355" s="23"/>
      <c r="T355" s="25"/>
    </row>
    <row r="356" spans="1:20">
      <c r="A356" s="27">
        <v>37</v>
      </c>
      <c r="B356" s="27">
        <v>41</v>
      </c>
      <c r="C356" s="27" t="str">
        <f t="shared" si="60"/>
        <v>二</v>
      </c>
      <c r="D356" s="23" t="str">
        <f t="shared" si="61"/>
        <v>日校</v>
      </c>
      <c r="E356" s="23" t="str">
        <f t="shared" si="62"/>
        <v>貿二3</v>
      </c>
      <c r="F356" s="25" t="str">
        <f t="shared" si="63"/>
        <v>高職英文</v>
      </c>
      <c r="G356" s="23" t="str">
        <f t="shared" si="64"/>
        <v>三</v>
      </c>
      <c r="H356" s="23" t="str">
        <f t="shared" si="65"/>
        <v>東大</v>
      </c>
      <c r="I356" s="23" t="str">
        <f t="shared" si="66"/>
        <v>車蓓群</v>
      </c>
      <c r="J356" s="23">
        <f t="shared" si="67"/>
        <v>230</v>
      </c>
      <c r="K356" s="42">
        <f t="shared" si="68"/>
        <v>0</v>
      </c>
      <c r="L356" s="44" t="str">
        <f>VLOOKUP(H356,出版社!$B$2:$D$26,3,0)</f>
        <v>招標議價</v>
      </c>
      <c r="M356" s="23">
        <f t="shared" si="69"/>
        <v>39</v>
      </c>
      <c r="N356" s="23">
        <f t="shared" si="70"/>
        <v>39</v>
      </c>
      <c r="O356" s="34">
        <f t="shared" si="71"/>
        <v>8970</v>
      </c>
      <c r="P356" s="34"/>
      <c r="Q356" s="23"/>
      <c r="R356" s="34"/>
      <c r="S356" s="23"/>
      <c r="T356" s="25"/>
    </row>
    <row r="357" spans="1:20">
      <c r="A357" s="27">
        <v>38</v>
      </c>
      <c r="B357" s="27">
        <v>41</v>
      </c>
      <c r="C357" s="27" t="str">
        <f t="shared" si="60"/>
        <v>二</v>
      </c>
      <c r="D357" s="23" t="str">
        <f t="shared" si="61"/>
        <v>日校</v>
      </c>
      <c r="E357" s="23" t="str">
        <f t="shared" si="62"/>
        <v>貿二4</v>
      </c>
      <c r="F357" s="25" t="str">
        <f t="shared" si="63"/>
        <v>高職英文</v>
      </c>
      <c r="G357" s="23" t="str">
        <f t="shared" si="64"/>
        <v>三</v>
      </c>
      <c r="H357" s="23" t="str">
        <f t="shared" si="65"/>
        <v>東大</v>
      </c>
      <c r="I357" s="23" t="str">
        <f t="shared" si="66"/>
        <v>車蓓群</v>
      </c>
      <c r="J357" s="23">
        <f t="shared" si="67"/>
        <v>230</v>
      </c>
      <c r="K357" s="42">
        <f t="shared" si="68"/>
        <v>0</v>
      </c>
      <c r="L357" s="44" t="str">
        <f>VLOOKUP(H357,出版社!$B$2:$D$26,3,0)</f>
        <v>招標議價</v>
      </c>
      <c r="M357" s="23">
        <f t="shared" si="69"/>
        <v>39</v>
      </c>
      <c r="N357" s="23">
        <f t="shared" si="70"/>
        <v>39</v>
      </c>
      <c r="O357" s="34">
        <f t="shared" si="71"/>
        <v>8970</v>
      </c>
      <c r="P357" s="34"/>
      <c r="Q357" s="23"/>
      <c r="R357" s="34"/>
      <c r="S357" s="23"/>
      <c r="T357" s="25"/>
    </row>
    <row r="358" spans="1:20">
      <c r="A358" s="27">
        <v>35</v>
      </c>
      <c r="B358" s="27">
        <v>50</v>
      </c>
      <c r="C358" s="27" t="str">
        <f t="shared" si="60"/>
        <v>二</v>
      </c>
      <c r="D358" s="23" t="str">
        <f t="shared" si="61"/>
        <v>日校</v>
      </c>
      <c r="E358" s="23" t="str">
        <f t="shared" si="62"/>
        <v>貿二1</v>
      </c>
      <c r="F358" s="25" t="str">
        <f t="shared" si="63"/>
        <v>會計學</v>
      </c>
      <c r="G358" s="23" t="str">
        <f t="shared" si="64"/>
        <v>Ⅳ</v>
      </c>
      <c r="H358" s="23" t="str">
        <f t="shared" si="65"/>
        <v>啟芳</v>
      </c>
      <c r="I358" s="23" t="str">
        <f t="shared" si="66"/>
        <v>林若娟等</v>
      </c>
      <c r="J358" s="23">
        <f t="shared" si="67"/>
        <v>230</v>
      </c>
      <c r="K358" s="42">
        <f t="shared" si="68"/>
        <v>0</v>
      </c>
      <c r="L358" s="44" t="str">
        <f>VLOOKUP(H358,出版社!$B$2:$D$26,3,0)</f>
        <v>招標議價</v>
      </c>
      <c r="M358" s="23">
        <f t="shared" si="69"/>
        <v>39</v>
      </c>
      <c r="N358" s="23">
        <f t="shared" si="70"/>
        <v>39</v>
      </c>
      <c r="O358" s="34">
        <f t="shared" si="71"/>
        <v>8970</v>
      </c>
      <c r="P358" s="34"/>
      <c r="Q358" s="23"/>
      <c r="R358" s="34"/>
      <c r="S358" s="23"/>
      <c r="T358" s="25"/>
    </row>
    <row r="359" spans="1:20">
      <c r="A359" s="27">
        <v>36</v>
      </c>
      <c r="B359" s="27">
        <v>50</v>
      </c>
      <c r="C359" s="27" t="str">
        <f t="shared" si="60"/>
        <v>二</v>
      </c>
      <c r="D359" s="23" t="str">
        <f t="shared" si="61"/>
        <v>日校</v>
      </c>
      <c r="E359" s="23" t="str">
        <f t="shared" si="62"/>
        <v>貿二2</v>
      </c>
      <c r="F359" s="25" t="str">
        <f t="shared" si="63"/>
        <v>會計學</v>
      </c>
      <c r="G359" s="23" t="str">
        <f t="shared" si="64"/>
        <v>Ⅳ</v>
      </c>
      <c r="H359" s="23" t="str">
        <f t="shared" si="65"/>
        <v>啟芳</v>
      </c>
      <c r="I359" s="23" t="str">
        <f t="shared" si="66"/>
        <v>林若娟等</v>
      </c>
      <c r="J359" s="23">
        <f t="shared" si="67"/>
        <v>230</v>
      </c>
      <c r="K359" s="42">
        <f t="shared" si="68"/>
        <v>0</v>
      </c>
      <c r="L359" s="44" t="str">
        <f>VLOOKUP(H359,出版社!$B$2:$D$26,3,0)</f>
        <v>招標議價</v>
      </c>
      <c r="M359" s="23">
        <f t="shared" si="69"/>
        <v>39</v>
      </c>
      <c r="N359" s="23">
        <f t="shared" si="70"/>
        <v>39</v>
      </c>
      <c r="O359" s="34">
        <f t="shared" si="71"/>
        <v>8970</v>
      </c>
      <c r="P359" s="34"/>
      <c r="Q359" s="23"/>
      <c r="R359" s="34"/>
      <c r="S359" s="23"/>
      <c r="T359" s="25"/>
    </row>
    <row r="360" spans="1:20">
      <c r="A360" s="27">
        <v>37</v>
      </c>
      <c r="B360" s="27">
        <v>50</v>
      </c>
      <c r="C360" s="27" t="str">
        <f t="shared" si="60"/>
        <v>二</v>
      </c>
      <c r="D360" s="23" t="str">
        <f t="shared" si="61"/>
        <v>日校</v>
      </c>
      <c r="E360" s="23" t="str">
        <f t="shared" si="62"/>
        <v>貿二3</v>
      </c>
      <c r="F360" s="25" t="str">
        <f t="shared" si="63"/>
        <v>會計學</v>
      </c>
      <c r="G360" s="23" t="str">
        <f t="shared" si="64"/>
        <v>Ⅳ</v>
      </c>
      <c r="H360" s="23" t="str">
        <f t="shared" si="65"/>
        <v>啟芳</v>
      </c>
      <c r="I360" s="23" t="str">
        <f t="shared" si="66"/>
        <v>林若娟等</v>
      </c>
      <c r="J360" s="23">
        <f t="shared" si="67"/>
        <v>230</v>
      </c>
      <c r="K360" s="42">
        <f t="shared" si="68"/>
        <v>0</v>
      </c>
      <c r="L360" s="44" t="str">
        <f>VLOOKUP(H360,出版社!$B$2:$D$26,3,0)</f>
        <v>招標議價</v>
      </c>
      <c r="M360" s="23">
        <f t="shared" si="69"/>
        <v>39</v>
      </c>
      <c r="N360" s="23">
        <f t="shared" si="70"/>
        <v>39</v>
      </c>
      <c r="O360" s="34">
        <f t="shared" si="71"/>
        <v>8970</v>
      </c>
      <c r="P360" s="34"/>
      <c r="Q360" s="23"/>
      <c r="R360" s="34"/>
      <c r="S360" s="23"/>
      <c r="T360" s="25"/>
    </row>
    <row r="361" spans="1:20">
      <c r="A361" s="27">
        <v>38</v>
      </c>
      <c r="B361" s="27">
        <v>50</v>
      </c>
      <c r="C361" s="27" t="str">
        <f t="shared" si="60"/>
        <v>二</v>
      </c>
      <c r="D361" s="23" t="str">
        <f t="shared" si="61"/>
        <v>日校</v>
      </c>
      <c r="E361" s="23" t="str">
        <f t="shared" si="62"/>
        <v>貿二4</v>
      </c>
      <c r="F361" s="25" t="str">
        <f t="shared" si="63"/>
        <v>會計學</v>
      </c>
      <c r="G361" s="23" t="str">
        <f t="shared" si="64"/>
        <v>Ⅳ</v>
      </c>
      <c r="H361" s="23" t="str">
        <f t="shared" si="65"/>
        <v>啟芳</v>
      </c>
      <c r="I361" s="23" t="str">
        <f t="shared" si="66"/>
        <v>林若娟等</v>
      </c>
      <c r="J361" s="23">
        <f t="shared" si="67"/>
        <v>230</v>
      </c>
      <c r="K361" s="42">
        <f t="shared" si="68"/>
        <v>0</v>
      </c>
      <c r="L361" s="44" t="str">
        <f>VLOOKUP(H361,出版社!$B$2:$D$26,3,0)</f>
        <v>招標議價</v>
      </c>
      <c r="M361" s="23">
        <f t="shared" si="69"/>
        <v>39</v>
      </c>
      <c r="N361" s="23">
        <f t="shared" si="70"/>
        <v>39</v>
      </c>
      <c r="O361" s="34">
        <f t="shared" si="71"/>
        <v>8970</v>
      </c>
      <c r="P361" s="34"/>
      <c r="Q361" s="23"/>
      <c r="R361" s="34"/>
      <c r="S361" s="23"/>
      <c r="T361" s="25"/>
    </row>
    <row r="362" spans="1:20">
      <c r="A362" s="27">
        <v>35</v>
      </c>
      <c r="B362" s="27">
        <v>55</v>
      </c>
      <c r="C362" s="27" t="str">
        <f t="shared" si="60"/>
        <v>二</v>
      </c>
      <c r="D362" s="23" t="str">
        <f t="shared" si="61"/>
        <v>日校</v>
      </c>
      <c r="E362" s="23" t="str">
        <f t="shared" si="62"/>
        <v>貿二1</v>
      </c>
      <c r="F362" s="25" t="str">
        <f t="shared" si="63"/>
        <v>經濟學</v>
      </c>
      <c r="G362" s="23" t="str">
        <f t="shared" si="64"/>
        <v>Ⅰ</v>
      </c>
      <c r="H362" s="23" t="str">
        <f t="shared" si="65"/>
        <v>信樺</v>
      </c>
      <c r="I362" s="23" t="str">
        <f t="shared" si="66"/>
        <v>國立民</v>
      </c>
      <c r="J362" s="23">
        <f t="shared" si="67"/>
        <v>250</v>
      </c>
      <c r="K362" s="42">
        <f t="shared" si="68"/>
        <v>0</v>
      </c>
      <c r="L362" s="44" t="str">
        <f>VLOOKUP(H362,出版社!$B$2:$D$26,3,0)</f>
        <v>招標議價</v>
      </c>
      <c r="M362" s="23">
        <f t="shared" si="69"/>
        <v>39</v>
      </c>
      <c r="N362" s="23">
        <f t="shared" si="70"/>
        <v>39</v>
      </c>
      <c r="O362" s="34">
        <f t="shared" si="71"/>
        <v>9750</v>
      </c>
      <c r="P362" s="34"/>
      <c r="Q362" s="23"/>
      <c r="R362" s="34"/>
      <c r="S362" s="23"/>
      <c r="T362" s="25"/>
    </row>
    <row r="363" spans="1:20">
      <c r="A363" s="27">
        <v>36</v>
      </c>
      <c r="B363" s="27">
        <v>55</v>
      </c>
      <c r="C363" s="27" t="str">
        <f t="shared" si="60"/>
        <v>二</v>
      </c>
      <c r="D363" s="23" t="str">
        <f t="shared" si="61"/>
        <v>日校</v>
      </c>
      <c r="E363" s="23" t="str">
        <f t="shared" si="62"/>
        <v>貿二2</v>
      </c>
      <c r="F363" s="25" t="str">
        <f t="shared" si="63"/>
        <v>經濟學</v>
      </c>
      <c r="G363" s="23" t="str">
        <f t="shared" si="64"/>
        <v>Ⅰ</v>
      </c>
      <c r="H363" s="23" t="str">
        <f t="shared" si="65"/>
        <v>信樺</v>
      </c>
      <c r="I363" s="23" t="str">
        <f t="shared" si="66"/>
        <v>國立民</v>
      </c>
      <c r="J363" s="23">
        <f t="shared" si="67"/>
        <v>250</v>
      </c>
      <c r="K363" s="42">
        <f t="shared" si="68"/>
        <v>0</v>
      </c>
      <c r="L363" s="44" t="str">
        <f>VLOOKUP(H363,出版社!$B$2:$D$26,3,0)</f>
        <v>招標議價</v>
      </c>
      <c r="M363" s="23">
        <f t="shared" si="69"/>
        <v>39</v>
      </c>
      <c r="N363" s="23">
        <f t="shared" si="70"/>
        <v>39</v>
      </c>
      <c r="O363" s="34">
        <f t="shared" si="71"/>
        <v>9750</v>
      </c>
      <c r="P363" s="34"/>
      <c r="Q363" s="23"/>
      <c r="R363" s="34"/>
      <c r="S363" s="23"/>
      <c r="T363" s="25"/>
    </row>
    <row r="364" spans="1:20">
      <c r="A364" s="27">
        <v>37</v>
      </c>
      <c r="B364" s="27">
        <v>55</v>
      </c>
      <c r="C364" s="27" t="str">
        <f t="shared" si="60"/>
        <v>二</v>
      </c>
      <c r="D364" s="23" t="str">
        <f t="shared" si="61"/>
        <v>日校</v>
      </c>
      <c r="E364" s="23" t="str">
        <f t="shared" si="62"/>
        <v>貿二3</v>
      </c>
      <c r="F364" s="25" t="str">
        <f t="shared" si="63"/>
        <v>經濟學</v>
      </c>
      <c r="G364" s="23" t="str">
        <f t="shared" si="64"/>
        <v>Ⅰ</v>
      </c>
      <c r="H364" s="23" t="str">
        <f t="shared" si="65"/>
        <v>信樺</v>
      </c>
      <c r="I364" s="23" t="str">
        <f t="shared" si="66"/>
        <v>國立民</v>
      </c>
      <c r="J364" s="23">
        <f t="shared" si="67"/>
        <v>250</v>
      </c>
      <c r="K364" s="42">
        <f t="shared" si="68"/>
        <v>0</v>
      </c>
      <c r="L364" s="44" t="str">
        <f>VLOOKUP(H364,出版社!$B$2:$D$26,3,0)</f>
        <v>招標議價</v>
      </c>
      <c r="M364" s="23">
        <f t="shared" si="69"/>
        <v>39</v>
      </c>
      <c r="N364" s="23">
        <f t="shared" si="70"/>
        <v>39</v>
      </c>
      <c r="O364" s="34">
        <f t="shared" si="71"/>
        <v>9750</v>
      </c>
      <c r="P364" s="34"/>
      <c r="Q364" s="23"/>
      <c r="R364" s="34"/>
      <c r="S364" s="23"/>
      <c r="T364" s="25"/>
    </row>
    <row r="365" spans="1:20">
      <c r="A365" s="27">
        <v>38</v>
      </c>
      <c r="B365" s="27">
        <v>55</v>
      </c>
      <c r="C365" s="27" t="str">
        <f t="shared" si="60"/>
        <v>二</v>
      </c>
      <c r="D365" s="23" t="str">
        <f t="shared" si="61"/>
        <v>日校</v>
      </c>
      <c r="E365" s="23" t="str">
        <f t="shared" si="62"/>
        <v>貿二4</v>
      </c>
      <c r="F365" s="25" t="str">
        <f t="shared" si="63"/>
        <v>經濟學</v>
      </c>
      <c r="G365" s="23" t="str">
        <f t="shared" si="64"/>
        <v>Ⅰ</v>
      </c>
      <c r="H365" s="23" t="str">
        <f t="shared" si="65"/>
        <v>信樺</v>
      </c>
      <c r="I365" s="23" t="str">
        <f t="shared" si="66"/>
        <v>國立民</v>
      </c>
      <c r="J365" s="23">
        <f t="shared" si="67"/>
        <v>250</v>
      </c>
      <c r="K365" s="42">
        <f t="shared" si="68"/>
        <v>0</v>
      </c>
      <c r="L365" s="44" t="str">
        <f>VLOOKUP(H365,出版社!$B$2:$D$26,3,0)</f>
        <v>招標議價</v>
      </c>
      <c r="M365" s="23">
        <f t="shared" si="69"/>
        <v>39</v>
      </c>
      <c r="N365" s="23">
        <f t="shared" si="70"/>
        <v>39</v>
      </c>
      <c r="O365" s="34">
        <f t="shared" si="71"/>
        <v>9750</v>
      </c>
      <c r="P365" s="34"/>
      <c r="Q365" s="23"/>
      <c r="R365" s="34"/>
      <c r="S365" s="23"/>
      <c r="T365" s="25"/>
    </row>
    <row r="366" spans="1:20">
      <c r="A366" s="27">
        <v>35</v>
      </c>
      <c r="B366" s="27">
        <v>56</v>
      </c>
      <c r="C366" s="27" t="str">
        <f t="shared" si="60"/>
        <v>二</v>
      </c>
      <c r="D366" s="23" t="str">
        <f t="shared" si="61"/>
        <v>日校</v>
      </c>
      <c r="E366" s="23" t="str">
        <f t="shared" si="62"/>
        <v>貿二1</v>
      </c>
      <c r="F366" s="25" t="str">
        <f t="shared" si="63"/>
        <v>計算機概論</v>
      </c>
      <c r="G366" s="23" t="str">
        <f t="shared" si="64"/>
        <v>Ⅲ</v>
      </c>
      <c r="H366" s="23" t="str">
        <f t="shared" si="65"/>
        <v>旗立</v>
      </c>
      <c r="I366" s="23" t="str">
        <f t="shared" si="66"/>
        <v>施威銘.等</v>
      </c>
      <c r="J366" s="23">
        <f t="shared" si="67"/>
        <v>296</v>
      </c>
      <c r="K366" s="42">
        <f t="shared" si="68"/>
        <v>0</v>
      </c>
      <c r="L366" s="44" t="str">
        <f>VLOOKUP(H366,出版社!$B$2:$D$26,3,0)</f>
        <v>招標議價</v>
      </c>
      <c r="M366" s="23">
        <f t="shared" si="69"/>
        <v>39</v>
      </c>
      <c r="N366" s="23">
        <f t="shared" si="70"/>
        <v>39</v>
      </c>
      <c r="O366" s="34">
        <f t="shared" si="71"/>
        <v>11544</v>
      </c>
      <c r="P366" s="34"/>
      <c r="Q366" s="23"/>
      <c r="R366" s="34"/>
      <c r="S366" s="23"/>
      <c r="T366" s="25"/>
    </row>
    <row r="367" spans="1:20">
      <c r="A367" s="27">
        <v>36</v>
      </c>
      <c r="B367" s="27">
        <v>56</v>
      </c>
      <c r="C367" s="27" t="str">
        <f t="shared" si="60"/>
        <v>二</v>
      </c>
      <c r="D367" s="23" t="str">
        <f t="shared" si="61"/>
        <v>日校</v>
      </c>
      <c r="E367" s="23" t="str">
        <f t="shared" si="62"/>
        <v>貿二2</v>
      </c>
      <c r="F367" s="25" t="str">
        <f t="shared" si="63"/>
        <v>計算機概論</v>
      </c>
      <c r="G367" s="23" t="str">
        <f t="shared" si="64"/>
        <v>Ⅲ</v>
      </c>
      <c r="H367" s="23" t="str">
        <f t="shared" si="65"/>
        <v>旗立</v>
      </c>
      <c r="I367" s="23" t="str">
        <f t="shared" si="66"/>
        <v>施威銘.等</v>
      </c>
      <c r="J367" s="23">
        <f t="shared" si="67"/>
        <v>296</v>
      </c>
      <c r="K367" s="42">
        <f t="shared" si="68"/>
        <v>0</v>
      </c>
      <c r="L367" s="44" t="str">
        <f>VLOOKUP(H367,出版社!$B$2:$D$26,3,0)</f>
        <v>招標議價</v>
      </c>
      <c r="M367" s="23">
        <f t="shared" si="69"/>
        <v>39</v>
      </c>
      <c r="N367" s="23">
        <f t="shared" si="70"/>
        <v>39</v>
      </c>
      <c r="O367" s="34">
        <f t="shared" si="71"/>
        <v>11544</v>
      </c>
      <c r="P367" s="34"/>
      <c r="Q367" s="23"/>
      <c r="R367" s="34"/>
      <c r="S367" s="23"/>
      <c r="T367" s="25"/>
    </row>
    <row r="368" spans="1:20">
      <c r="A368" s="27">
        <v>37</v>
      </c>
      <c r="B368" s="27">
        <v>56</v>
      </c>
      <c r="C368" s="27" t="str">
        <f t="shared" si="60"/>
        <v>二</v>
      </c>
      <c r="D368" s="23" t="str">
        <f t="shared" si="61"/>
        <v>日校</v>
      </c>
      <c r="E368" s="23" t="str">
        <f t="shared" si="62"/>
        <v>貿二3</v>
      </c>
      <c r="F368" s="25" t="str">
        <f t="shared" si="63"/>
        <v>計算機概論</v>
      </c>
      <c r="G368" s="23" t="str">
        <f t="shared" si="64"/>
        <v>Ⅲ</v>
      </c>
      <c r="H368" s="23" t="str">
        <f t="shared" si="65"/>
        <v>旗立</v>
      </c>
      <c r="I368" s="23" t="str">
        <f t="shared" si="66"/>
        <v>施威銘.等</v>
      </c>
      <c r="J368" s="23">
        <f t="shared" si="67"/>
        <v>296</v>
      </c>
      <c r="K368" s="42">
        <f t="shared" si="68"/>
        <v>0</v>
      </c>
      <c r="L368" s="44" t="str">
        <f>VLOOKUP(H368,出版社!$B$2:$D$26,3,0)</f>
        <v>招標議價</v>
      </c>
      <c r="M368" s="23">
        <f t="shared" si="69"/>
        <v>39</v>
      </c>
      <c r="N368" s="23">
        <f t="shared" si="70"/>
        <v>39</v>
      </c>
      <c r="O368" s="34">
        <f t="shared" si="71"/>
        <v>11544</v>
      </c>
      <c r="P368" s="34"/>
      <c r="Q368" s="23"/>
      <c r="R368" s="34"/>
      <c r="S368" s="23"/>
      <c r="T368" s="25"/>
    </row>
    <row r="369" spans="1:20">
      <c r="A369" s="27">
        <v>38</v>
      </c>
      <c r="B369" s="27">
        <v>56</v>
      </c>
      <c r="C369" s="27" t="str">
        <f t="shared" si="60"/>
        <v>二</v>
      </c>
      <c r="D369" s="23" t="str">
        <f t="shared" si="61"/>
        <v>日校</v>
      </c>
      <c r="E369" s="23" t="str">
        <f t="shared" si="62"/>
        <v>貿二4</v>
      </c>
      <c r="F369" s="25" t="str">
        <f t="shared" si="63"/>
        <v>計算機概論</v>
      </c>
      <c r="G369" s="23" t="str">
        <f t="shared" si="64"/>
        <v>Ⅲ</v>
      </c>
      <c r="H369" s="23" t="str">
        <f t="shared" si="65"/>
        <v>旗立</v>
      </c>
      <c r="I369" s="23" t="str">
        <f t="shared" si="66"/>
        <v>施威銘.等</v>
      </c>
      <c r="J369" s="23">
        <f t="shared" si="67"/>
        <v>296</v>
      </c>
      <c r="K369" s="42">
        <f t="shared" si="68"/>
        <v>0</v>
      </c>
      <c r="L369" s="44" t="str">
        <f>VLOOKUP(H369,出版社!$B$2:$D$26,3,0)</f>
        <v>招標議價</v>
      </c>
      <c r="M369" s="23">
        <f t="shared" si="69"/>
        <v>39</v>
      </c>
      <c r="N369" s="23">
        <f t="shared" si="70"/>
        <v>39</v>
      </c>
      <c r="O369" s="34">
        <f t="shared" si="71"/>
        <v>11544</v>
      </c>
      <c r="P369" s="34"/>
      <c r="Q369" s="23"/>
      <c r="R369" s="34"/>
      <c r="S369" s="23"/>
      <c r="T369" s="25"/>
    </row>
    <row r="370" spans="1:20">
      <c r="A370" s="27">
        <v>35</v>
      </c>
      <c r="B370" s="27">
        <v>54</v>
      </c>
      <c r="C370" s="27" t="str">
        <f t="shared" si="60"/>
        <v>二</v>
      </c>
      <c r="D370" s="23" t="str">
        <f t="shared" si="61"/>
        <v>日校</v>
      </c>
      <c r="E370" s="23" t="str">
        <f t="shared" si="62"/>
        <v>貿二1</v>
      </c>
      <c r="F370" s="25" t="str">
        <f t="shared" si="63"/>
        <v>會計丙檢術科超易通(文中)</v>
      </c>
      <c r="G370" s="23" t="str">
        <f t="shared" si="64"/>
        <v>全</v>
      </c>
      <c r="H370" s="23" t="str">
        <f t="shared" si="65"/>
        <v>啟芳</v>
      </c>
      <c r="I370" s="23" t="str">
        <f t="shared" si="66"/>
        <v>喬偉翔</v>
      </c>
      <c r="J370" s="23">
        <f t="shared" si="67"/>
        <v>280</v>
      </c>
      <c r="K370" s="42">
        <f t="shared" si="68"/>
        <v>0</v>
      </c>
      <c r="L370" s="44" t="str">
        <f>VLOOKUP(H370,出版社!$B$2:$D$26,3,0)</f>
        <v>招標議價</v>
      </c>
      <c r="M370" s="23">
        <f t="shared" si="69"/>
        <v>39</v>
      </c>
      <c r="N370" s="23">
        <f t="shared" si="70"/>
        <v>39</v>
      </c>
      <c r="O370" s="34">
        <f t="shared" si="71"/>
        <v>10920</v>
      </c>
      <c r="P370" s="34"/>
      <c r="Q370" s="23"/>
      <c r="R370" s="34"/>
      <c r="S370" s="23"/>
      <c r="T370" s="25"/>
    </row>
    <row r="371" spans="1:20">
      <c r="A371" s="27">
        <v>36</v>
      </c>
      <c r="B371" s="27">
        <v>54</v>
      </c>
      <c r="C371" s="27" t="str">
        <f t="shared" si="60"/>
        <v>二</v>
      </c>
      <c r="D371" s="23" t="str">
        <f t="shared" si="61"/>
        <v>日校</v>
      </c>
      <c r="E371" s="23" t="str">
        <f t="shared" si="62"/>
        <v>貿二2</v>
      </c>
      <c r="F371" s="25" t="str">
        <f t="shared" si="63"/>
        <v>會計丙檢術科超易通(文中)</v>
      </c>
      <c r="G371" s="23" t="str">
        <f t="shared" si="64"/>
        <v>全</v>
      </c>
      <c r="H371" s="23" t="str">
        <f t="shared" si="65"/>
        <v>啟芳</v>
      </c>
      <c r="I371" s="23" t="str">
        <f t="shared" si="66"/>
        <v>喬偉翔</v>
      </c>
      <c r="J371" s="23">
        <f t="shared" si="67"/>
        <v>280</v>
      </c>
      <c r="K371" s="42">
        <f t="shared" si="68"/>
        <v>0</v>
      </c>
      <c r="L371" s="44" t="str">
        <f>VLOOKUP(H371,出版社!$B$2:$D$26,3,0)</f>
        <v>招標議價</v>
      </c>
      <c r="M371" s="23">
        <f t="shared" si="69"/>
        <v>39</v>
      </c>
      <c r="N371" s="23">
        <f t="shared" si="70"/>
        <v>39</v>
      </c>
      <c r="O371" s="34">
        <f t="shared" si="71"/>
        <v>10920</v>
      </c>
      <c r="P371" s="34"/>
      <c r="Q371" s="23"/>
      <c r="R371" s="34"/>
      <c r="S371" s="23"/>
      <c r="T371" s="25"/>
    </row>
    <row r="372" spans="1:20">
      <c r="A372" s="27">
        <v>37</v>
      </c>
      <c r="B372" s="27">
        <v>54</v>
      </c>
      <c r="C372" s="27" t="str">
        <f t="shared" si="60"/>
        <v>二</v>
      </c>
      <c r="D372" s="23" t="str">
        <f t="shared" si="61"/>
        <v>日校</v>
      </c>
      <c r="E372" s="23" t="str">
        <f t="shared" si="62"/>
        <v>貿二3</v>
      </c>
      <c r="F372" s="25" t="str">
        <f t="shared" si="63"/>
        <v>會計丙檢術科超易通(文中)</v>
      </c>
      <c r="G372" s="23" t="str">
        <f t="shared" si="64"/>
        <v>全</v>
      </c>
      <c r="H372" s="23" t="str">
        <f t="shared" si="65"/>
        <v>啟芳</v>
      </c>
      <c r="I372" s="23" t="str">
        <f t="shared" si="66"/>
        <v>喬偉翔</v>
      </c>
      <c r="J372" s="23">
        <f t="shared" si="67"/>
        <v>280</v>
      </c>
      <c r="K372" s="42">
        <f t="shared" si="68"/>
        <v>0</v>
      </c>
      <c r="L372" s="44" t="str">
        <f>VLOOKUP(H372,出版社!$B$2:$D$26,3,0)</f>
        <v>招標議價</v>
      </c>
      <c r="M372" s="23">
        <f t="shared" si="69"/>
        <v>39</v>
      </c>
      <c r="N372" s="23">
        <f t="shared" si="70"/>
        <v>39</v>
      </c>
      <c r="O372" s="34">
        <f t="shared" si="71"/>
        <v>10920</v>
      </c>
      <c r="P372" s="34"/>
      <c r="Q372" s="23"/>
      <c r="R372" s="34"/>
      <c r="S372" s="23"/>
      <c r="T372" s="25"/>
    </row>
    <row r="373" spans="1:20">
      <c r="A373" s="27">
        <v>38</v>
      </c>
      <c r="B373" s="27">
        <v>54</v>
      </c>
      <c r="C373" s="27" t="str">
        <f t="shared" si="60"/>
        <v>二</v>
      </c>
      <c r="D373" s="23" t="str">
        <f t="shared" si="61"/>
        <v>日校</v>
      </c>
      <c r="E373" s="23" t="str">
        <f t="shared" si="62"/>
        <v>貿二4</v>
      </c>
      <c r="F373" s="25" t="str">
        <f t="shared" si="63"/>
        <v>會計丙檢術科超易通(文中)</v>
      </c>
      <c r="G373" s="23" t="str">
        <f t="shared" si="64"/>
        <v>全</v>
      </c>
      <c r="H373" s="23" t="str">
        <f t="shared" si="65"/>
        <v>啟芳</v>
      </c>
      <c r="I373" s="23" t="str">
        <f t="shared" si="66"/>
        <v>喬偉翔</v>
      </c>
      <c r="J373" s="23">
        <f t="shared" si="67"/>
        <v>280</v>
      </c>
      <c r="K373" s="42">
        <f t="shared" si="68"/>
        <v>0</v>
      </c>
      <c r="L373" s="44" t="str">
        <f>VLOOKUP(H373,出版社!$B$2:$D$26,3,0)</f>
        <v>招標議價</v>
      </c>
      <c r="M373" s="23">
        <f t="shared" si="69"/>
        <v>39</v>
      </c>
      <c r="N373" s="23">
        <f t="shared" si="70"/>
        <v>39</v>
      </c>
      <c r="O373" s="34">
        <f t="shared" si="71"/>
        <v>10920</v>
      </c>
      <c r="P373" s="34"/>
      <c r="Q373" s="23"/>
      <c r="R373" s="34"/>
      <c r="S373" s="23"/>
      <c r="T373" s="25"/>
    </row>
    <row r="374" spans="1:20">
      <c r="A374" s="27">
        <v>45</v>
      </c>
      <c r="B374" s="27">
        <v>36</v>
      </c>
      <c r="C374" s="27" t="str">
        <f t="shared" si="60"/>
        <v>二</v>
      </c>
      <c r="D374" s="23" t="str">
        <f t="shared" si="61"/>
        <v>日校</v>
      </c>
      <c r="E374" s="23" t="str">
        <f t="shared" si="62"/>
        <v>資二1</v>
      </c>
      <c r="F374" s="25" t="str">
        <f t="shared" si="63"/>
        <v>高職國文</v>
      </c>
      <c r="G374" s="23" t="str">
        <f t="shared" si="64"/>
        <v>三</v>
      </c>
      <c r="H374" s="23" t="str">
        <f t="shared" si="65"/>
        <v>翰林</v>
      </c>
      <c r="I374" s="23" t="str">
        <f t="shared" si="66"/>
        <v>宋隆發.等</v>
      </c>
      <c r="J374" s="23">
        <f t="shared" si="67"/>
        <v>215</v>
      </c>
      <c r="K374" s="42">
        <f t="shared" si="68"/>
        <v>0</v>
      </c>
      <c r="L374" s="44" t="str">
        <f>VLOOKUP(H374,出版社!$B$2:$D$26,3,0)</f>
        <v>招標議價</v>
      </c>
      <c r="M374" s="23">
        <f t="shared" si="69"/>
        <v>39</v>
      </c>
      <c r="N374" s="23">
        <f t="shared" si="70"/>
        <v>39</v>
      </c>
      <c r="O374" s="34">
        <f t="shared" si="71"/>
        <v>8385</v>
      </c>
      <c r="P374" s="34"/>
      <c r="Q374" s="23"/>
      <c r="R374" s="34"/>
      <c r="S374" s="23"/>
      <c r="T374" s="25"/>
    </row>
    <row r="375" spans="1:20">
      <c r="A375" s="27">
        <v>46</v>
      </c>
      <c r="B375" s="27">
        <v>36</v>
      </c>
      <c r="C375" s="27" t="str">
        <f t="shared" si="60"/>
        <v>二</v>
      </c>
      <c r="D375" s="23" t="str">
        <f t="shared" si="61"/>
        <v>日校</v>
      </c>
      <c r="E375" s="23" t="str">
        <f t="shared" si="62"/>
        <v>資二2</v>
      </c>
      <c r="F375" s="25" t="str">
        <f t="shared" si="63"/>
        <v>高職國文</v>
      </c>
      <c r="G375" s="23" t="str">
        <f t="shared" si="64"/>
        <v>三</v>
      </c>
      <c r="H375" s="23" t="str">
        <f t="shared" si="65"/>
        <v>翰林</v>
      </c>
      <c r="I375" s="23" t="str">
        <f t="shared" si="66"/>
        <v>宋隆發.等</v>
      </c>
      <c r="J375" s="23">
        <f t="shared" si="67"/>
        <v>215</v>
      </c>
      <c r="K375" s="42">
        <f t="shared" si="68"/>
        <v>0</v>
      </c>
      <c r="L375" s="44" t="str">
        <f>VLOOKUP(H375,出版社!$B$2:$D$26,3,0)</f>
        <v>招標議價</v>
      </c>
      <c r="M375" s="23">
        <f t="shared" si="69"/>
        <v>40</v>
      </c>
      <c r="N375" s="23">
        <f t="shared" si="70"/>
        <v>40</v>
      </c>
      <c r="O375" s="34">
        <f t="shared" si="71"/>
        <v>8600</v>
      </c>
      <c r="P375" s="34"/>
      <c r="Q375" s="23"/>
      <c r="R375" s="34"/>
      <c r="S375" s="23"/>
      <c r="T375" s="25"/>
    </row>
    <row r="376" spans="1:20">
      <c r="A376" s="27">
        <v>45</v>
      </c>
      <c r="B376" s="27">
        <v>60</v>
      </c>
      <c r="C376" s="27" t="str">
        <f t="shared" si="60"/>
        <v>二</v>
      </c>
      <c r="D376" s="23" t="str">
        <f t="shared" si="61"/>
        <v>日校</v>
      </c>
      <c r="E376" s="23" t="str">
        <f t="shared" si="62"/>
        <v>資二1</v>
      </c>
      <c r="F376" s="25" t="str">
        <f t="shared" si="63"/>
        <v>野外求生</v>
      </c>
      <c r="G376" s="23" t="str">
        <f t="shared" si="64"/>
        <v>全</v>
      </c>
      <c r="H376" s="23" t="str">
        <f t="shared" si="65"/>
        <v>幼獅</v>
      </c>
      <c r="I376" s="23" t="str">
        <f t="shared" si="66"/>
        <v>廖文泉</v>
      </c>
      <c r="J376" s="23">
        <f t="shared" si="67"/>
        <v>150</v>
      </c>
      <c r="K376" s="42">
        <f t="shared" si="68"/>
        <v>0</v>
      </c>
      <c r="L376" s="44" t="str">
        <f>VLOOKUP(H376,出版社!$B$2:$D$26,3,0)</f>
        <v>招標議價</v>
      </c>
      <c r="M376" s="23">
        <f t="shared" si="69"/>
        <v>39</v>
      </c>
      <c r="N376" s="23">
        <f t="shared" si="70"/>
        <v>39</v>
      </c>
      <c r="O376" s="34">
        <f t="shared" si="71"/>
        <v>5850</v>
      </c>
      <c r="P376" s="34"/>
      <c r="Q376" s="23"/>
      <c r="R376" s="34"/>
      <c r="S376" s="23"/>
      <c r="T376" s="25"/>
    </row>
    <row r="377" spans="1:20">
      <c r="A377" s="27">
        <v>46</v>
      </c>
      <c r="B377" s="27">
        <v>60</v>
      </c>
      <c r="C377" s="27" t="str">
        <f t="shared" si="60"/>
        <v>二</v>
      </c>
      <c r="D377" s="23" t="str">
        <f t="shared" si="61"/>
        <v>日校</v>
      </c>
      <c r="E377" s="23" t="str">
        <f t="shared" si="62"/>
        <v>資二2</v>
      </c>
      <c r="F377" s="25" t="str">
        <f t="shared" si="63"/>
        <v>野外求生</v>
      </c>
      <c r="G377" s="23" t="str">
        <f t="shared" si="64"/>
        <v>全</v>
      </c>
      <c r="H377" s="23" t="str">
        <f t="shared" si="65"/>
        <v>幼獅</v>
      </c>
      <c r="I377" s="23" t="str">
        <f t="shared" si="66"/>
        <v>廖文泉</v>
      </c>
      <c r="J377" s="23">
        <f t="shared" si="67"/>
        <v>150</v>
      </c>
      <c r="K377" s="42">
        <f t="shared" si="68"/>
        <v>0</v>
      </c>
      <c r="L377" s="44" t="str">
        <f>VLOOKUP(H377,出版社!$B$2:$D$26,3,0)</f>
        <v>招標議價</v>
      </c>
      <c r="M377" s="23">
        <f t="shared" si="69"/>
        <v>40</v>
      </c>
      <c r="N377" s="23">
        <f t="shared" si="70"/>
        <v>40</v>
      </c>
      <c r="O377" s="34">
        <f t="shared" si="71"/>
        <v>6000</v>
      </c>
      <c r="P377" s="34"/>
      <c r="Q377" s="23"/>
      <c r="R377" s="34"/>
      <c r="S377" s="23"/>
      <c r="T377" s="25"/>
    </row>
    <row r="378" spans="1:20">
      <c r="A378" s="27">
        <v>45</v>
      </c>
      <c r="B378" s="27">
        <v>48</v>
      </c>
      <c r="C378" s="27" t="str">
        <f t="shared" si="60"/>
        <v>二</v>
      </c>
      <c r="D378" s="23" t="str">
        <f t="shared" si="61"/>
        <v>日校</v>
      </c>
      <c r="E378" s="23" t="str">
        <f t="shared" si="62"/>
        <v>資二1</v>
      </c>
      <c r="F378" s="25" t="str">
        <f t="shared" si="63"/>
        <v>數學B</v>
      </c>
      <c r="G378" s="23" t="str">
        <f t="shared" si="64"/>
        <v>三</v>
      </c>
      <c r="H378" s="23" t="str">
        <f t="shared" si="65"/>
        <v>信樺</v>
      </c>
      <c r="I378" s="23" t="str">
        <f t="shared" si="66"/>
        <v>姚敏庭</v>
      </c>
      <c r="J378" s="23">
        <f t="shared" si="67"/>
        <v>175</v>
      </c>
      <c r="K378" s="42">
        <f t="shared" si="68"/>
        <v>0</v>
      </c>
      <c r="L378" s="44" t="str">
        <f>VLOOKUP(H378,出版社!$B$2:$D$26,3,0)</f>
        <v>招標議價</v>
      </c>
      <c r="M378" s="23">
        <f t="shared" si="69"/>
        <v>39</v>
      </c>
      <c r="N378" s="23">
        <f t="shared" si="70"/>
        <v>39</v>
      </c>
      <c r="O378" s="34">
        <f t="shared" si="71"/>
        <v>6825</v>
      </c>
      <c r="P378" s="34"/>
      <c r="Q378" s="23"/>
      <c r="R378" s="34"/>
      <c r="S378" s="23"/>
      <c r="T378" s="25"/>
    </row>
    <row r="379" spans="1:20">
      <c r="A379" s="27">
        <v>46</v>
      </c>
      <c r="B379" s="27">
        <v>48</v>
      </c>
      <c r="C379" s="27" t="str">
        <f t="shared" si="60"/>
        <v>二</v>
      </c>
      <c r="D379" s="23" t="str">
        <f t="shared" si="61"/>
        <v>日校</v>
      </c>
      <c r="E379" s="23" t="str">
        <f t="shared" si="62"/>
        <v>資二2</v>
      </c>
      <c r="F379" s="25" t="str">
        <f t="shared" si="63"/>
        <v>數學B</v>
      </c>
      <c r="G379" s="23" t="str">
        <f t="shared" si="64"/>
        <v>三</v>
      </c>
      <c r="H379" s="23" t="str">
        <f t="shared" si="65"/>
        <v>信樺</v>
      </c>
      <c r="I379" s="23" t="str">
        <f t="shared" si="66"/>
        <v>姚敏庭</v>
      </c>
      <c r="J379" s="23">
        <f t="shared" si="67"/>
        <v>175</v>
      </c>
      <c r="K379" s="42">
        <f t="shared" si="68"/>
        <v>0</v>
      </c>
      <c r="L379" s="44" t="str">
        <f>VLOOKUP(H379,出版社!$B$2:$D$26,3,0)</f>
        <v>招標議價</v>
      </c>
      <c r="M379" s="23">
        <f t="shared" si="69"/>
        <v>40</v>
      </c>
      <c r="N379" s="23">
        <f t="shared" si="70"/>
        <v>40</v>
      </c>
      <c r="O379" s="34">
        <f t="shared" si="71"/>
        <v>7000</v>
      </c>
      <c r="P379" s="34"/>
      <c r="Q379" s="23"/>
      <c r="R379" s="34"/>
      <c r="S379" s="23"/>
      <c r="T379" s="25"/>
    </row>
    <row r="380" spans="1:20">
      <c r="A380" s="27">
        <v>45</v>
      </c>
      <c r="B380" s="27">
        <v>41</v>
      </c>
      <c r="C380" s="27" t="str">
        <f t="shared" si="60"/>
        <v>二</v>
      </c>
      <c r="D380" s="23" t="str">
        <f t="shared" si="61"/>
        <v>日校</v>
      </c>
      <c r="E380" s="23" t="str">
        <f t="shared" si="62"/>
        <v>資二1</v>
      </c>
      <c r="F380" s="25" t="str">
        <f t="shared" si="63"/>
        <v>高職英文</v>
      </c>
      <c r="G380" s="23" t="str">
        <f t="shared" si="64"/>
        <v>三</v>
      </c>
      <c r="H380" s="23" t="str">
        <f t="shared" si="65"/>
        <v>東大</v>
      </c>
      <c r="I380" s="23" t="str">
        <f t="shared" si="66"/>
        <v>車蓓群</v>
      </c>
      <c r="J380" s="23">
        <f t="shared" si="67"/>
        <v>230</v>
      </c>
      <c r="K380" s="42">
        <f t="shared" si="68"/>
        <v>0</v>
      </c>
      <c r="L380" s="44" t="str">
        <f>VLOOKUP(H380,出版社!$B$2:$D$26,3,0)</f>
        <v>招標議價</v>
      </c>
      <c r="M380" s="23">
        <f t="shared" si="69"/>
        <v>39</v>
      </c>
      <c r="N380" s="23">
        <f t="shared" si="70"/>
        <v>39</v>
      </c>
      <c r="O380" s="34">
        <f t="shared" si="71"/>
        <v>8970</v>
      </c>
      <c r="P380" s="34"/>
      <c r="Q380" s="23"/>
      <c r="R380" s="34"/>
      <c r="S380" s="23"/>
      <c r="T380" s="25"/>
    </row>
    <row r="381" spans="1:20">
      <c r="A381" s="27">
        <v>46</v>
      </c>
      <c r="B381" s="27">
        <v>41</v>
      </c>
      <c r="C381" s="27" t="str">
        <f t="shared" si="60"/>
        <v>二</v>
      </c>
      <c r="D381" s="23" t="str">
        <f t="shared" si="61"/>
        <v>日校</v>
      </c>
      <c r="E381" s="23" t="str">
        <f t="shared" si="62"/>
        <v>資二2</v>
      </c>
      <c r="F381" s="25" t="str">
        <f t="shared" si="63"/>
        <v>高職英文</v>
      </c>
      <c r="G381" s="23" t="str">
        <f t="shared" si="64"/>
        <v>三</v>
      </c>
      <c r="H381" s="23" t="str">
        <f t="shared" si="65"/>
        <v>東大</v>
      </c>
      <c r="I381" s="23" t="str">
        <f t="shared" si="66"/>
        <v>車蓓群</v>
      </c>
      <c r="J381" s="23">
        <f t="shared" si="67"/>
        <v>230</v>
      </c>
      <c r="K381" s="42">
        <f t="shared" si="68"/>
        <v>0</v>
      </c>
      <c r="L381" s="44" t="str">
        <f>VLOOKUP(H381,出版社!$B$2:$D$26,3,0)</f>
        <v>招標議價</v>
      </c>
      <c r="M381" s="23">
        <f t="shared" si="69"/>
        <v>40</v>
      </c>
      <c r="N381" s="23">
        <f t="shared" si="70"/>
        <v>40</v>
      </c>
      <c r="O381" s="34">
        <f t="shared" si="71"/>
        <v>9200</v>
      </c>
      <c r="P381" s="34"/>
      <c r="Q381" s="23"/>
      <c r="R381" s="34"/>
      <c r="S381" s="23"/>
      <c r="T381" s="25"/>
    </row>
    <row r="382" spans="1:20">
      <c r="A382" s="27">
        <v>45</v>
      </c>
      <c r="B382" s="27">
        <v>50</v>
      </c>
      <c r="C382" s="27" t="str">
        <f t="shared" si="60"/>
        <v>二</v>
      </c>
      <c r="D382" s="23" t="str">
        <f t="shared" si="61"/>
        <v>日校</v>
      </c>
      <c r="E382" s="23" t="str">
        <f t="shared" si="62"/>
        <v>資二1</v>
      </c>
      <c r="F382" s="25" t="str">
        <f t="shared" si="63"/>
        <v>會計學</v>
      </c>
      <c r="G382" s="23" t="str">
        <f t="shared" si="64"/>
        <v>Ⅳ</v>
      </c>
      <c r="H382" s="23" t="str">
        <f t="shared" si="65"/>
        <v>啟芳</v>
      </c>
      <c r="I382" s="23" t="str">
        <f t="shared" si="66"/>
        <v>林若娟等</v>
      </c>
      <c r="J382" s="23">
        <f t="shared" si="67"/>
        <v>230</v>
      </c>
      <c r="K382" s="42">
        <f t="shared" si="68"/>
        <v>0</v>
      </c>
      <c r="L382" s="44" t="str">
        <f>VLOOKUP(H382,出版社!$B$2:$D$26,3,0)</f>
        <v>招標議價</v>
      </c>
      <c r="M382" s="23">
        <f t="shared" si="69"/>
        <v>39</v>
      </c>
      <c r="N382" s="23">
        <f t="shared" si="70"/>
        <v>39</v>
      </c>
      <c r="O382" s="34">
        <f t="shared" si="71"/>
        <v>8970</v>
      </c>
      <c r="P382" s="34"/>
      <c r="Q382" s="23"/>
      <c r="R382" s="34"/>
      <c r="S382" s="23"/>
      <c r="T382" s="25"/>
    </row>
    <row r="383" spans="1:20">
      <c r="A383" s="27">
        <v>46</v>
      </c>
      <c r="B383" s="27">
        <v>50</v>
      </c>
      <c r="C383" s="27" t="str">
        <f t="shared" si="60"/>
        <v>二</v>
      </c>
      <c r="D383" s="23" t="str">
        <f t="shared" si="61"/>
        <v>日校</v>
      </c>
      <c r="E383" s="23" t="str">
        <f t="shared" si="62"/>
        <v>資二2</v>
      </c>
      <c r="F383" s="25" t="str">
        <f t="shared" si="63"/>
        <v>會計學</v>
      </c>
      <c r="G383" s="23" t="str">
        <f t="shared" si="64"/>
        <v>Ⅳ</v>
      </c>
      <c r="H383" s="23" t="str">
        <f t="shared" si="65"/>
        <v>啟芳</v>
      </c>
      <c r="I383" s="23" t="str">
        <f t="shared" si="66"/>
        <v>林若娟等</v>
      </c>
      <c r="J383" s="23">
        <f t="shared" si="67"/>
        <v>230</v>
      </c>
      <c r="K383" s="42">
        <f t="shared" si="68"/>
        <v>0</v>
      </c>
      <c r="L383" s="44" t="str">
        <f>VLOOKUP(H383,出版社!$B$2:$D$26,3,0)</f>
        <v>招標議價</v>
      </c>
      <c r="M383" s="23">
        <f t="shared" si="69"/>
        <v>40</v>
      </c>
      <c r="N383" s="23">
        <f t="shared" si="70"/>
        <v>40</v>
      </c>
      <c r="O383" s="34">
        <f t="shared" si="71"/>
        <v>9200</v>
      </c>
      <c r="P383" s="34"/>
      <c r="Q383" s="23"/>
      <c r="R383" s="34"/>
      <c r="S383" s="23"/>
      <c r="T383" s="25"/>
    </row>
    <row r="384" spans="1:20">
      <c r="A384" s="27">
        <v>45</v>
      </c>
      <c r="B384" s="27">
        <v>55</v>
      </c>
      <c r="C384" s="27" t="str">
        <f t="shared" si="60"/>
        <v>二</v>
      </c>
      <c r="D384" s="23" t="str">
        <f t="shared" si="61"/>
        <v>日校</v>
      </c>
      <c r="E384" s="23" t="str">
        <f t="shared" si="62"/>
        <v>資二1</v>
      </c>
      <c r="F384" s="25" t="str">
        <f t="shared" si="63"/>
        <v>經濟學</v>
      </c>
      <c r="G384" s="23" t="str">
        <f t="shared" si="64"/>
        <v>Ⅰ</v>
      </c>
      <c r="H384" s="23" t="str">
        <f t="shared" si="65"/>
        <v>信樺</v>
      </c>
      <c r="I384" s="23" t="str">
        <f t="shared" si="66"/>
        <v>國立民</v>
      </c>
      <c r="J384" s="23">
        <f t="shared" si="67"/>
        <v>250</v>
      </c>
      <c r="K384" s="42">
        <f t="shared" si="68"/>
        <v>0</v>
      </c>
      <c r="L384" s="44" t="str">
        <f>VLOOKUP(H384,出版社!$B$2:$D$26,3,0)</f>
        <v>招標議價</v>
      </c>
      <c r="M384" s="23">
        <f t="shared" si="69"/>
        <v>39</v>
      </c>
      <c r="N384" s="23">
        <f t="shared" si="70"/>
        <v>39</v>
      </c>
      <c r="O384" s="34">
        <f t="shared" si="71"/>
        <v>9750</v>
      </c>
      <c r="P384" s="34"/>
      <c r="Q384" s="23"/>
      <c r="R384" s="34"/>
      <c r="S384" s="23"/>
      <c r="T384" s="25"/>
    </row>
    <row r="385" spans="1:20">
      <c r="A385" s="27">
        <v>46</v>
      </c>
      <c r="B385" s="27">
        <v>55</v>
      </c>
      <c r="C385" s="27" t="str">
        <f t="shared" si="60"/>
        <v>二</v>
      </c>
      <c r="D385" s="23" t="str">
        <f t="shared" si="61"/>
        <v>日校</v>
      </c>
      <c r="E385" s="23" t="str">
        <f t="shared" si="62"/>
        <v>資二2</v>
      </c>
      <c r="F385" s="25" t="str">
        <f t="shared" si="63"/>
        <v>經濟學</v>
      </c>
      <c r="G385" s="23" t="str">
        <f t="shared" si="64"/>
        <v>Ⅰ</v>
      </c>
      <c r="H385" s="23" t="str">
        <f t="shared" si="65"/>
        <v>信樺</v>
      </c>
      <c r="I385" s="23" t="str">
        <f t="shared" si="66"/>
        <v>國立民</v>
      </c>
      <c r="J385" s="23">
        <f t="shared" si="67"/>
        <v>250</v>
      </c>
      <c r="K385" s="42">
        <f t="shared" si="68"/>
        <v>0</v>
      </c>
      <c r="L385" s="44" t="str">
        <f>VLOOKUP(H385,出版社!$B$2:$D$26,3,0)</f>
        <v>招標議價</v>
      </c>
      <c r="M385" s="23">
        <f t="shared" si="69"/>
        <v>40</v>
      </c>
      <c r="N385" s="23">
        <f t="shared" si="70"/>
        <v>40</v>
      </c>
      <c r="O385" s="34">
        <f t="shared" si="71"/>
        <v>10000</v>
      </c>
      <c r="P385" s="34"/>
      <c r="Q385" s="23"/>
      <c r="R385" s="34"/>
      <c r="S385" s="23"/>
      <c r="T385" s="25"/>
    </row>
    <row r="386" spans="1:20">
      <c r="A386" s="27">
        <v>45</v>
      </c>
      <c r="B386" s="27">
        <v>56</v>
      </c>
      <c r="C386" s="27" t="str">
        <f t="shared" ref="C386:C435" si="72">VLOOKUP($A386,班級清單,6,0)</f>
        <v>二</v>
      </c>
      <c r="D386" s="23" t="str">
        <f t="shared" ref="D386:D435" si="73">VLOOKUP($A386,班級清單,2,0)</f>
        <v>日校</v>
      </c>
      <c r="E386" s="23" t="str">
        <f t="shared" ref="E386:E435" si="74">VLOOKUP($A386,班級清單,3,0)</f>
        <v>資二1</v>
      </c>
      <c r="F386" s="25" t="str">
        <f t="shared" ref="F386:F435" si="75">VLOOKUP($B386,書籍清單,2,0)</f>
        <v>計算機概論</v>
      </c>
      <c r="G386" s="23" t="str">
        <f t="shared" ref="G386:G435" si="76">VLOOKUP($B386,書籍清單,3,0)</f>
        <v>Ⅲ</v>
      </c>
      <c r="H386" s="23" t="str">
        <f t="shared" ref="H386:H435" si="77">VLOOKUP($B386,書籍清單,4,0)</f>
        <v>旗立</v>
      </c>
      <c r="I386" s="23" t="str">
        <f t="shared" ref="I386:I435" si="78">VLOOKUP($B386,書籍清單,5,0)</f>
        <v>施威銘.等</v>
      </c>
      <c r="J386" s="23">
        <f t="shared" ref="J386:J435" si="79">VLOOKUP($B386,書籍清單,6,0)</f>
        <v>296</v>
      </c>
      <c r="K386" s="42">
        <f t="shared" ref="K386:K449" si="80">VLOOKUP($B386,書籍清單,7,0)</f>
        <v>0</v>
      </c>
      <c r="L386" s="44" t="str">
        <f>VLOOKUP(H386,出版社!$B$2:$D$26,3,0)</f>
        <v>招標議價</v>
      </c>
      <c r="M386" s="23">
        <f t="shared" ref="M386:M435" si="81">VLOOKUP($A386,班級清單,4,0)</f>
        <v>39</v>
      </c>
      <c r="N386" s="23">
        <f t="shared" si="70"/>
        <v>39</v>
      </c>
      <c r="O386" s="34">
        <f t="shared" si="71"/>
        <v>11544</v>
      </c>
      <c r="P386" s="34"/>
      <c r="Q386" s="23"/>
      <c r="R386" s="34"/>
      <c r="S386" s="23"/>
      <c r="T386" s="25"/>
    </row>
    <row r="387" spans="1:20">
      <c r="A387" s="27">
        <v>46</v>
      </c>
      <c r="B387" s="27">
        <v>56</v>
      </c>
      <c r="C387" s="27" t="str">
        <f t="shared" si="72"/>
        <v>二</v>
      </c>
      <c r="D387" s="23" t="str">
        <f t="shared" si="73"/>
        <v>日校</v>
      </c>
      <c r="E387" s="23" t="str">
        <f t="shared" si="74"/>
        <v>資二2</v>
      </c>
      <c r="F387" s="25" t="str">
        <f t="shared" si="75"/>
        <v>計算機概論</v>
      </c>
      <c r="G387" s="23" t="str">
        <f t="shared" si="76"/>
        <v>Ⅲ</v>
      </c>
      <c r="H387" s="23" t="str">
        <f t="shared" si="77"/>
        <v>旗立</v>
      </c>
      <c r="I387" s="23" t="str">
        <f t="shared" si="78"/>
        <v>施威銘.等</v>
      </c>
      <c r="J387" s="23">
        <f t="shared" si="79"/>
        <v>296</v>
      </c>
      <c r="K387" s="42">
        <f t="shared" si="80"/>
        <v>0</v>
      </c>
      <c r="L387" s="44" t="str">
        <f>VLOOKUP(H387,出版社!$B$2:$D$26,3,0)</f>
        <v>招標議價</v>
      </c>
      <c r="M387" s="23">
        <f t="shared" si="81"/>
        <v>40</v>
      </c>
      <c r="N387" s="23">
        <f t="shared" ref="N387:N450" si="82">M387</f>
        <v>40</v>
      </c>
      <c r="O387" s="34">
        <f t="shared" ref="O387:O450" si="83">J387*N387</f>
        <v>11840</v>
      </c>
      <c r="P387" s="34"/>
      <c r="Q387" s="23"/>
      <c r="R387" s="34"/>
      <c r="S387" s="23"/>
      <c r="T387" s="25"/>
    </row>
    <row r="388" spans="1:20">
      <c r="A388" s="27">
        <v>54</v>
      </c>
      <c r="B388" s="27">
        <v>36</v>
      </c>
      <c r="C388" s="27" t="str">
        <f t="shared" si="72"/>
        <v>二</v>
      </c>
      <c r="D388" s="23" t="str">
        <f t="shared" si="73"/>
        <v>日校</v>
      </c>
      <c r="E388" s="23" t="str">
        <f t="shared" si="74"/>
        <v>廣二1</v>
      </c>
      <c r="F388" s="25" t="str">
        <f t="shared" si="75"/>
        <v>高職國文</v>
      </c>
      <c r="G388" s="23" t="str">
        <f t="shared" si="76"/>
        <v>三</v>
      </c>
      <c r="H388" s="23" t="str">
        <f t="shared" si="77"/>
        <v>翰林</v>
      </c>
      <c r="I388" s="23" t="str">
        <f t="shared" si="78"/>
        <v>宋隆發.等</v>
      </c>
      <c r="J388" s="23">
        <f t="shared" si="79"/>
        <v>215</v>
      </c>
      <c r="K388" s="42">
        <f t="shared" si="80"/>
        <v>0</v>
      </c>
      <c r="L388" s="44" t="str">
        <f>VLOOKUP(H388,出版社!$B$2:$D$26,3,0)</f>
        <v>招標議價</v>
      </c>
      <c r="M388" s="23">
        <f t="shared" si="81"/>
        <v>39</v>
      </c>
      <c r="N388" s="23">
        <f t="shared" si="82"/>
        <v>39</v>
      </c>
      <c r="O388" s="34">
        <f t="shared" si="83"/>
        <v>8385</v>
      </c>
      <c r="P388" s="34"/>
      <c r="Q388" s="23"/>
      <c r="R388" s="34"/>
      <c r="S388" s="23"/>
      <c r="T388" s="25"/>
    </row>
    <row r="389" spans="1:20">
      <c r="A389" s="27">
        <v>55</v>
      </c>
      <c r="B389" s="27">
        <v>36</v>
      </c>
      <c r="C389" s="27" t="str">
        <f t="shared" si="72"/>
        <v>二</v>
      </c>
      <c r="D389" s="23" t="str">
        <f t="shared" si="73"/>
        <v>日校</v>
      </c>
      <c r="E389" s="23" t="str">
        <f t="shared" si="74"/>
        <v>廣二2</v>
      </c>
      <c r="F389" s="25" t="str">
        <f t="shared" si="75"/>
        <v>高職國文</v>
      </c>
      <c r="G389" s="23" t="str">
        <f t="shared" si="76"/>
        <v>三</v>
      </c>
      <c r="H389" s="23" t="str">
        <f t="shared" si="77"/>
        <v>翰林</v>
      </c>
      <c r="I389" s="23" t="str">
        <f t="shared" si="78"/>
        <v>宋隆發.等</v>
      </c>
      <c r="J389" s="23">
        <f t="shared" si="79"/>
        <v>215</v>
      </c>
      <c r="K389" s="42">
        <f t="shared" si="80"/>
        <v>0</v>
      </c>
      <c r="L389" s="44" t="str">
        <f>VLOOKUP(H389,出版社!$B$2:$D$26,3,0)</f>
        <v>招標議價</v>
      </c>
      <c r="M389" s="23">
        <f t="shared" si="81"/>
        <v>39</v>
      </c>
      <c r="N389" s="23">
        <f t="shared" si="82"/>
        <v>39</v>
      </c>
      <c r="O389" s="34">
        <f t="shared" si="83"/>
        <v>8385</v>
      </c>
      <c r="P389" s="34"/>
      <c r="Q389" s="23"/>
      <c r="R389" s="34"/>
      <c r="S389" s="23"/>
      <c r="T389" s="25"/>
    </row>
    <row r="390" spans="1:20">
      <c r="A390" s="27">
        <v>54</v>
      </c>
      <c r="B390" s="27">
        <v>60</v>
      </c>
      <c r="C390" s="27" t="str">
        <f t="shared" si="72"/>
        <v>二</v>
      </c>
      <c r="D390" s="23" t="str">
        <f t="shared" si="73"/>
        <v>日校</v>
      </c>
      <c r="E390" s="23" t="str">
        <f t="shared" si="74"/>
        <v>廣二1</v>
      </c>
      <c r="F390" s="25" t="str">
        <f t="shared" si="75"/>
        <v>野外求生</v>
      </c>
      <c r="G390" s="23" t="str">
        <f t="shared" si="76"/>
        <v>全</v>
      </c>
      <c r="H390" s="23" t="str">
        <f t="shared" si="77"/>
        <v>幼獅</v>
      </c>
      <c r="I390" s="23" t="str">
        <f t="shared" si="78"/>
        <v>廖文泉</v>
      </c>
      <c r="J390" s="23">
        <f t="shared" si="79"/>
        <v>150</v>
      </c>
      <c r="K390" s="42">
        <f t="shared" si="80"/>
        <v>0</v>
      </c>
      <c r="L390" s="44" t="str">
        <f>VLOOKUP(H390,出版社!$B$2:$D$26,3,0)</f>
        <v>招標議價</v>
      </c>
      <c r="M390" s="23">
        <f t="shared" si="81"/>
        <v>39</v>
      </c>
      <c r="N390" s="23">
        <f t="shared" si="82"/>
        <v>39</v>
      </c>
      <c r="O390" s="34">
        <f t="shared" si="83"/>
        <v>5850</v>
      </c>
      <c r="P390" s="34"/>
      <c r="Q390" s="23"/>
      <c r="R390" s="34"/>
      <c r="S390" s="23"/>
      <c r="T390" s="25"/>
    </row>
    <row r="391" spans="1:20">
      <c r="A391" s="27">
        <v>55</v>
      </c>
      <c r="B391" s="27">
        <v>60</v>
      </c>
      <c r="C391" s="27" t="str">
        <f t="shared" si="72"/>
        <v>二</v>
      </c>
      <c r="D391" s="23" t="str">
        <f t="shared" si="73"/>
        <v>日校</v>
      </c>
      <c r="E391" s="23" t="str">
        <f t="shared" si="74"/>
        <v>廣二2</v>
      </c>
      <c r="F391" s="25" t="str">
        <f t="shared" si="75"/>
        <v>野外求生</v>
      </c>
      <c r="G391" s="23" t="str">
        <f t="shared" si="76"/>
        <v>全</v>
      </c>
      <c r="H391" s="23" t="str">
        <f t="shared" si="77"/>
        <v>幼獅</v>
      </c>
      <c r="I391" s="23" t="str">
        <f t="shared" si="78"/>
        <v>廖文泉</v>
      </c>
      <c r="J391" s="23">
        <f t="shared" si="79"/>
        <v>150</v>
      </c>
      <c r="K391" s="42">
        <f t="shared" si="80"/>
        <v>0</v>
      </c>
      <c r="L391" s="44" t="str">
        <f>VLOOKUP(H391,出版社!$B$2:$D$26,3,0)</f>
        <v>招標議價</v>
      </c>
      <c r="M391" s="23">
        <f t="shared" si="81"/>
        <v>39</v>
      </c>
      <c r="N391" s="23">
        <f t="shared" si="82"/>
        <v>39</v>
      </c>
      <c r="O391" s="34">
        <f t="shared" si="83"/>
        <v>5850</v>
      </c>
      <c r="P391" s="34"/>
      <c r="Q391" s="23"/>
      <c r="R391" s="34"/>
      <c r="S391" s="23"/>
      <c r="T391" s="25"/>
    </row>
    <row r="392" spans="1:20">
      <c r="A392" s="27">
        <v>54</v>
      </c>
      <c r="B392" s="27">
        <v>48</v>
      </c>
      <c r="C392" s="27" t="str">
        <f t="shared" si="72"/>
        <v>二</v>
      </c>
      <c r="D392" s="23" t="str">
        <f t="shared" si="73"/>
        <v>日校</v>
      </c>
      <c r="E392" s="23" t="str">
        <f t="shared" si="74"/>
        <v>廣二1</v>
      </c>
      <c r="F392" s="25" t="str">
        <f t="shared" si="75"/>
        <v>數學B</v>
      </c>
      <c r="G392" s="23" t="str">
        <f t="shared" si="76"/>
        <v>三</v>
      </c>
      <c r="H392" s="23" t="str">
        <f t="shared" si="77"/>
        <v>信樺</v>
      </c>
      <c r="I392" s="23" t="str">
        <f t="shared" si="78"/>
        <v>姚敏庭</v>
      </c>
      <c r="J392" s="23">
        <f t="shared" si="79"/>
        <v>175</v>
      </c>
      <c r="K392" s="42">
        <f t="shared" si="80"/>
        <v>0</v>
      </c>
      <c r="L392" s="44" t="str">
        <f>VLOOKUP(H392,出版社!$B$2:$D$26,3,0)</f>
        <v>招標議價</v>
      </c>
      <c r="M392" s="23">
        <f t="shared" si="81"/>
        <v>39</v>
      </c>
      <c r="N392" s="23">
        <f t="shared" si="82"/>
        <v>39</v>
      </c>
      <c r="O392" s="34">
        <f t="shared" si="83"/>
        <v>6825</v>
      </c>
      <c r="P392" s="34"/>
      <c r="Q392" s="23"/>
      <c r="R392" s="34"/>
      <c r="S392" s="23"/>
      <c r="T392" s="25"/>
    </row>
    <row r="393" spans="1:20">
      <c r="A393" s="27">
        <v>55</v>
      </c>
      <c r="B393" s="27">
        <v>48</v>
      </c>
      <c r="C393" s="27" t="str">
        <f t="shared" si="72"/>
        <v>二</v>
      </c>
      <c r="D393" s="23" t="str">
        <f t="shared" si="73"/>
        <v>日校</v>
      </c>
      <c r="E393" s="23" t="str">
        <f t="shared" si="74"/>
        <v>廣二2</v>
      </c>
      <c r="F393" s="25" t="str">
        <f t="shared" si="75"/>
        <v>數學B</v>
      </c>
      <c r="G393" s="23" t="str">
        <f t="shared" si="76"/>
        <v>三</v>
      </c>
      <c r="H393" s="23" t="str">
        <f t="shared" si="77"/>
        <v>信樺</v>
      </c>
      <c r="I393" s="23" t="str">
        <f t="shared" si="78"/>
        <v>姚敏庭</v>
      </c>
      <c r="J393" s="23">
        <f t="shared" si="79"/>
        <v>175</v>
      </c>
      <c r="K393" s="42">
        <f t="shared" si="80"/>
        <v>0</v>
      </c>
      <c r="L393" s="44" t="str">
        <f>VLOOKUP(H393,出版社!$B$2:$D$26,3,0)</f>
        <v>招標議價</v>
      </c>
      <c r="M393" s="23">
        <f t="shared" si="81"/>
        <v>39</v>
      </c>
      <c r="N393" s="23">
        <f t="shared" si="82"/>
        <v>39</v>
      </c>
      <c r="O393" s="34">
        <f t="shared" si="83"/>
        <v>6825</v>
      </c>
      <c r="P393" s="34"/>
      <c r="Q393" s="23"/>
      <c r="R393" s="34"/>
      <c r="S393" s="23"/>
      <c r="T393" s="25"/>
    </row>
    <row r="394" spans="1:20">
      <c r="A394" s="27">
        <v>54</v>
      </c>
      <c r="B394" s="27">
        <v>41</v>
      </c>
      <c r="C394" s="27" t="str">
        <f t="shared" si="72"/>
        <v>二</v>
      </c>
      <c r="D394" s="23" t="str">
        <f t="shared" si="73"/>
        <v>日校</v>
      </c>
      <c r="E394" s="23" t="str">
        <f t="shared" si="74"/>
        <v>廣二1</v>
      </c>
      <c r="F394" s="25" t="str">
        <f t="shared" si="75"/>
        <v>高職英文</v>
      </c>
      <c r="G394" s="23" t="str">
        <f t="shared" si="76"/>
        <v>三</v>
      </c>
      <c r="H394" s="23" t="str">
        <f t="shared" si="77"/>
        <v>東大</v>
      </c>
      <c r="I394" s="23" t="str">
        <f t="shared" si="78"/>
        <v>車蓓群</v>
      </c>
      <c r="J394" s="23">
        <f t="shared" si="79"/>
        <v>230</v>
      </c>
      <c r="K394" s="42">
        <f t="shared" si="80"/>
        <v>0</v>
      </c>
      <c r="L394" s="44" t="str">
        <f>VLOOKUP(H394,出版社!$B$2:$D$26,3,0)</f>
        <v>招標議價</v>
      </c>
      <c r="M394" s="23">
        <f t="shared" si="81"/>
        <v>39</v>
      </c>
      <c r="N394" s="23">
        <f t="shared" si="82"/>
        <v>39</v>
      </c>
      <c r="O394" s="34">
        <f t="shared" si="83"/>
        <v>8970</v>
      </c>
      <c r="P394" s="34"/>
      <c r="Q394" s="23"/>
      <c r="R394" s="34"/>
      <c r="S394" s="23"/>
      <c r="T394" s="25"/>
    </row>
    <row r="395" spans="1:20">
      <c r="A395" s="27">
        <v>55</v>
      </c>
      <c r="B395" s="27">
        <v>41</v>
      </c>
      <c r="C395" s="27" t="str">
        <f t="shared" si="72"/>
        <v>二</v>
      </c>
      <c r="D395" s="23" t="str">
        <f t="shared" si="73"/>
        <v>日校</v>
      </c>
      <c r="E395" s="23" t="str">
        <f t="shared" si="74"/>
        <v>廣二2</v>
      </c>
      <c r="F395" s="25" t="str">
        <f t="shared" si="75"/>
        <v>高職英文</v>
      </c>
      <c r="G395" s="23" t="str">
        <f t="shared" si="76"/>
        <v>三</v>
      </c>
      <c r="H395" s="23" t="str">
        <f t="shared" si="77"/>
        <v>東大</v>
      </c>
      <c r="I395" s="23" t="str">
        <f t="shared" si="78"/>
        <v>車蓓群</v>
      </c>
      <c r="J395" s="23">
        <f t="shared" si="79"/>
        <v>230</v>
      </c>
      <c r="K395" s="42">
        <f t="shared" si="80"/>
        <v>0</v>
      </c>
      <c r="L395" s="44" t="str">
        <f>VLOOKUP(H395,出版社!$B$2:$D$26,3,0)</f>
        <v>招標議價</v>
      </c>
      <c r="M395" s="23">
        <f t="shared" si="81"/>
        <v>39</v>
      </c>
      <c r="N395" s="23">
        <f t="shared" si="82"/>
        <v>39</v>
      </c>
      <c r="O395" s="34">
        <f t="shared" si="83"/>
        <v>8970</v>
      </c>
      <c r="P395" s="34"/>
      <c r="Q395" s="23"/>
      <c r="R395" s="34"/>
      <c r="S395" s="23"/>
      <c r="T395" s="25"/>
    </row>
    <row r="396" spans="1:20">
      <c r="A396" s="27">
        <v>3</v>
      </c>
      <c r="B396" s="27">
        <v>36</v>
      </c>
      <c r="C396" s="27" t="str">
        <f t="shared" si="72"/>
        <v>二</v>
      </c>
      <c r="D396" s="23" t="str">
        <f t="shared" si="73"/>
        <v>日校</v>
      </c>
      <c r="E396" s="23" t="str">
        <f t="shared" si="74"/>
        <v>外二1</v>
      </c>
      <c r="F396" s="25" t="str">
        <f t="shared" si="75"/>
        <v>高職國文</v>
      </c>
      <c r="G396" s="23" t="str">
        <f t="shared" si="76"/>
        <v>三</v>
      </c>
      <c r="H396" s="23" t="str">
        <f t="shared" si="77"/>
        <v>翰林</v>
      </c>
      <c r="I396" s="23" t="str">
        <f t="shared" si="78"/>
        <v>宋隆發.等</v>
      </c>
      <c r="J396" s="23">
        <f t="shared" si="79"/>
        <v>215</v>
      </c>
      <c r="K396" s="42">
        <f t="shared" si="80"/>
        <v>0</v>
      </c>
      <c r="L396" s="44" t="str">
        <f>VLOOKUP(H396,出版社!$B$2:$D$26,3,0)</f>
        <v>招標議價</v>
      </c>
      <c r="M396" s="23">
        <f t="shared" si="81"/>
        <v>40</v>
      </c>
      <c r="N396" s="23">
        <f t="shared" si="82"/>
        <v>40</v>
      </c>
      <c r="O396" s="34">
        <f t="shared" si="83"/>
        <v>8600</v>
      </c>
      <c r="P396" s="34"/>
      <c r="Q396" s="23"/>
      <c r="R396" s="34"/>
      <c r="S396" s="23"/>
      <c r="T396" s="25"/>
    </row>
    <row r="397" spans="1:20">
      <c r="A397" s="27">
        <v>4</v>
      </c>
      <c r="B397" s="27">
        <v>36</v>
      </c>
      <c r="C397" s="27" t="str">
        <f t="shared" si="72"/>
        <v>二</v>
      </c>
      <c r="D397" s="23" t="str">
        <f t="shared" si="73"/>
        <v>日校</v>
      </c>
      <c r="E397" s="23" t="str">
        <f t="shared" si="74"/>
        <v>外二2</v>
      </c>
      <c r="F397" s="25" t="str">
        <f t="shared" si="75"/>
        <v>高職國文</v>
      </c>
      <c r="G397" s="23" t="str">
        <f t="shared" si="76"/>
        <v>三</v>
      </c>
      <c r="H397" s="23" t="str">
        <f t="shared" si="77"/>
        <v>翰林</v>
      </c>
      <c r="I397" s="23" t="str">
        <f t="shared" si="78"/>
        <v>宋隆發.等</v>
      </c>
      <c r="J397" s="23">
        <f t="shared" si="79"/>
        <v>215</v>
      </c>
      <c r="K397" s="42">
        <f t="shared" si="80"/>
        <v>0</v>
      </c>
      <c r="L397" s="44" t="str">
        <f>VLOOKUP(H397,出版社!$B$2:$D$26,3,0)</f>
        <v>招標議價</v>
      </c>
      <c r="M397" s="23">
        <f t="shared" si="81"/>
        <v>42</v>
      </c>
      <c r="N397" s="23">
        <f t="shared" si="82"/>
        <v>42</v>
      </c>
      <c r="O397" s="34">
        <f t="shared" si="83"/>
        <v>9030</v>
      </c>
      <c r="P397" s="34"/>
      <c r="Q397" s="23"/>
      <c r="R397" s="34"/>
      <c r="S397" s="23"/>
      <c r="T397" s="25"/>
    </row>
    <row r="398" spans="1:20">
      <c r="A398" s="27">
        <v>3</v>
      </c>
      <c r="B398" s="27">
        <v>60</v>
      </c>
      <c r="C398" s="27" t="str">
        <f t="shared" si="72"/>
        <v>二</v>
      </c>
      <c r="D398" s="23" t="str">
        <f t="shared" si="73"/>
        <v>日校</v>
      </c>
      <c r="E398" s="23" t="str">
        <f t="shared" si="74"/>
        <v>外二1</v>
      </c>
      <c r="F398" s="25" t="str">
        <f t="shared" si="75"/>
        <v>野外求生</v>
      </c>
      <c r="G398" s="23" t="str">
        <f t="shared" si="76"/>
        <v>全</v>
      </c>
      <c r="H398" s="23" t="str">
        <f t="shared" si="77"/>
        <v>幼獅</v>
      </c>
      <c r="I398" s="23" t="str">
        <f t="shared" si="78"/>
        <v>廖文泉</v>
      </c>
      <c r="J398" s="23">
        <f t="shared" si="79"/>
        <v>150</v>
      </c>
      <c r="K398" s="42">
        <f t="shared" si="80"/>
        <v>0</v>
      </c>
      <c r="L398" s="44" t="str">
        <f>VLOOKUP(H398,出版社!$B$2:$D$26,3,0)</f>
        <v>招標議價</v>
      </c>
      <c r="M398" s="23">
        <f t="shared" si="81"/>
        <v>40</v>
      </c>
      <c r="N398" s="23">
        <f t="shared" si="82"/>
        <v>40</v>
      </c>
      <c r="O398" s="34">
        <f t="shared" si="83"/>
        <v>6000</v>
      </c>
      <c r="P398" s="34"/>
      <c r="Q398" s="23"/>
      <c r="R398" s="34"/>
      <c r="S398" s="23"/>
      <c r="T398" s="25"/>
    </row>
    <row r="399" spans="1:20">
      <c r="A399" s="27">
        <v>4</v>
      </c>
      <c r="B399" s="27">
        <v>60</v>
      </c>
      <c r="C399" s="27" t="str">
        <f t="shared" si="72"/>
        <v>二</v>
      </c>
      <c r="D399" s="23" t="str">
        <f t="shared" si="73"/>
        <v>日校</v>
      </c>
      <c r="E399" s="23" t="str">
        <f t="shared" si="74"/>
        <v>外二2</v>
      </c>
      <c r="F399" s="25" t="str">
        <f t="shared" si="75"/>
        <v>野外求生</v>
      </c>
      <c r="G399" s="23" t="str">
        <f t="shared" si="76"/>
        <v>全</v>
      </c>
      <c r="H399" s="23" t="str">
        <f t="shared" si="77"/>
        <v>幼獅</v>
      </c>
      <c r="I399" s="23" t="str">
        <f t="shared" si="78"/>
        <v>廖文泉</v>
      </c>
      <c r="J399" s="23">
        <f t="shared" si="79"/>
        <v>150</v>
      </c>
      <c r="K399" s="42">
        <f t="shared" si="80"/>
        <v>0</v>
      </c>
      <c r="L399" s="44" t="str">
        <f>VLOOKUP(H399,出版社!$B$2:$D$26,3,0)</f>
        <v>招標議價</v>
      </c>
      <c r="M399" s="23">
        <f t="shared" si="81"/>
        <v>42</v>
      </c>
      <c r="N399" s="23">
        <f t="shared" si="82"/>
        <v>42</v>
      </c>
      <c r="O399" s="34">
        <f t="shared" si="83"/>
        <v>6300</v>
      </c>
      <c r="P399" s="34"/>
      <c r="Q399" s="23"/>
      <c r="R399" s="34"/>
      <c r="S399" s="23"/>
      <c r="T399" s="25"/>
    </row>
    <row r="400" spans="1:20">
      <c r="A400" s="27">
        <v>3</v>
      </c>
      <c r="B400" s="27">
        <v>48</v>
      </c>
      <c r="C400" s="27" t="str">
        <f t="shared" si="72"/>
        <v>二</v>
      </c>
      <c r="D400" s="23" t="str">
        <f t="shared" si="73"/>
        <v>日校</v>
      </c>
      <c r="E400" s="23" t="str">
        <f t="shared" si="74"/>
        <v>外二1</v>
      </c>
      <c r="F400" s="25" t="str">
        <f t="shared" si="75"/>
        <v>數學B</v>
      </c>
      <c r="G400" s="23" t="str">
        <f t="shared" si="76"/>
        <v>三</v>
      </c>
      <c r="H400" s="23" t="str">
        <f t="shared" si="77"/>
        <v>信樺</v>
      </c>
      <c r="I400" s="23" t="str">
        <f t="shared" si="78"/>
        <v>姚敏庭</v>
      </c>
      <c r="J400" s="23">
        <f t="shared" si="79"/>
        <v>175</v>
      </c>
      <c r="K400" s="42">
        <f t="shared" si="80"/>
        <v>0</v>
      </c>
      <c r="L400" s="44" t="str">
        <f>VLOOKUP(H400,出版社!$B$2:$D$26,3,0)</f>
        <v>招標議價</v>
      </c>
      <c r="M400" s="23">
        <f t="shared" si="81"/>
        <v>40</v>
      </c>
      <c r="N400" s="23">
        <f t="shared" si="82"/>
        <v>40</v>
      </c>
      <c r="O400" s="34">
        <f t="shared" si="83"/>
        <v>7000</v>
      </c>
      <c r="P400" s="34"/>
      <c r="Q400" s="23"/>
      <c r="R400" s="34"/>
      <c r="S400" s="23"/>
      <c r="T400" s="25"/>
    </row>
    <row r="401" spans="1:20">
      <c r="A401" s="27">
        <v>4</v>
      </c>
      <c r="B401" s="27">
        <v>48</v>
      </c>
      <c r="C401" s="27" t="str">
        <f t="shared" si="72"/>
        <v>二</v>
      </c>
      <c r="D401" s="23" t="str">
        <f t="shared" si="73"/>
        <v>日校</v>
      </c>
      <c r="E401" s="23" t="str">
        <f t="shared" si="74"/>
        <v>外二2</v>
      </c>
      <c r="F401" s="25" t="str">
        <f t="shared" si="75"/>
        <v>數學B</v>
      </c>
      <c r="G401" s="23" t="str">
        <f t="shared" si="76"/>
        <v>三</v>
      </c>
      <c r="H401" s="23" t="str">
        <f t="shared" si="77"/>
        <v>信樺</v>
      </c>
      <c r="I401" s="23" t="str">
        <f t="shared" si="78"/>
        <v>姚敏庭</v>
      </c>
      <c r="J401" s="23">
        <f t="shared" si="79"/>
        <v>175</v>
      </c>
      <c r="K401" s="42">
        <f t="shared" si="80"/>
        <v>0</v>
      </c>
      <c r="L401" s="44" t="str">
        <f>VLOOKUP(H401,出版社!$B$2:$D$26,3,0)</f>
        <v>招標議價</v>
      </c>
      <c r="M401" s="23">
        <f t="shared" si="81"/>
        <v>42</v>
      </c>
      <c r="N401" s="23">
        <f t="shared" si="82"/>
        <v>42</v>
      </c>
      <c r="O401" s="34">
        <f t="shared" si="83"/>
        <v>7350</v>
      </c>
      <c r="P401" s="34"/>
      <c r="Q401" s="23"/>
      <c r="R401" s="34"/>
      <c r="S401" s="23"/>
      <c r="T401" s="25"/>
    </row>
    <row r="402" spans="1:20">
      <c r="A402" s="27">
        <v>3</v>
      </c>
      <c r="B402" s="27">
        <v>56</v>
      </c>
      <c r="C402" s="27" t="str">
        <f t="shared" si="72"/>
        <v>二</v>
      </c>
      <c r="D402" s="23" t="str">
        <f t="shared" si="73"/>
        <v>日校</v>
      </c>
      <c r="E402" s="23" t="str">
        <f t="shared" si="74"/>
        <v>外二1</v>
      </c>
      <c r="F402" s="25" t="str">
        <f t="shared" si="75"/>
        <v>計算機概論</v>
      </c>
      <c r="G402" s="23" t="str">
        <f t="shared" si="76"/>
        <v>Ⅲ</v>
      </c>
      <c r="H402" s="23" t="str">
        <f t="shared" si="77"/>
        <v>旗立</v>
      </c>
      <c r="I402" s="23" t="str">
        <f t="shared" si="78"/>
        <v>施威銘.等</v>
      </c>
      <c r="J402" s="23">
        <f t="shared" si="79"/>
        <v>296</v>
      </c>
      <c r="K402" s="42">
        <f t="shared" si="80"/>
        <v>0</v>
      </c>
      <c r="L402" s="44" t="str">
        <f>VLOOKUP(H402,出版社!$B$2:$D$26,3,0)</f>
        <v>招標議價</v>
      </c>
      <c r="M402" s="23">
        <f t="shared" si="81"/>
        <v>40</v>
      </c>
      <c r="N402" s="23">
        <f t="shared" si="82"/>
        <v>40</v>
      </c>
      <c r="O402" s="34">
        <f t="shared" si="83"/>
        <v>11840</v>
      </c>
      <c r="P402" s="34"/>
      <c r="Q402" s="23"/>
      <c r="R402" s="34"/>
      <c r="S402" s="23"/>
      <c r="T402" s="25"/>
    </row>
    <row r="403" spans="1:20">
      <c r="A403" s="27">
        <v>4</v>
      </c>
      <c r="B403" s="27">
        <v>56</v>
      </c>
      <c r="C403" s="27" t="str">
        <f t="shared" si="72"/>
        <v>二</v>
      </c>
      <c r="D403" s="23" t="str">
        <f t="shared" si="73"/>
        <v>日校</v>
      </c>
      <c r="E403" s="23" t="str">
        <f t="shared" si="74"/>
        <v>外二2</v>
      </c>
      <c r="F403" s="25" t="str">
        <f t="shared" si="75"/>
        <v>計算機概論</v>
      </c>
      <c r="G403" s="23" t="str">
        <f t="shared" si="76"/>
        <v>Ⅲ</v>
      </c>
      <c r="H403" s="23" t="str">
        <f t="shared" si="77"/>
        <v>旗立</v>
      </c>
      <c r="I403" s="23" t="str">
        <f t="shared" si="78"/>
        <v>施威銘.等</v>
      </c>
      <c r="J403" s="23">
        <f t="shared" si="79"/>
        <v>296</v>
      </c>
      <c r="K403" s="42">
        <f t="shared" si="80"/>
        <v>0</v>
      </c>
      <c r="L403" s="44" t="str">
        <f>VLOOKUP(H403,出版社!$B$2:$D$26,3,0)</f>
        <v>招標議價</v>
      </c>
      <c r="M403" s="23">
        <f t="shared" si="81"/>
        <v>42</v>
      </c>
      <c r="N403" s="23">
        <f t="shared" si="82"/>
        <v>42</v>
      </c>
      <c r="O403" s="34">
        <f t="shared" si="83"/>
        <v>12432</v>
      </c>
      <c r="P403" s="34"/>
      <c r="Q403" s="23"/>
      <c r="R403" s="34"/>
      <c r="S403" s="23"/>
      <c r="T403" s="25"/>
    </row>
    <row r="404" spans="1:20">
      <c r="A404" s="27">
        <v>35</v>
      </c>
      <c r="B404" s="27">
        <v>51</v>
      </c>
      <c r="C404" s="27" t="str">
        <f t="shared" si="72"/>
        <v>二</v>
      </c>
      <c r="D404" s="23" t="str">
        <f t="shared" si="73"/>
        <v>日校</v>
      </c>
      <c r="E404" s="23" t="str">
        <f t="shared" si="74"/>
        <v>貿二1</v>
      </c>
      <c r="F404" s="25" t="str">
        <f t="shared" si="75"/>
        <v>國際貿易實務Ⅳ</v>
      </c>
      <c r="G404" s="23" t="str">
        <f t="shared" si="76"/>
        <v>四</v>
      </c>
      <c r="H404" s="23" t="str">
        <f t="shared" si="77"/>
        <v>龍騰</v>
      </c>
      <c r="I404" s="23" t="str">
        <f t="shared" si="78"/>
        <v>王令玲</v>
      </c>
      <c r="J404" s="23">
        <f t="shared" si="79"/>
        <v>254</v>
      </c>
      <c r="K404" s="42">
        <f t="shared" si="80"/>
        <v>0</v>
      </c>
      <c r="L404" s="44" t="str">
        <f>VLOOKUP(H404,出版社!$B$2:$D$26,3,0)</f>
        <v>招標議價</v>
      </c>
      <c r="M404" s="23">
        <f t="shared" si="81"/>
        <v>39</v>
      </c>
      <c r="N404" s="23">
        <f t="shared" si="82"/>
        <v>39</v>
      </c>
      <c r="O404" s="34">
        <f t="shared" si="83"/>
        <v>9906</v>
      </c>
      <c r="P404" s="34"/>
      <c r="Q404" s="23"/>
      <c r="R404" s="34"/>
      <c r="S404" s="23"/>
      <c r="T404" s="25"/>
    </row>
    <row r="405" spans="1:20">
      <c r="A405" s="27">
        <v>36</v>
      </c>
      <c r="B405" s="27">
        <v>51</v>
      </c>
      <c r="C405" s="27" t="str">
        <f t="shared" si="72"/>
        <v>二</v>
      </c>
      <c r="D405" s="23" t="str">
        <f t="shared" si="73"/>
        <v>日校</v>
      </c>
      <c r="E405" s="23" t="str">
        <f t="shared" si="74"/>
        <v>貿二2</v>
      </c>
      <c r="F405" s="25" t="str">
        <f t="shared" si="75"/>
        <v>國際貿易實務Ⅳ</v>
      </c>
      <c r="G405" s="23" t="str">
        <f t="shared" si="76"/>
        <v>四</v>
      </c>
      <c r="H405" s="23" t="str">
        <f t="shared" si="77"/>
        <v>龍騰</v>
      </c>
      <c r="I405" s="23" t="str">
        <f t="shared" si="78"/>
        <v>王令玲</v>
      </c>
      <c r="J405" s="23">
        <f t="shared" si="79"/>
        <v>254</v>
      </c>
      <c r="K405" s="42">
        <f t="shared" si="80"/>
        <v>0</v>
      </c>
      <c r="L405" s="44" t="str">
        <f>VLOOKUP(H405,出版社!$B$2:$D$26,3,0)</f>
        <v>招標議價</v>
      </c>
      <c r="M405" s="23">
        <f t="shared" si="81"/>
        <v>39</v>
      </c>
      <c r="N405" s="23">
        <f t="shared" si="82"/>
        <v>39</v>
      </c>
      <c r="O405" s="34">
        <f t="shared" si="83"/>
        <v>9906</v>
      </c>
      <c r="P405" s="34"/>
      <c r="Q405" s="23"/>
      <c r="R405" s="34"/>
      <c r="S405" s="23"/>
      <c r="T405" s="25"/>
    </row>
    <row r="406" spans="1:20">
      <c r="A406" s="27">
        <v>37</v>
      </c>
      <c r="B406" s="27">
        <v>51</v>
      </c>
      <c r="C406" s="27" t="str">
        <f t="shared" si="72"/>
        <v>二</v>
      </c>
      <c r="D406" s="23" t="str">
        <f t="shared" si="73"/>
        <v>日校</v>
      </c>
      <c r="E406" s="23" t="str">
        <f t="shared" si="74"/>
        <v>貿二3</v>
      </c>
      <c r="F406" s="25" t="str">
        <f t="shared" si="75"/>
        <v>國際貿易實務Ⅳ</v>
      </c>
      <c r="G406" s="23" t="str">
        <f t="shared" si="76"/>
        <v>四</v>
      </c>
      <c r="H406" s="23" t="str">
        <f t="shared" si="77"/>
        <v>龍騰</v>
      </c>
      <c r="I406" s="23" t="str">
        <f t="shared" si="78"/>
        <v>王令玲</v>
      </c>
      <c r="J406" s="23">
        <f t="shared" si="79"/>
        <v>254</v>
      </c>
      <c r="K406" s="42">
        <f t="shared" si="80"/>
        <v>0</v>
      </c>
      <c r="L406" s="44" t="str">
        <f>VLOOKUP(H406,出版社!$B$2:$D$26,3,0)</f>
        <v>招標議價</v>
      </c>
      <c r="M406" s="23">
        <f t="shared" si="81"/>
        <v>39</v>
      </c>
      <c r="N406" s="23">
        <f t="shared" si="82"/>
        <v>39</v>
      </c>
      <c r="O406" s="34">
        <f t="shared" si="83"/>
        <v>9906</v>
      </c>
      <c r="P406" s="34"/>
      <c r="Q406" s="23"/>
      <c r="R406" s="34"/>
      <c r="S406" s="23"/>
      <c r="T406" s="25"/>
    </row>
    <row r="407" spans="1:20">
      <c r="A407" s="27">
        <v>38</v>
      </c>
      <c r="B407" s="27">
        <v>51</v>
      </c>
      <c r="C407" s="27" t="str">
        <f t="shared" si="72"/>
        <v>二</v>
      </c>
      <c r="D407" s="23" t="str">
        <f t="shared" si="73"/>
        <v>日校</v>
      </c>
      <c r="E407" s="23" t="str">
        <f t="shared" si="74"/>
        <v>貿二4</v>
      </c>
      <c r="F407" s="25" t="str">
        <f t="shared" si="75"/>
        <v>國際貿易實務Ⅳ</v>
      </c>
      <c r="G407" s="23" t="str">
        <f t="shared" si="76"/>
        <v>四</v>
      </c>
      <c r="H407" s="23" t="str">
        <f t="shared" si="77"/>
        <v>龍騰</v>
      </c>
      <c r="I407" s="23" t="str">
        <f t="shared" si="78"/>
        <v>王令玲</v>
      </c>
      <c r="J407" s="23">
        <f t="shared" si="79"/>
        <v>254</v>
      </c>
      <c r="K407" s="42">
        <f t="shared" si="80"/>
        <v>0</v>
      </c>
      <c r="L407" s="44" t="str">
        <f>VLOOKUP(H407,出版社!$B$2:$D$26,3,0)</f>
        <v>招標議價</v>
      </c>
      <c r="M407" s="23">
        <f t="shared" si="81"/>
        <v>39</v>
      </c>
      <c r="N407" s="23">
        <f t="shared" si="82"/>
        <v>39</v>
      </c>
      <c r="O407" s="34">
        <f t="shared" si="83"/>
        <v>9906</v>
      </c>
      <c r="P407" s="34"/>
      <c r="Q407" s="23"/>
      <c r="R407" s="34"/>
      <c r="S407" s="23"/>
      <c r="T407" s="25"/>
    </row>
    <row r="408" spans="1:20">
      <c r="A408" s="27">
        <v>45</v>
      </c>
      <c r="B408" s="27">
        <v>37</v>
      </c>
      <c r="C408" s="27" t="str">
        <f t="shared" si="72"/>
        <v>二</v>
      </c>
      <c r="D408" s="23" t="str">
        <f t="shared" si="73"/>
        <v>日校</v>
      </c>
      <c r="E408" s="23" t="str">
        <f t="shared" si="74"/>
        <v>資二1</v>
      </c>
      <c r="F408" s="25" t="str">
        <f t="shared" si="75"/>
        <v>高職歷史C版</v>
      </c>
      <c r="G408" s="23">
        <f t="shared" si="76"/>
        <v>1</v>
      </c>
      <c r="H408" s="23" t="str">
        <f t="shared" si="77"/>
        <v>龍騰</v>
      </c>
      <c r="I408" s="23" t="str">
        <f t="shared" si="78"/>
        <v>劉玉菁</v>
      </c>
      <c r="J408" s="23">
        <f t="shared" si="79"/>
        <v>137</v>
      </c>
      <c r="K408" s="42">
        <f t="shared" si="80"/>
        <v>0</v>
      </c>
      <c r="L408" s="44" t="str">
        <f>VLOOKUP(H408,出版社!$B$2:$D$26,3,0)</f>
        <v>招標議價</v>
      </c>
      <c r="M408" s="23">
        <f t="shared" si="81"/>
        <v>39</v>
      </c>
      <c r="N408" s="23">
        <f t="shared" si="82"/>
        <v>39</v>
      </c>
      <c r="O408" s="34">
        <f t="shared" si="83"/>
        <v>5343</v>
      </c>
      <c r="P408" s="34"/>
      <c r="Q408" s="23"/>
      <c r="R408" s="34"/>
      <c r="S408" s="23"/>
      <c r="T408" s="25"/>
    </row>
    <row r="409" spans="1:20">
      <c r="A409" s="27">
        <v>46</v>
      </c>
      <c r="B409" s="27">
        <v>37</v>
      </c>
      <c r="C409" s="27" t="str">
        <f t="shared" si="72"/>
        <v>二</v>
      </c>
      <c r="D409" s="23" t="str">
        <f t="shared" si="73"/>
        <v>日校</v>
      </c>
      <c r="E409" s="23" t="str">
        <f t="shared" si="74"/>
        <v>資二2</v>
      </c>
      <c r="F409" s="25" t="str">
        <f t="shared" si="75"/>
        <v>高職歷史C版</v>
      </c>
      <c r="G409" s="23">
        <f t="shared" si="76"/>
        <v>1</v>
      </c>
      <c r="H409" s="23" t="str">
        <f t="shared" si="77"/>
        <v>龍騰</v>
      </c>
      <c r="I409" s="23" t="str">
        <f t="shared" si="78"/>
        <v>劉玉菁</v>
      </c>
      <c r="J409" s="23">
        <f t="shared" si="79"/>
        <v>137</v>
      </c>
      <c r="K409" s="42">
        <f t="shared" si="80"/>
        <v>0</v>
      </c>
      <c r="L409" s="44" t="str">
        <f>VLOOKUP(H409,出版社!$B$2:$D$26,3,0)</f>
        <v>招標議價</v>
      </c>
      <c r="M409" s="23">
        <f t="shared" si="81"/>
        <v>40</v>
      </c>
      <c r="N409" s="23">
        <f t="shared" si="82"/>
        <v>40</v>
      </c>
      <c r="O409" s="34">
        <f t="shared" si="83"/>
        <v>5480</v>
      </c>
      <c r="P409" s="34"/>
      <c r="Q409" s="23"/>
      <c r="R409" s="34"/>
      <c r="S409" s="23"/>
      <c r="T409" s="25"/>
    </row>
    <row r="410" spans="1:20">
      <c r="A410" s="27">
        <v>54</v>
      </c>
      <c r="B410" s="27">
        <v>37</v>
      </c>
      <c r="C410" s="27" t="str">
        <f t="shared" si="72"/>
        <v>二</v>
      </c>
      <c r="D410" s="23" t="str">
        <f t="shared" si="73"/>
        <v>日校</v>
      </c>
      <c r="E410" s="23" t="str">
        <f t="shared" si="74"/>
        <v>廣二1</v>
      </c>
      <c r="F410" s="25" t="str">
        <f t="shared" si="75"/>
        <v>高職歷史C版</v>
      </c>
      <c r="G410" s="23">
        <f t="shared" si="76"/>
        <v>1</v>
      </c>
      <c r="H410" s="23" t="str">
        <f t="shared" si="77"/>
        <v>龍騰</v>
      </c>
      <c r="I410" s="23" t="str">
        <f t="shared" si="78"/>
        <v>劉玉菁</v>
      </c>
      <c r="J410" s="23">
        <f t="shared" si="79"/>
        <v>137</v>
      </c>
      <c r="K410" s="42">
        <f t="shared" si="80"/>
        <v>0</v>
      </c>
      <c r="L410" s="44" t="str">
        <f>VLOOKUP(H410,出版社!$B$2:$D$26,3,0)</f>
        <v>招標議價</v>
      </c>
      <c r="M410" s="23">
        <f t="shared" si="81"/>
        <v>39</v>
      </c>
      <c r="N410" s="23">
        <f t="shared" si="82"/>
        <v>39</v>
      </c>
      <c r="O410" s="34">
        <f t="shared" si="83"/>
        <v>5343</v>
      </c>
      <c r="P410" s="34"/>
      <c r="Q410" s="23"/>
      <c r="R410" s="34"/>
      <c r="S410" s="23"/>
      <c r="T410" s="25"/>
    </row>
    <row r="411" spans="1:20">
      <c r="A411" s="27">
        <v>55</v>
      </c>
      <c r="B411" s="27">
        <v>37</v>
      </c>
      <c r="C411" s="27" t="str">
        <f t="shared" si="72"/>
        <v>二</v>
      </c>
      <c r="D411" s="23" t="str">
        <f t="shared" si="73"/>
        <v>日校</v>
      </c>
      <c r="E411" s="23" t="str">
        <f t="shared" si="74"/>
        <v>廣二2</v>
      </c>
      <c r="F411" s="25" t="str">
        <f t="shared" si="75"/>
        <v>高職歷史C版</v>
      </c>
      <c r="G411" s="23">
        <f t="shared" si="76"/>
        <v>1</v>
      </c>
      <c r="H411" s="23" t="str">
        <f t="shared" si="77"/>
        <v>龍騰</v>
      </c>
      <c r="I411" s="23" t="str">
        <f t="shared" si="78"/>
        <v>劉玉菁</v>
      </c>
      <c r="J411" s="23">
        <f t="shared" si="79"/>
        <v>137</v>
      </c>
      <c r="K411" s="42">
        <f t="shared" si="80"/>
        <v>0</v>
      </c>
      <c r="L411" s="44" t="str">
        <f>VLOOKUP(H411,出版社!$B$2:$D$26,3,0)</f>
        <v>招標議價</v>
      </c>
      <c r="M411" s="23">
        <f t="shared" si="81"/>
        <v>39</v>
      </c>
      <c r="N411" s="23">
        <f t="shared" si="82"/>
        <v>39</v>
      </c>
      <c r="O411" s="34">
        <f t="shared" si="83"/>
        <v>5343</v>
      </c>
      <c r="P411" s="34"/>
      <c r="Q411" s="23"/>
      <c r="R411" s="34"/>
      <c r="S411" s="23"/>
      <c r="T411" s="25"/>
    </row>
    <row r="412" spans="1:20">
      <c r="A412" s="27">
        <v>54</v>
      </c>
      <c r="B412" s="27">
        <v>38</v>
      </c>
      <c r="C412" s="27" t="str">
        <f t="shared" si="72"/>
        <v>二</v>
      </c>
      <c r="D412" s="23" t="str">
        <f t="shared" si="73"/>
        <v>日校</v>
      </c>
      <c r="E412" s="23" t="str">
        <f t="shared" si="74"/>
        <v>廣二1</v>
      </c>
      <c r="F412" s="25" t="str">
        <f t="shared" si="75"/>
        <v>地理Ⅰ</v>
      </c>
      <c r="G412" s="23" t="str">
        <f t="shared" si="76"/>
        <v>全</v>
      </c>
      <c r="H412" s="23" t="str">
        <f t="shared" si="77"/>
        <v>泰宇</v>
      </c>
      <c r="I412" s="23" t="str">
        <f t="shared" si="78"/>
        <v>楊淙雄.等</v>
      </c>
      <c r="J412" s="23">
        <f t="shared" si="79"/>
        <v>175</v>
      </c>
      <c r="K412" s="42">
        <f t="shared" si="80"/>
        <v>0</v>
      </c>
      <c r="L412" s="44" t="str">
        <f>VLOOKUP(H412,出版社!$B$2:$D$26,3,0)</f>
        <v>招標議價</v>
      </c>
      <c r="M412" s="23">
        <f t="shared" si="81"/>
        <v>39</v>
      </c>
      <c r="N412" s="23">
        <f t="shared" si="82"/>
        <v>39</v>
      </c>
      <c r="O412" s="34">
        <f t="shared" si="83"/>
        <v>6825</v>
      </c>
      <c r="P412" s="34"/>
      <c r="Q412" s="23"/>
      <c r="R412" s="34"/>
      <c r="S412" s="23"/>
      <c r="T412" s="25"/>
    </row>
    <row r="413" spans="1:20">
      <c r="A413" s="27">
        <v>55</v>
      </c>
      <c r="B413" s="27">
        <v>38</v>
      </c>
      <c r="C413" s="27" t="str">
        <f t="shared" si="72"/>
        <v>二</v>
      </c>
      <c r="D413" s="23" t="str">
        <f t="shared" si="73"/>
        <v>日校</v>
      </c>
      <c r="E413" s="23" t="str">
        <f t="shared" si="74"/>
        <v>廣二2</v>
      </c>
      <c r="F413" s="25" t="str">
        <f t="shared" si="75"/>
        <v>地理Ⅰ</v>
      </c>
      <c r="G413" s="23" t="str">
        <f t="shared" si="76"/>
        <v>全</v>
      </c>
      <c r="H413" s="23" t="str">
        <f t="shared" si="77"/>
        <v>泰宇</v>
      </c>
      <c r="I413" s="23" t="str">
        <f t="shared" si="78"/>
        <v>楊淙雄.等</v>
      </c>
      <c r="J413" s="23">
        <f t="shared" si="79"/>
        <v>175</v>
      </c>
      <c r="K413" s="42">
        <f t="shared" si="80"/>
        <v>0</v>
      </c>
      <c r="L413" s="44" t="str">
        <f>VLOOKUP(H413,出版社!$B$2:$D$26,3,0)</f>
        <v>招標議價</v>
      </c>
      <c r="M413" s="23">
        <f t="shared" si="81"/>
        <v>39</v>
      </c>
      <c r="N413" s="23">
        <f t="shared" si="82"/>
        <v>39</v>
      </c>
      <c r="O413" s="34">
        <f t="shared" si="83"/>
        <v>6825</v>
      </c>
      <c r="P413" s="34"/>
      <c r="Q413" s="23"/>
      <c r="R413" s="34"/>
      <c r="S413" s="23"/>
      <c r="T413" s="25"/>
    </row>
    <row r="414" spans="1:20">
      <c r="A414" s="27">
        <v>54</v>
      </c>
      <c r="B414" s="27">
        <v>57</v>
      </c>
      <c r="C414" s="27" t="str">
        <f t="shared" si="72"/>
        <v>二</v>
      </c>
      <c r="D414" s="23" t="str">
        <f t="shared" si="73"/>
        <v>日校</v>
      </c>
      <c r="E414" s="23" t="str">
        <f t="shared" si="74"/>
        <v>廣二1</v>
      </c>
      <c r="F414" s="25" t="str">
        <f t="shared" si="75"/>
        <v>設計概論</v>
      </c>
      <c r="G414" s="23" t="str">
        <f t="shared" si="76"/>
        <v>全</v>
      </c>
      <c r="H414" s="23" t="str">
        <f t="shared" si="77"/>
        <v>全華</v>
      </c>
      <c r="I414" s="23" t="str">
        <f t="shared" si="78"/>
        <v>楊清田.等</v>
      </c>
      <c r="J414" s="23">
        <f t="shared" si="79"/>
        <v>364</v>
      </c>
      <c r="K414" s="42">
        <f t="shared" si="80"/>
        <v>0</v>
      </c>
      <c r="L414" s="44" t="str">
        <f>VLOOKUP(H414,出版社!$B$2:$D$26,3,0)</f>
        <v>小額採購</v>
      </c>
      <c r="M414" s="23">
        <f t="shared" si="81"/>
        <v>39</v>
      </c>
      <c r="N414" s="23">
        <f t="shared" si="82"/>
        <v>39</v>
      </c>
      <c r="O414" s="34">
        <f t="shared" si="83"/>
        <v>14196</v>
      </c>
      <c r="P414" s="34"/>
      <c r="Q414" s="23"/>
      <c r="R414" s="34"/>
      <c r="S414" s="23"/>
      <c r="T414" s="25"/>
    </row>
    <row r="415" spans="1:20">
      <c r="A415" s="27">
        <v>55</v>
      </c>
      <c r="B415" s="27">
        <v>57</v>
      </c>
      <c r="C415" s="27" t="str">
        <f t="shared" si="72"/>
        <v>二</v>
      </c>
      <c r="D415" s="23" t="str">
        <f t="shared" si="73"/>
        <v>日校</v>
      </c>
      <c r="E415" s="23" t="str">
        <f t="shared" si="74"/>
        <v>廣二2</v>
      </c>
      <c r="F415" s="25" t="str">
        <f t="shared" si="75"/>
        <v>設計概論</v>
      </c>
      <c r="G415" s="23" t="str">
        <f t="shared" si="76"/>
        <v>全</v>
      </c>
      <c r="H415" s="23" t="str">
        <f t="shared" si="77"/>
        <v>全華</v>
      </c>
      <c r="I415" s="23" t="str">
        <f t="shared" si="78"/>
        <v>楊清田.等</v>
      </c>
      <c r="J415" s="23">
        <f t="shared" si="79"/>
        <v>364</v>
      </c>
      <c r="K415" s="42">
        <f t="shared" si="80"/>
        <v>0</v>
      </c>
      <c r="L415" s="44" t="str">
        <f>VLOOKUP(H415,出版社!$B$2:$D$26,3,0)</f>
        <v>小額採購</v>
      </c>
      <c r="M415" s="23">
        <f t="shared" si="81"/>
        <v>39</v>
      </c>
      <c r="N415" s="23">
        <f t="shared" si="82"/>
        <v>39</v>
      </c>
      <c r="O415" s="34">
        <f t="shared" si="83"/>
        <v>14196</v>
      </c>
      <c r="P415" s="34"/>
      <c r="Q415" s="23"/>
      <c r="R415" s="34"/>
      <c r="S415" s="23"/>
      <c r="T415" s="25"/>
    </row>
    <row r="416" spans="1:20">
      <c r="A416" s="27">
        <v>54</v>
      </c>
      <c r="B416" s="27">
        <v>58</v>
      </c>
      <c r="C416" s="27" t="str">
        <f t="shared" si="72"/>
        <v>二</v>
      </c>
      <c r="D416" s="23" t="str">
        <f t="shared" si="73"/>
        <v>日校</v>
      </c>
      <c r="E416" s="23" t="str">
        <f t="shared" si="74"/>
        <v>廣二1</v>
      </c>
      <c r="F416" s="25" t="str">
        <f t="shared" si="75"/>
        <v>造形原理</v>
      </c>
      <c r="G416" s="23" t="str">
        <f t="shared" si="76"/>
        <v>全</v>
      </c>
      <c r="H416" s="23" t="str">
        <f t="shared" si="77"/>
        <v>龍騰</v>
      </c>
      <c r="I416" s="23" t="str">
        <f t="shared" si="78"/>
        <v>林明錚.等</v>
      </c>
      <c r="J416" s="23">
        <f t="shared" si="79"/>
        <v>347</v>
      </c>
      <c r="K416" s="42">
        <f t="shared" si="80"/>
        <v>0</v>
      </c>
      <c r="L416" s="44" t="str">
        <f>VLOOKUP(H416,出版社!$B$2:$D$26,3,0)</f>
        <v>招標議價</v>
      </c>
      <c r="M416" s="23">
        <f t="shared" si="81"/>
        <v>39</v>
      </c>
      <c r="N416" s="23">
        <f t="shared" si="82"/>
        <v>39</v>
      </c>
      <c r="O416" s="34">
        <f t="shared" si="83"/>
        <v>13533</v>
      </c>
      <c r="P416" s="34"/>
      <c r="Q416" s="23"/>
      <c r="R416" s="34"/>
      <c r="S416" s="23"/>
      <c r="T416" s="25"/>
    </row>
    <row r="417" spans="1:20">
      <c r="A417" s="27">
        <v>55</v>
      </c>
      <c r="B417" s="27">
        <v>58</v>
      </c>
      <c r="C417" s="27" t="str">
        <f t="shared" si="72"/>
        <v>二</v>
      </c>
      <c r="D417" s="23" t="str">
        <f t="shared" si="73"/>
        <v>日校</v>
      </c>
      <c r="E417" s="23" t="str">
        <f t="shared" si="74"/>
        <v>廣二2</v>
      </c>
      <c r="F417" s="25" t="str">
        <f t="shared" si="75"/>
        <v>造形原理</v>
      </c>
      <c r="G417" s="23" t="str">
        <f t="shared" si="76"/>
        <v>全</v>
      </c>
      <c r="H417" s="23" t="str">
        <f t="shared" si="77"/>
        <v>龍騰</v>
      </c>
      <c r="I417" s="23" t="str">
        <f t="shared" si="78"/>
        <v>林明錚.等</v>
      </c>
      <c r="J417" s="23">
        <f t="shared" si="79"/>
        <v>347</v>
      </c>
      <c r="K417" s="42">
        <f t="shared" si="80"/>
        <v>0</v>
      </c>
      <c r="L417" s="44" t="str">
        <f>VLOOKUP(H417,出版社!$B$2:$D$26,3,0)</f>
        <v>招標議價</v>
      </c>
      <c r="M417" s="23">
        <f t="shared" si="81"/>
        <v>39</v>
      </c>
      <c r="N417" s="23">
        <f t="shared" si="82"/>
        <v>39</v>
      </c>
      <c r="O417" s="34">
        <f t="shared" si="83"/>
        <v>13533</v>
      </c>
      <c r="P417" s="34"/>
      <c r="Q417" s="23"/>
      <c r="R417" s="34"/>
      <c r="S417" s="23"/>
      <c r="T417" s="25"/>
    </row>
    <row r="418" spans="1:20">
      <c r="A418" s="27">
        <v>3</v>
      </c>
      <c r="B418" s="27">
        <v>52</v>
      </c>
      <c r="C418" s="27" t="str">
        <f t="shared" si="72"/>
        <v>二</v>
      </c>
      <c r="D418" s="23" t="str">
        <f t="shared" si="73"/>
        <v>日校</v>
      </c>
      <c r="E418" s="23" t="str">
        <f t="shared" si="74"/>
        <v>外二1</v>
      </c>
      <c r="F418" s="25" t="str">
        <f t="shared" si="75"/>
        <v>國際貿易實務Ⅰ(非)</v>
      </c>
      <c r="G418" s="23" t="str">
        <f t="shared" si="76"/>
        <v>一</v>
      </c>
      <c r="H418" s="23" t="str">
        <f t="shared" si="77"/>
        <v>龍騰</v>
      </c>
      <c r="I418" s="23" t="str">
        <f t="shared" si="78"/>
        <v>王令玲</v>
      </c>
      <c r="J418" s="23">
        <f t="shared" si="79"/>
        <v>275</v>
      </c>
      <c r="K418" s="42">
        <f t="shared" si="80"/>
        <v>0</v>
      </c>
      <c r="L418" s="44" t="str">
        <f>VLOOKUP(H418,出版社!$B$2:$D$26,3,0)</f>
        <v>招標議價</v>
      </c>
      <c r="M418" s="23">
        <f t="shared" si="81"/>
        <v>40</v>
      </c>
      <c r="N418" s="23">
        <f t="shared" si="82"/>
        <v>40</v>
      </c>
      <c r="O418" s="34">
        <f t="shared" si="83"/>
        <v>11000</v>
      </c>
      <c r="P418" s="34"/>
      <c r="Q418" s="23"/>
      <c r="R418" s="34"/>
      <c r="S418" s="23"/>
      <c r="T418" s="25"/>
    </row>
    <row r="419" spans="1:20">
      <c r="A419" s="27">
        <v>4</v>
      </c>
      <c r="B419" s="27">
        <v>52</v>
      </c>
      <c r="C419" s="27" t="str">
        <f t="shared" si="72"/>
        <v>二</v>
      </c>
      <c r="D419" s="23" t="str">
        <f t="shared" si="73"/>
        <v>日校</v>
      </c>
      <c r="E419" s="23" t="str">
        <f t="shared" si="74"/>
        <v>外二2</v>
      </c>
      <c r="F419" s="25" t="str">
        <f t="shared" si="75"/>
        <v>國際貿易實務Ⅰ(非)</v>
      </c>
      <c r="G419" s="23" t="str">
        <f t="shared" si="76"/>
        <v>一</v>
      </c>
      <c r="H419" s="23" t="str">
        <f t="shared" si="77"/>
        <v>龍騰</v>
      </c>
      <c r="I419" s="23" t="str">
        <f t="shared" si="78"/>
        <v>王令玲</v>
      </c>
      <c r="J419" s="23">
        <f t="shared" si="79"/>
        <v>275</v>
      </c>
      <c r="K419" s="42">
        <f t="shared" si="80"/>
        <v>0</v>
      </c>
      <c r="L419" s="44" t="str">
        <f>VLOOKUP(H419,出版社!$B$2:$D$26,3,0)</f>
        <v>招標議價</v>
      </c>
      <c r="M419" s="23">
        <f t="shared" si="81"/>
        <v>42</v>
      </c>
      <c r="N419" s="23">
        <f t="shared" si="82"/>
        <v>42</v>
      </c>
      <c r="O419" s="34">
        <f t="shared" si="83"/>
        <v>11550</v>
      </c>
      <c r="P419" s="34"/>
      <c r="Q419" s="23"/>
      <c r="R419" s="34"/>
      <c r="S419" s="23"/>
      <c r="T419" s="25"/>
    </row>
    <row r="420" spans="1:20">
      <c r="A420" s="27">
        <v>17</v>
      </c>
      <c r="B420" s="27">
        <v>70</v>
      </c>
      <c r="C420" s="27" t="str">
        <f t="shared" si="72"/>
        <v>三</v>
      </c>
      <c r="D420" s="23" t="str">
        <f t="shared" si="73"/>
        <v>日校</v>
      </c>
      <c r="E420" s="23" t="str">
        <f t="shared" si="74"/>
        <v>高三3</v>
      </c>
      <c r="F420" s="25" t="str">
        <f t="shared" si="75"/>
        <v>數學(甲)</v>
      </c>
      <c r="G420" s="23" t="str">
        <f t="shared" si="76"/>
        <v>五</v>
      </c>
      <c r="H420" s="23" t="str">
        <f t="shared" si="77"/>
        <v>三民</v>
      </c>
      <c r="I420" s="23" t="str">
        <f t="shared" si="78"/>
        <v>單維彰.鄭惟厚 等</v>
      </c>
      <c r="J420" s="23">
        <f t="shared" si="79"/>
        <v>198</v>
      </c>
      <c r="K420" s="42">
        <f t="shared" si="80"/>
        <v>0</v>
      </c>
      <c r="L420" s="44" t="str">
        <f>VLOOKUP(H420,出版社!$B$2:$D$26,3,0)</f>
        <v>招標議價</v>
      </c>
      <c r="M420" s="23">
        <f t="shared" si="81"/>
        <v>41</v>
      </c>
      <c r="N420" s="23">
        <f t="shared" si="82"/>
        <v>41</v>
      </c>
      <c r="O420" s="34">
        <f t="shared" si="83"/>
        <v>8118</v>
      </c>
      <c r="P420" s="34"/>
      <c r="Q420" s="23"/>
      <c r="R420" s="34"/>
      <c r="S420" s="23"/>
      <c r="T420" s="25"/>
    </row>
    <row r="421" spans="1:20">
      <c r="A421" s="27">
        <v>18</v>
      </c>
      <c r="B421" s="27">
        <v>70</v>
      </c>
      <c r="C421" s="27" t="str">
        <f t="shared" si="72"/>
        <v>三</v>
      </c>
      <c r="D421" s="23" t="str">
        <f t="shared" si="73"/>
        <v>日校</v>
      </c>
      <c r="E421" s="23" t="str">
        <f t="shared" si="74"/>
        <v>高三4</v>
      </c>
      <c r="F421" s="25" t="str">
        <f t="shared" si="75"/>
        <v>數學(甲)</v>
      </c>
      <c r="G421" s="23" t="str">
        <f t="shared" si="76"/>
        <v>五</v>
      </c>
      <c r="H421" s="23" t="str">
        <f t="shared" si="77"/>
        <v>三民</v>
      </c>
      <c r="I421" s="23" t="str">
        <f t="shared" si="78"/>
        <v>單維彰.鄭惟厚 等</v>
      </c>
      <c r="J421" s="23">
        <f t="shared" si="79"/>
        <v>198</v>
      </c>
      <c r="K421" s="42">
        <f t="shared" si="80"/>
        <v>0</v>
      </c>
      <c r="L421" s="44" t="str">
        <f>VLOOKUP(H421,出版社!$B$2:$D$26,3,0)</f>
        <v>招標議價</v>
      </c>
      <c r="M421" s="23">
        <f t="shared" si="81"/>
        <v>40</v>
      </c>
      <c r="N421" s="23">
        <f t="shared" si="82"/>
        <v>40</v>
      </c>
      <c r="O421" s="34">
        <f t="shared" si="83"/>
        <v>7920</v>
      </c>
      <c r="P421" s="34"/>
      <c r="Q421" s="23"/>
      <c r="R421" s="34"/>
      <c r="S421" s="23"/>
      <c r="T421" s="25"/>
    </row>
    <row r="422" spans="1:20">
      <c r="A422" s="27">
        <v>17</v>
      </c>
      <c r="B422" s="27">
        <v>72</v>
      </c>
      <c r="C422" s="27" t="str">
        <f t="shared" si="72"/>
        <v>三</v>
      </c>
      <c r="D422" s="23" t="str">
        <f t="shared" si="73"/>
        <v>日校</v>
      </c>
      <c r="E422" s="23" t="str">
        <f t="shared" si="74"/>
        <v>高三3</v>
      </c>
      <c r="F422" s="25" t="str">
        <f t="shared" si="75"/>
        <v>選修物理(上)</v>
      </c>
      <c r="G422" s="23" t="str">
        <f t="shared" si="76"/>
        <v>上</v>
      </c>
      <c r="H422" s="23" t="str">
        <f t="shared" si="77"/>
        <v>龍騰</v>
      </c>
      <c r="I422" s="23" t="str">
        <f t="shared" si="78"/>
        <v>高涌泉.等</v>
      </c>
      <c r="J422" s="23">
        <f t="shared" si="79"/>
        <v>249</v>
      </c>
      <c r="K422" s="42">
        <f t="shared" si="80"/>
        <v>0</v>
      </c>
      <c r="L422" s="44" t="str">
        <f>VLOOKUP(H422,出版社!$B$2:$D$26,3,0)</f>
        <v>招標議價</v>
      </c>
      <c r="M422" s="23">
        <f t="shared" si="81"/>
        <v>41</v>
      </c>
      <c r="N422" s="23">
        <f t="shared" si="82"/>
        <v>41</v>
      </c>
      <c r="O422" s="34">
        <f t="shared" si="83"/>
        <v>10209</v>
      </c>
      <c r="P422" s="34"/>
      <c r="Q422" s="23"/>
      <c r="R422" s="34"/>
      <c r="S422" s="23"/>
      <c r="T422" s="25"/>
    </row>
    <row r="423" spans="1:20">
      <c r="A423" s="27">
        <v>18</v>
      </c>
      <c r="B423" s="27">
        <v>72</v>
      </c>
      <c r="C423" s="27" t="str">
        <f t="shared" si="72"/>
        <v>三</v>
      </c>
      <c r="D423" s="23" t="str">
        <f t="shared" si="73"/>
        <v>日校</v>
      </c>
      <c r="E423" s="23" t="str">
        <f t="shared" si="74"/>
        <v>高三4</v>
      </c>
      <c r="F423" s="25" t="str">
        <f t="shared" si="75"/>
        <v>選修物理(上)</v>
      </c>
      <c r="G423" s="23" t="str">
        <f t="shared" si="76"/>
        <v>上</v>
      </c>
      <c r="H423" s="23" t="str">
        <f t="shared" si="77"/>
        <v>龍騰</v>
      </c>
      <c r="I423" s="23" t="str">
        <f t="shared" si="78"/>
        <v>高涌泉.等</v>
      </c>
      <c r="J423" s="23">
        <f t="shared" si="79"/>
        <v>249</v>
      </c>
      <c r="K423" s="42">
        <f t="shared" si="80"/>
        <v>0</v>
      </c>
      <c r="L423" s="44" t="str">
        <f>VLOOKUP(H423,出版社!$B$2:$D$26,3,0)</f>
        <v>招標議價</v>
      </c>
      <c r="M423" s="23">
        <f t="shared" si="81"/>
        <v>40</v>
      </c>
      <c r="N423" s="23">
        <f t="shared" si="82"/>
        <v>40</v>
      </c>
      <c r="O423" s="34">
        <f t="shared" si="83"/>
        <v>9960</v>
      </c>
      <c r="P423" s="34"/>
      <c r="Q423" s="23"/>
      <c r="R423" s="34"/>
      <c r="S423" s="23"/>
      <c r="T423" s="25"/>
    </row>
    <row r="424" spans="1:20">
      <c r="A424" s="27">
        <v>17</v>
      </c>
      <c r="B424" s="27">
        <v>73</v>
      </c>
      <c r="C424" s="27" t="str">
        <f t="shared" si="72"/>
        <v>三</v>
      </c>
      <c r="D424" s="23" t="str">
        <f t="shared" si="73"/>
        <v>日校</v>
      </c>
      <c r="E424" s="23" t="str">
        <f t="shared" si="74"/>
        <v>高三3</v>
      </c>
      <c r="F424" s="25" t="str">
        <f t="shared" si="75"/>
        <v>選修化學</v>
      </c>
      <c r="G424" s="23" t="str">
        <f t="shared" si="76"/>
        <v>上</v>
      </c>
      <c r="H424" s="23" t="str">
        <f t="shared" si="77"/>
        <v>泰宇</v>
      </c>
      <c r="I424" s="23" t="str">
        <f t="shared" si="78"/>
        <v>陳竹亭 等</v>
      </c>
      <c r="J424" s="23">
        <f t="shared" si="79"/>
        <v>125</v>
      </c>
      <c r="K424" s="42">
        <f t="shared" si="80"/>
        <v>0</v>
      </c>
      <c r="L424" s="44" t="str">
        <f>VLOOKUP(H424,出版社!$B$2:$D$26,3,0)</f>
        <v>招標議價</v>
      </c>
      <c r="M424" s="23">
        <f t="shared" si="81"/>
        <v>41</v>
      </c>
      <c r="N424" s="23">
        <f t="shared" si="82"/>
        <v>41</v>
      </c>
      <c r="O424" s="34">
        <f t="shared" si="83"/>
        <v>5125</v>
      </c>
      <c r="P424" s="34"/>
      <c r="Q424" s="23"/>
      <c r="R424" s="34"/>
      <c r="S424" s="23"/>
      <c r="T424" s="25"/>
    </row>
    <row r="425" spans="1:20">
      <c r="A425" s="27">
        <v>18</v>
      </c>
      <c r="B425" s="27">
        <v>73</v>
      </c>
      <c r="C425" s="27" t="str">
        <f t="shared" si="72"/>
        <v>三</v>
      </c>
      <c r="D425" s="23" t="str">
        <f t="shared" si="73"/>
        <v>日校</v>
      </c>
      <c r="E425" s="23" t="str">
        <f t="shared" si="74"/>
        <v>高三4</v>
      </c>
      <c r="F425" s="25" t="str">
        <f t="shared" si="75"/>
        <v>選修化學</v>
      </c>
      <c r="G425" s="23" t="str">
        <f t="shared" si="76"/>
        <v>上</v>
      </c>
      <c r="H425" s="23" t="str">
        <f t="shared" si="77"/>
        <v>泰宇</v>
      </c>
      <c r="I425" s="23" t="str">
        <f t="shared" si="78"/>
        <v>陳竹亭 等</v>
      </c>
      <c r="J425" s="23">
        <f t="shared" si="79"/>
        <v>125</v>
      </c>
      <c r="K425" s="42">
        <f t="shared" si="80"/>
        <v>0</v>
      </c>
      <c r="L425" s="44" t="str">
        <f>VLOOKUP(H425,出版社!$B$2:$D$26,3,0)</f>
        <v>招標議價</v>
      </c>
      <c r="M425" s="23">
        <f t="shared" si="81"/>
        <v>40</v>
      </c>
      <c r="N425" s="23">
        <f t="shared" si="82"/>
        <v>40</v>
      </c>
      <c r="O425" s="34">
        <f t="shared" si="83"/>
        <v>5000</v>
      </c>
      <c r="P425" s="34"/>
      <c r="Q425" s="23"/>
      <c r="R425" s="34"/>
      <c r="S425" s="23"/>
      <c r="T425" s="25"/>
    </row>
    <row r="426" spans="1:20">
      <c r="A426" s="27">
        <v>15</v>
      </c>
      <c r="B426" s="27">
        <v>61</v>
      </c>
      <c r="C426" s="27" t="str">
        <f t="shared" si="72"/>
        <v>三</v>
      </c>
      <c r="D426" s="23" t="str">
        <f t="shared" si="73"/>
        <v>日校</v>
      </c>
      <c r="E426" s="23" t="str">
        <f t="shared" si="74"/>
        <v>高三1</v>
      </c>
      <c r="F426" s="25" t="str">
        <f t="shared" si="75"/>
        <v>高中國文</v>
      </c>
      <c r="G426" s="23" t="str">
        <f t="shared" si="76"/>
        <v>六</v>
      </c>
      <c r="H426" s="23" t="str">
        <f t="shared" si="77"/>
        <v>翰林</v>
      </c>
      <c r="I426" s="23" t="str">
        <f t="shared" si="78"/>
        <v>宋隆發.等</v>
      </c>
      <c r="J426" s="23">
        <f t="shared" si="79"/>
        <v>196</v>
      </c>
      <c r="K426" s="42">
        <f t="shared" si="80"/>
        <v>0</v>
      </c>
      <c r="L426" s="44" t="str">
        <f>VLOOKUP(H426,出版社!$B$2:$D$26,3,0)</f>
        <v>招標議價</v>
      </c>
      <c r="M426" s="23">
        <f t="shared" si="81"/>
        <v>31</v>
      </c>
      <c r="N426" s="23">
        <f t="shared" si="82"/>
        <v>31</v>
      </c>
      <c r="O426" s="34">
        <f t="shared" si="83"/>
        <v>6076</v>
      </c>
      <c r="P426" s="34"/>
      <c r="Q426" s="23"/>
      <c r="R426" s="34"/>
      <c r="S426" s="23"/>
      <c r="T426" s="25"/>
    </row>
    <row r="427" spans="1:20">
      <c r="A427" s="27">
        <v>16</v>
      </c>
      <c r="B427" s="27">
        <v>61</v>
      </c>
      <c r="C427" s="27" t="str">
        <f t="shared" si="72"/>
        <v>三</v>
      </c>
      <c r="D427" s="23" t="str">
        <f t="shared" si="73"/>
        <v>日校</v>
      </c>
      <c r="E427" s="23" t="str">
        <f t="shared" si="74"/>
        <v>高三2</v>
      </c>
      <c r="F427" s="25" t="str">
        <f t="shared" si="75"/>
        <v>高中國文</v>
      </c>
      <c r="G427" s="23" t="str">
        <f t="shared" si="76"/>
        <v>六</v>
      </c>
      <c r="H427" s="23" t="str">
        <f t="shared" si="77"/>
        <v>翰林</v>
      </c>
      <c r="I427" s="23" t="str">
        <f t="shared" si="78"/>
        <v>宋隆發.等</v>
      </c>
      <c r="J427" s="23">
        <f t="shared" si="79"/>
        <v>196</v>
      </c>
      <c r="K427" s="42">
        <f t="shared" si="80"/>
        <v>0</v>
      </c>
      <c r="L427" s="44" t="str">
        <f>VLOOKUP(H427,出版社!$B$2:$D$26,3,0)</f>
        <v>招標議價</v>
      </c>
      <c r="M427" s="23">
        <f t="shared" si="81"/>
        <v>31</v>
      </c>
      <c r="N427" s="23">
        <f t="shared" si="82"/>
        <v>31</v>
      </c>
      <c r="O427" s="34">
        <f t="shared" si="83"/>
        <v>6076</v>
      </c>
      <c r="P427" s="34"/>
      <c r="Q427" s="23"/>
      <c r="R427" s="34"/>
      <c r="S427" s="23"/>
      <c r="T427" s="25"/>
    </row>
    <row r="428" spans="1:20">
      <c r="A428" s="27">
        <v>17</v>
      </c>
      <c r="B428" s="27">
        <v>61</v>
      </c>
      <c r="C428" s="27" t="str">
        <f t="shared" si="72"/>
        <v>三</v>
      </c>
      <c r="D428" s="23" t="str">
        <f t="shared" si="73"/>
        <v>日校</v>
      </c>
      <c r="E428" s="23" t="str">
        <f t="shared" si="74"/>
        <v>高三3</v>
      </c>
      <c r="F428" s="25" t="str">
        <f t="shared" si="75"/>
        <v>高中國文</v>
      </c>
      <c r="G428" s="23" t="str">
        <f t="shared" si="76"/>
        <v>六</v>
      </c>
      <c r="H428" s="23" t="str">
        <f t="shared" si="77"/>
        <v>翰林</v>
      </c>
      <c r="I428" s="23" t="str">
        <f t="shared" si="78"/>
        <v>宋隆發.等</v>
      </c>
      <c r="J428" s="23">
        <f t="shared" si="79"/>
        <v>196</v>
      </c>
      <c r="K428" s="42">
        <f t="shared" si="80"/>
        <v>0</v>
      </c>
      <c r="L428" s="44" t="str">
        <f>VLOOKUP(H428,出版社!$B$2:$D$26,3,0)</f>
        <v>招標議價</v>
      </c>
      <c r="M428" s="23">
        <f t="shared" si="81"/>
        <v>41</v>
      </c>
      <c r="N428" s="23">
        <f t="shared" si="82"/>
        <v>41</v>
      </c>
      <c r="O428" s="34">
        <f t="shared" si="83"/>
        <v>8036</v>
      </c>
      <c r="P428" s="34"/>
      <c r="Q428" s="23"/>
      <c r="R428" s="34"/>
      <c r="S428" s="23"/>
      <c r="T428" s="25"/>
    </row>
    <row r="429" spans="1:20">
      <c r="A429" s="27">
        <v>18</v>
      </c>
      <c r="B429" s="27">
        <v>61</v>
      </c>
      <c r="C429" s="27" t="str">
        <f t="shared" si="72"/>
        <v>三</v>
      </c>
      <c r="D429" s="23" t="str">
        <f t="shared" si="73"/>
        <v>日校</v>
      </c>
      <c r="E429" s="23" t="str">
        <f t="shared" si="74"/>
        <v>高三4</v>
      </c>
      <c r="F429" s="25" t="str">
        <f t="shared" si="75"/>
        <v>高中國文</v>
      </c>
      <c r="G429" s="23" t="str">
        <f t="shared" si="76"/>
        <v>六</v>
      </c>
      <c r="H429" s="23" t="str">
        <f t="shared" si="77"/>
        <v>翰林</v>
      </c>
      <c r="I429" s="23" t="str">
        <f t="shared" si="78"/>
        <v>宋隆發.等</v>
      </c>
      <c r="J429" s="23">
        <f t="shared" si="79"/>
        <v>196</v>
      </c>
      <c r="K429" s="42">
        <f t="shared" si="80"/>
        <v>0</v>
      </c>
      <c r="L429" s="44" t="str">
        <f>VLOOKUP(H429,出版社!$B$2:$D$26,3,0)</f>
        <v>招標議價</v>
      </c>
      <c r="M429" s="23">
        <f t="shared" si="81"/>
        <v>40</v>
      </c>
      <c r="N429" s="23">
        <f t="shared" si="82"/>
        <v>40</v>
      </c>
      <c r="O429" s="34">
        <f t="shared" si="83"/>
        <v>7840</v>
      </c>
      <c r="P429" s="34"/>
      <c r="Q429" s="23"/>
      <c r="R429" s="34"/>
      <c r="S429" s="23"/>
      <c r="T429" s="25"/>
    </row>
    <row r="430" spans="1:20">
      <c r="A430" s="27">
        <v>15</v>
      </c>
      <c r="B430" s="27">
        <v>62</v>
      </c>
      <c r="C430" s="27" t="str">
        <f t="shared" si="72"/>
        <v>三</v>
      </c>
      <c r="D430" s="23" t="str">
        <f t="shared" si="73"/>
        <v>日校</v>
      </c>
      <c r="E430" s="23" t="str">
        <f t="shared" si="74"/>
        <v>高三1</v>
      </c>
      <c r="F430" s="25" t="str">
        <f t="shared" si="75"/>
        <v>選修歷史</v>
      </c>
      <c r="G430" s="23" t="str">
        <f t="shared" si="76"/>
        <v>上</v>
      </c>
      <c r="H430" s="23" t="str">
        <f t="shared" si="77"/>
        <v>三民</v>
      </c>
      <c r="I430" s="23" t="str">
        <f t="shared" si="78"/>
        <v>陳元朋.古偉瀛等</v>
      </c>
      <c r="J430" s="23">
        <f t="shared" si="79"/>
        <v>220</v>
      </c>
      <c r="K430" s="42">
        <f t="shared" si="80"/>
        <v>0</v>
      </c>
      <c r="L430" s="44" t="str">
        <f>VLOOKUP(H430,出版社!$B$2:$D$26,3,0)</f>
        <v>招標議價</v>
      </c>
      <c r="M430" s="23">
        <f t="shared" si="81"/>
        <v>31</v>
      </c>
      <c r="N430" s="23">
        <f t="shared" si="82"/>
        <v>31</v>
      </c>
      <c r="O430" s="34">
        <f t="shared" si="83"/>
        <v>6820</v>
      </c>
      <c r="P430" s="34"/>
      <c r="Q430" s="23"/>
      <c r="R430" s="34"/>
      <c r="S430" s="23"/>
      <c r="T430" s="25"/>
    </row>
    <row r="431" spans="1:20">
      <c r="A431" s="27">
        <v>16</v>
      </c>
      <c r="B431" s="27">
        <v>62</v>
      </c>
      <c r="C431" s="27" t="str">
        <f t="shared" si="72"/>
        <v>三</v>
      </c>
      <c r="D431" s="23" t="str">
        <f t="shared" si="73"/>
        <v>日校</v>
      </c>
      <c r="E431" s="23" t="str">
        <f t="shared" si="74"/>
        <v>高三2</v>
      </c>
      <c r="F431" s="25" t="str">
        <f t="shared" si="75"/>
        <v>選修歷史</v>
      </c>
      <c r="G431" s="23" t="str">
        <f t="shared" si="76"/>
        <v>上</v>
      </c>
      <c r="H431" s="23" t="str">
        <f t="shared" si="77"/>
        <v>三民</v>
      </c>
      <c r="I431" s="23" t="str">
        <f t="shared" si="78"/>
        <v>陳元朋.古偉瀛等</v>
      </c>
      <c r="J431" s="23">
        <f t="shared" si="79"/>
        <v>220</v>
      </c>
      <c r="K431" s="42">
        <f t="shared" si="80"/>
        <v>0</v>
      </c>
      <c r="L431" s="44" t="str">
        <f>VLOOKUP(H431,出版社!$B$2:$D$26,3,0)</f>
        <v>招標議價</v>
      </c>
      <c r="M431" s="23">
        <f t="shared" si="81"/>
        <v>31</v>
      </c>
      <c r="N431" s="23">
        <f t="shared" si="82"/>
        <v>31</v>
      </c>
      <c r="O431" s="34">
        <f t="shared" si="83"/>
        <v>6820</v>
      </c>
      <c r="P431" s="34"/>
      <c r="Q431" s="23"/>
      <c r="R431" s="34"/>
      <c r="S431" s="23"/>
      <c r="T431" s="25"/>
    </row>
    <row r="432" spans="1:20">
      <c r="A432" s="27">
        <v>15</v>
      </c>
      <c r="B432" s="27">
        <v>63</v>
      </c>
      <c r="C432" s="27" t="str">
        <f t="shared" si="72"/>
        <v>三</v>
      </c>
      <c r="D432" s="23" t="str">
        <f t="shared" si="73"/>
        <v>日校</v>
      </c>
      <c r="E432" s="23" t="str">
        <f t="shared" si="74"/>
        <v>高三1</v>
      </c>
      <c r="F432" s="25" t="str">
        <f t="shared" si="75"/>
        <v>應用地理</v>
      </c>
      <c r="G432" s="23" t="str">
        <f t="shared" si="76"/>
        <v>上</v>
      </c>
      <c r="H432" s="23" t="str">
        <f t="shared" si="77"/>
        <v>龍騰</v>
      </c>
      <c r="I432" s="23" t="str">
        <f t="shared" si="78"/>
        <v>陳國川.等</v>
      </c>
      <c r="J432" s="23">
        <f t="shared" si="79"/>
        <v>240</v>
      </c>
      <c r="K432" s="42">
        <f t="shared" si="80"/>
        <v>0</v>
      </c>
      <c r="L432" s="44" t="str">
        <f>VLOOKUP(H432,出版社!$B$2:$D$26,3,0)</f>
        <v>招標議價</v>
      </c>
      <c r="M432" s="23">
        <f t="shared" si="81"/>
        <v>31</v>
      </c>
      <c r="N432" s="23">
        <f t="shared" si="82"/>
        <v>31</v>
      </c>
      <c r="O432" s="34">
        <f t="shared" si="83"/>
        <v>7440</v>
      </c>
      <c r="P432" s="34"/>
      <c r="Q432" s="23"/>
      <c r="R432" s="34"/>
      <c r="S432" s="23"/>
      <c r="T432" s="25"/>
    </row>
    <row r="433" spans="1:20">
      <c r="A433" s="27">
        <v>16</v>
      </c>
      <c r="B433" s="27">
        <v>63</v>
      </c>
      <c r="C433" s="27" t="str">
        <f t="shared" si="72"/>
        <v>三</v>
      </c>
      <c r="D433" s="23" t="str">
        <f t="shared" si="73"/>
        <v>日校</v>
      </c>
      <c r="E433" s="23" t="str">
        <f t="shared" si="74"/>
        <v>高三2</v>
      </c>
      <c r="F433" s="25" t="str">
        <f t="shared" si="75"/>
        <v>應用地理</v>
      </c>
      <c r="G433" s="23" t="str">
        <f t="shared" si="76"/>
        <v>上</v>
      </c>
      <c r="H433" s="23" t="str">
        <f t="shared" si="77"/>
        <v>龍騰</v>
      </c>
      <c r="I433" s="23" t="str">
        <f t="shared" si="78"/>
        <v>陳國川.等</v>
      </c>
      <c r="J433" s="23">
        <f t="shared" si="79"/>
        <v>240</v>
      </c>
      <c r="K433" s="42">
        <f t="shared" si="80"/>
        <v>0</v>
      </c>
      <c r="L433" s="44" t="str">
        <f>VLOOKUP(H433,出版社!$B$2:$D$26,3,0)</f>
        <v>招標議價</v>
      </c>
      <c r="M433" s="23">
        <f t="shared" si="81"/>
        <v>31</v>
      </c>
      <c r="N433" s="23">
        <f t="shared" si="82"/>
        <v>31</v>
      </c>
      <c r="O433" s="34">
        <f t="shared" si="83"/>
        <v>7440</v>
      </c>
      <c r="P433" s="34"/>
      <c r="Q433" s="23"/>
      <c r="R433" s="34"/>
      <c r="S433" s="23"/>
      <c r="T433" s="25"/>
    </row>
    <row r="434" spans="1:20">
      <c r="A434" s="27">
        <v>15</v>
      </c>
      <c r="B434" s="27">
        <v>64</v>
      </c>
      <c r="C434" s="27" t="str">
        <f t="shared" si="72"/>
        <v>三</v>
      </c>
      <c r="D434" s="23" t="str">
        <f t="shared" si="73"/>
        <v>日校</v>
      </c>
      <c r="E434" s="23" t="str">
        <f t="shared" si="74"/>
        <v>高三1</v>
      </c>
      <c r="F434" s="25" t="str">
        <f t="shared" si="75"/>
        <v>公民與社會選修</v>
      </c>
      <c r="G434" s="23" t="str">
        <f t="shared" si="76"/>
        <v>上</v>
      </c>
      <c r="H434" s="23" t="str">
        <f t="shared" si="77"/>
        <v>三民</v>
      </c>
      <c r="I434" s="23" t="str">
        <f t="shared" si="78"/>
        <v>劉義周.等</v>
      </c>
      <c r="J434" s="23">
        <f t="shared" si="79"/>
        <v>228</v>
      </c>
      <c r="K434" s="42">
        <f t="shared" si="80"/>
        <v>0</v>
      </c>
      <c r="L434" s="44" t="str">
        <f>VLOOKUP(H434,出版社!$B$2:$D$26,3,0)</f>
        <v>招標議價</v>
      </c>
      <c r="M434" s="23">
        <f t="shared" si="81"/>
        <v>31</v>
      </c>
      <c r="N434" s="23">
        <f t="shared" si="82"/>
        <v>31</v>
      </c>
      <c r="O434" s="34">
        <f t="shared" si="83"/>
        <v>7068</v>
      </c>
      <c r="P434" s="34"/>
      <c r="Q434" s="23"/>
      <c r="R434" s="34"/>
      <c r="S434" s="23"/>
      <c r="T434" s="25"/>
    </row>
    <row r="435" spans="1:20">
      <c r="A435" s="27">
        <v>16</v>
      </c>
      <c r="B435" s="27">
        <v>64</v>
      </c>
      <c r="C435" s="27" t="str">
        <f t="shared" si="72"/>
        <v>三</v>
      </c>
      <c r="D435" s="23" t="str">
        <f t="shared" si="73"/>
        <v>日校</v>
      </c>
      <c r="E435" s="23" t="str">
        <f t="shared" si="74"/>
        <v>高三2</v>
      </c>
      <c r="F435" s="25" t="str">
        <f t="shared" si="75"/>
        <v>公民與社會選修</v>
      </c>
      <c r="G435" s="23" t="str">
        <f t="shared" si="76"/>
        <v>上</v>
      </c>
      <c r="H435" s="23" t="str">
        <f t="shared" si="77"/>
        <v>三民</v>
      </c>
      <c r="I435" s="23" t="str">
        <f t="shared" si="78"/>
        <v>劉義周.等</v>
      </c>
      <c r="J435" s="23">
        <f t="shared" si="79"/>
        <v>228</v>
      </c>
      <c r="K435" s="42">
        <f t="shared" si="80"/>
        <v>0</v>
      </c>
      <c r="L435" s="44" t="str">
        <f>VLOOKUP(H435,出版社!$B$2:$D$26,3,0)</f>
        <v>招標議價</v>
      </c>
      <c r="M435" s="23">
        <f t="shared" si="81"/>
        <v>31</v>
      </c>
      <c r="N435" s="23">
        <f t="shared" si="82"/>
        <v>31</v>
      </c>
      <c r="O435" s="34">
        <f t="shared" si="83"/>
        <v>7068</v>
      </c>
      <c r="P435" s="34"/>
      <c r="Q435" s="23"/>
      <c r="R435" s="34"/>
      <c r="S435" s="23"/>
      <c r="T435" s="25"/>
    </row>
    <row r="436" spans="1:20">
      <c r="A436" s="27">
        <v>15</v>
      </c>
      <c r="B436" s="27">
        <v>71</v>
      </c>
      <c r="C436" s="27" t="str">
        <f t="shared" ref="C436:C499" si="84">VLOOKUP($A436,班級清單,6,0)</f>
        <v>三</v>
      </c>
      <c r="D436" s="23" t="str">
        <f t="shared" ref="D436:D499" si="85">VLOOKUP($A436,班級清單,2,0)</f>
        <v>日校</v>
      </c>
      <c r="E436" s="23" t="str">
        <f t="shared" ref="E436:E499" si="86">VLOOKUP($A436,班級清單,3,0)</f>
        <v>高三1</v>
      </c>
      <c r="F436" s="25" t="str">
        <f t="shared" ref="F436:F499" si="87">VLOOKUP($B436,書籍清單,2,0)</f>
        <v>數學(乙)</v>
      </c>
      <c r="G436" s="23" t="str">
        <f t="shared" ref="G436:G499" si="88">VLOOKUP($B436,書籍清單,3,0)</f>
        <v>五</v>
      </c>
      <c r="H436" s="23" t="str">
        <f t="shared" ref="H436:H499" si="89">VLOOKUP($B436,書籍清單,4,0)</f>
        <v>三民</v>
      </c>
      <c r="I436" s="23" t="str">
        <f t="shared" ref="I436:I499" si="90">VLOOKUP($B436,書籍清單,5,0)</f>
        <v>單維彰.鄭惟厚 等</v>
      </c>
      <c r="J436" s="23">
        <f t="shared" ref="J436:J499" si="91">VLOOKUP($B436,書籍清單,6,0)</f>
        <v>198</v>
      </c>
      <c r="K436" s="42">
        <f t="shared" si="80"/>
        <v>0</v>
      </c>
      <c r="L436" s="44" t="str">
        <f>VLOOKUP(H436,出版社!$B$2:$D$26,3,0)</f>
        <v>招標議價</v>
      </c>
      <c r="M436" s="23">
        <f t="shared" ref="M436:M499" si="92">VLOOKUP($A436,班級清單,4,0)</f>
        <v>31</v>
      </c>
      <c r="N436" s="23">
        <f t="shared" si="82"/>
        <v>31</v>
      </c>
      <c r="O436" s="34">
        <f t="shared" si="83"/>
        <v>6138</v>
      </c>
      <c r="P436" s="34"/>
      <c r="Q436" s="23"/>
      <c r="R436" s="34"/>
      <c r="S436" s="23"/>
      <c r="T436" s="25"/>
    </row>
    <row r="437" spans="1:20">
      <c r="A437" s="27">
        <v>16</v>
      </c>
      <c r="B437" s="27">
        <v>71</v>
      </c>
      <c r="C437" s="27" t="str">
        <f t="shared" si="84"/>
        <v>三</v>
      </c>
      <c r="D437" s="23" t="str">
        <f t="shared" si="85"/>
        <v>日校</v>
      </c>
      <c r="E437" s="23" t="str">
        <f t="shared" si="86"/>
        <v>高三2</v>
      </c>
      <c r="F437" s="25" t="str">
        <f t="shared" si="87"/>
        <v>數學(乙)</v>
      </c>
      <c r="G437" s="23" t="str">
        <f t="shared" si="88"/>
        <v>五</v>
      </c>
      <c r="H437" s="23" t="str">
        <f t="shared" si="89"/>
        <v>三民</v>
      </c>
      <c r="I437" s="23" t="str">
        <f t="shared" si="90"/>
        <v>單維彰.鄭惟厚 等</v>
      </c>
      <c r="J437" s="23">
        <f t="shared" si="91"/>
        <v>198</v>
      </c>
      <c r="K437" s="42">
        <f t="shared" si="80"/>
        <v>0</v>
      </c>
      <c r="L437" s="44" t="str">
        <f>VLOOKUP(H437,出版社!$B$2:$D$26,3,0)</f>
        <v>招標議價</v>
      </c>
      <c r="M437" s="23">
        <f t="shared" si="92"/>
        <v>31</v>
      </c>
      <c r="N437" s="23">
        <f t="shared" si="82"/>
        <v>31</v>
      </c>
      <c r="O437" s="34">
        <f t="shared" si="83"/>
        <v>6138</v>
      </c>
      <c r="P437" s="34"/>
      <c r="Q437" s="23"/>
      <c r="R437" s="34"/>
      <c r="S437" s="23"/>
      <c r="T437" s="25"/>
    </row>
    <row r="438" spans="1:20">
      <c r="A438" s="27">
        <v>5</v>
      </c>
      <c r="B438" s="27">
        <v>74</v>
      </c>
      <c r="C438" s="27" t="str">
        <f t="shared" si="84"/>
        <v>三</v>
      </c>
      <c r="D438" s="23" t="str">
        <f t="shared" si="85"/>
        <v>日校</v>
      </c>
      <c r="E438" s="23" t="str">
        <f t="shared" si="86"/>
        <v>外三1</v>
      </c>
      <c r="F438" s="25" t="str">
        <f t="shared" si="87"/>
        <v>職校音樂(丙)</v>
      </c>
      <c r="G438" s="23" t="str">
        <f t="shared" si="88"/>
        <v>全</v>
      </c>
      <c r="H438" s="23" t="str">
        <f t="shared" si="89"/>
        <v>華興</v>
      </c>
      <c r="I438" s="23" t="str">
        <f t="shared" si="90"/>
        <v>梁琇玲等</v>
      </c>
      <c r="J438" s="23">
        <f t="shared" si="91"/>
        <v>190</v>
      </c>
      <c r="K438" s="42">
        <f t="shared" si="80"/>
        <v>0</v>
      </c>
      <c r="L438" s="44" t="str">
        <f>VLOOKUP(H438,出版社!$B$2:$D$26,3,0)</f>
        <v>招標議價</v>
      </c>
      <c r="M438" s="23">
        <f t="shared" si="92"/>
        <v>38</v>
      </c>
      <c r="N438" s="23">
        <f t="shared" si="82"/>
        <v>38</v>
      </c>
      <c r="O438" s="34">
        <f t="shared" si="83"/>
        <v>7220</v>
      </c>
      <c r="P438" s="34"/>
      <c r="Q438" s="23"/>
      <c r="R438" s="34"/>
      <c r="S438" s="23"/>
      <c r="T438" s="25"/>
    </row>
    <row r="439" spans="1:20">
      <c r="A439" s="27">
        <v>6</v>
      </c>
      <c r="B439" s="27">
        <v>74</v>
      </c>
      <c r="C439" s="27" t="str">
        <f t="shared" si="84"/>
        <v>三</v>
      </c>
      <c r="D439" s="23" t="str">
        <f t="shared" si="85"/>
        <v>日校</v>
      </c>
      <c r="E439" s="23" t="str">
        <f t="shared" si="86"/>
        <v>外三2</v>
      </c>
      <c r="F439" s="25" t="str">
        <f t="shared" si="87"/>
        <v>職校音樂(丙)</v>
      </c>
      <c r="G439" s="23" t="str">
        <f t="shared" si="88"/>
        <v>全</v>
      </c>
      <c r="H439" s="23" t="str">
        <f t="shared" si="89"/>
        <v>華興</v>
      </c>
      <c r="I439" s="23" t="str">
        <f t="shared" si="90"/>
        <v>梁琇玲等</v>
      </c>
      <c r="J439" s="23">
        <f t="shared" si="91"/>
        <v>190</v>
      </c>
      <c r="K439" s="42">
        <f t="shared" si="80"/>
        <v>0</v>
      </c>
      <c r="L439" s="44" t="str">
        <f>VLOOKUP(H439,出版社!$B$2:$D$26,3,0)</f>
        <v>招標議價</v>
      </c>
      <c r="M439" s="23">
        <f t="shared" si="92"/>
        <v>38</v>
      </c>
      <c r="N439" s="23">
        <f t="shared" si="82"/>
        <v>38</v>
      </c>
      <c r="O439" s="34">
        <f t="shared" si="83"/>
        <v>7220</v>
      </c>
      <c r="P439" s="34"/>
      <c r="Q439" s="23"/>
      <c r="R439" s="34"/>
      <c r="S439" s="23"/>
      <c r="T439" s="25"/>
    </row>
    <row r="440" spans="1:20">
      <c r="A440" s="27">
        <v>5</v>
      </c>
      <c r="B440" s="27">
        <v>67</v>
      </c>
      <c r="C440" s="27" t="str">
        <f t="shared" si="84"/>
        <v>三</v>
      </c>
      <c r="D440" s="23" t="str">
        <f t="shared" si="85"/>
        <v>日校</v>
      </c>
      <c r="E440" s="23" t="str">
        <f t="shared" si="86"/>
        <v>外三1</v>
      </c>
      <c r="F440" s="25" t="str">
        <f t="shared" si="87"/>
        <v>高職歷史C版</v>
      </c>
      <c r="G440" s="23">
        <f t="shared" si="88"/>
        <v>1</v>
      </c>
      <c r="H440" s="23" t="str">
        <f t="shared" si="89"/>
        <v>龍騰</v>
      </c>
      <c r="I440" s="23" t="str">
        <f t="shared" si="90"/>
        <v>劉玉菁</v>
      </c>
      <c r="J440" s="23">
        <f t="shared" si="91"/>
        <v>137</v>
      </c>
      <c r="K440" s="42">
        <f t="shared" si="80"/>
        <v>0</v>
      </c>
      <c r="L440" s="44" t="str">
        <f>VLOOKUP(H440,出版社!$B$2:$D$26,3,0)</f>
        <v>招標議價</v>
      </c>
      <c r="M440" s="23">
        <f t="shared" si="92"/>
        <v>38</v>
      </c>
      <c r="N440" s="23">
        <f t="shared" si="82"/>
        <v>38</v>
      </c>
      <c r="O440" s="34">
        <f t="shared" si="83"/>
        <v>5206</v>
      </c>
      <c r="P440" s="34"/>
      <c r="Q440" s="23"/>
      <c r="R440" s="34"/>
      <c r="S440" s="23"/>
      <c r="T440" s="25"/>
    </row>
    <row r="441" spans="1:20">
      <c r="A441" s="27">
        <v>6</v>
      </c>
      <c r="B441" s="27">
        <v>67</v>
      </c>
      <c r="C441" s="27" t="str">
        <f t="shared" si="84"/>
        <v>三</v>
      </c>
      <c r="D441" s="23" t="str">
        <f t="shared" si="85"/>
        <v>日校</v>
      </c>
      <c r="E441" s="23" t="str">
        <f t="shared" si="86"/>
        <v>外三2</v>
      </c>
      <c r="F441" s="25" t="str">
        <f t="shared" si="87"/>
        <v>高職歷史C版</v>
      </c>
      <c r="G441" s="23">
        <f t="shared" si="88"/>
        <v>1</v>
      </c>
      <c r="H441" s="23" t="str">
        <f t="shared" si="89"/>
        <v>龍騰</v>
      </c>
      <c r="I441" s="23" t="str">
        <f t="shared" si="90"/>
        <v>劉玉菁</v>
      </c>
      <c r="J441" s="23">
        <f t="shared" si="91"/>
        <v>137</v>
      </c>
      <c r="K441" s="42">
        <f t="shared" si="80"/>
        <v>0</v>
      </c>
      <c r="L441" s="44" t="str">
        <f>VLOOKUP(H441,出版社!$B$2:$D$26,3,0)</f>
        <v>招標議價</v>
      </c>
      <c r="M441" s="23">
        <f t="shared" si="92"/>
        <v>38</v>
      </c>
      <c r="N441" s="23">
        <f t="shared" si="82"/>
        <v>38</v>
      </c>
      <c r="O441" s="34">
        <f t="shared" si="83"/>
        <v>5206</v>
      </c>
      <c r="P441" s="34"/>
      <c r="Q441" s="23"/>
      <c r="R441" s="34"/>
      <c r="S441" s="23"/>
      <c r="T441" s="25"/>
    </row>
    <row r="442" spans="1:20">
      <c r="A442" s="27">
        <v>5</v>
      </c>
      <c r="B442" s="27">
        <v>68</v>
      </c>
      <c r="C442" s="27" t="str">
        <f t="shared" si="84"/>
        <v>三</v>
      </c>
      <c r="D442" s="23" t="str">
        <f t="shared" si="85"/>
        <v>日校</v>
      </c>
      <c r="E442" s="23" t="str">
        <f t="shared" si="86"/>
        <v>外三1</v>
      </c>
      <c r="F442" s="25" t="str">
        <f t="shared" si="87"/>
        <v>地理Ⅰ</v>
      </c>
      <c r="G442" s="23" t="str">
        <f t="shared" si="88"/>
        <v>全</v>
      </c>
      <c r="H442" s="23" t="str">
        <f t="shared" si="89"/>
        <v>泰宇</v>
      </c>
      <c r="I442" s="23" t="str">
        <f t="shared" si="90"/>
        <v>楊淙雄.等</v>
      </c>
      <c r="J442" s="23">
        <f t="shared" si="91"/>
        <v>175</v>
      </c>
      <c r="K442" s="42">
        <f t="shared" si="80"/>
        <v>0</v>
      </c>
      <c r="L442" s="44" t="str">
        <f>VLOOKUP(H442,出版社!$B$2:$D$26,3,0)</f>
        <v>招標議價</v>
      </c>
      <c r="M442" s="23">
        <f t="shared" si="92"/>
        <v>38</v>
      </c>
      <c r="N442" s="23">
        <f t="shared" si="82"/>
        <v>38</v>
      </c>
      <c r="O442" s="34">
        <f t="shared" si="83"/>
        <v>6650</v>
      </c>
      <c r="P442" s="34"/>
      <c r="Q442" s="23"/>
      <c r="R442" s="34"/>
      <c r="S442" s="23"/>
      <c r="T442" s="25"/>
    </row>
    <row r="443" spans="1:20">
      <c r="A443" s="27">
        <v>6</v>
      </c>
      <c r="B443" s="27">
        <v>68</v>
      </c>
      <c r="C443" s="27" t="str">
        <f t="shared" si="84"/>
        <v>三</v>
      </c>
      <c r="D443" s="23" t="str">
        <f t="shared" si="85"/>
        <v>日校</v>
      </c>
      <c r="E443" s="23" t="str">
        <f t="shared" si="86"/>
        <v>外三2</v>
      </c>
      <c r="F443" s="25" t="str">
        <f t="shared" si="87"/>
        <v>地理Ⅰ</v>
      </c>
      <c r="G443" s="23" t="str">
        <f t="shared" si="88"/>
        <v>全</v>
      </c>
      <c r="H443" s="23" t="str">
        <f t="shared" si="89"/>
        <v>泰宇</v>
      </c>
      <c r="I443" s="23" t="str">
        <f t="shared" si="90"/>
        <v>楊淙雄.等</v>
      </c>
      <c r="J443" s="23">
        <f t="shared" si="91"/>
        <v>175</v>
      </c>
      <c r="K443" s="42">
        <f t="shared" si="80"/>
        <v>0</v>
      </c>
      <c r="L443" s="44" t="str">
        <f>VLOOKUP(H443,出版社!$B$2:$D$26,3,0)</f>
        <v>招標議價</v>
      </c>
      <c r="M443" s="23">
        <f t="shared" si="92"/>
        <v>38</v>
      </c>
      <c r="N443" s="23">
        <f t="shared" si="82"/>
        <v>38</v>
      </c>
      <c r="O443" s="34">
        <f t="shared" si="83"/>
        <v>6650</v>
      </c>
      <c r="P443" s="34"/>
      <c r="Q443" s="23"/>
      <c r="R443" s="34"/>
      <c r="S443" s="23"/>
      <c r="T443" s="25"/>
    </row>
    <row r="444" spans="1:20">
      <c r="A444" s="27">
        <v>47</v>
      </c>
      <c r="B444" s="27">
        <v>68</v>
      </c>
      <c r="C444" s="27" t="str">
        <f t="shared" si="84"/>
        <v>三</v>
      </c>
      <c r="D444" s="23" t="str">
        <f t="shared" si="85"/>
        <v>日校</v>
      </c>
      <c r="E444" s="23" t="str">
        <f t="shared" si="86"/>
        <v>資三1</v>
      </c>
      <c r="F444" s="25" t="str">
        <f t="shared" si="87"/>
        <v>地理Ⅰ</v>
      </c>
      <c r="G444" s="23" t="str">
        <f t="shared" si="88"/>
        <v>全</v>
      </c>
      <c r="H444" s="23" t="str">
        <f t="shared" si="89"/>
        <v>泰宇</v>
      </c>
      <c r="I444" s="23" t="str">
        <f t="shared" si="90"/>
        <v>楊淙雄.等</v>
      </c>
      <c r="J444" s="23">
        <f t="shared" si="91"/>
        <v>175</v>
      </c>
      <c r="K444" s="42">
        <f t="shared" si="80"/>
        <v>0</v>
      </c>
      <c r="L444" s="44" t="str">
        <f>VLOOKUP(H444,出版社!$B$2:$D$26,3,0)</f>
        <v>招標議價</v>
      </c>
      <c r="M444" s="23">
        <f t="shared" si="92"/>
        <v>34</v>
      </c>
      <c r="N444" s="23">
        <f t="shared" si="82"/>
        <v>34</v>
      </c>
      <c r="O444" s="34">
        <f t="shared" si="83"/>
        <v>5950</v>
      </c>
      <c r="P444" s="34"/>
      <c r="Q444" s="23"/>
      <c r="R444" s="34"/>
      <c r="S444" s="23"/>
      <c r="T444" s="25"/>
    </row>
    <row r="445" spans="1:20">
      <c r="A445" s="27">
        <v>48</v>
      </c>
      <c r="B445" s="27">
        <v>68</v>
      </c>
      <c r="C445" s="27" t="str">
        <f t="shared" si="84"/>
        <v>三</v>
      </c>
      <c r="D445" s="23" t="str">
        <f t="shared" si="85"/>
        <v>日校</v>
      </c>
      <c r="E445" s="23" t="str">
        <f t="shared" si="86"/>
        <v>資三2</v>
      </c>
      <c r="F445" s="25" t="str">
        <f t="shared" si="87"/>
        <v>地理Ⅰ</v>
      </c>
      <c r="G445" s="23" t="str">
        <f t="shared" si="88"/>
        <v>全</v>
      </c>
      <c r="H445" s="23" t="str">
        <f t="shared" si="89"/>
        <v>泰宇</v>
      </c>
      <c r="I445" s="23" t="str">
        <f t="shared" si="90"/>
        <v>楊淙雄.等</v>
      </c>
      <c r="J445" s="23">
        <f t="shared" si="91"/>
        <v>175</v>
      </c>
      <c r="K445" s="42">
        <f t="shared" si="80"/>
        <v>0</v>
      </c>
      <c r="L445" s="44" t="str">
        <f>VLOOKUP(H445,出版社!$B$2:$D$26,3,0)</f>
        <v>招標議價</v>
      </c>
      <c r="M445" s="23">
        <f t="shared" si="92"/>
        <v>34</v>
      </c>
      <c r="N445" s="23">
        <f t="shared" si="82"/>
        <v>34</v>
      </c>
      <c r="O445" s="34">
        <f t="shared" si="83"/>
        <v>5950</v>
      </c>
      <c r="P445" s="34"/>
      <c r="Q445" s="23"/>
      <c r="R445" s="34"/>
      <c r="S445" s="23"/>
      <c r="T445" s="25"/>
    </row>
    <row r="446" spans="1:20">
      <c r="A446" s="27">
        <v>5</v>
      </c>
      <c r="B446" s="27">
        <v>75</v>
      </c>
      <c r="C446" s="27" t="str">
        <f t="shared" si="84"/>
        <v>三</v>
      </c>
      <c r="D446" s="23" t="str">
        <f t="shared" si="85"/>
        <v>日校</v>
      </c>
      <c r="E446" s="23" t="str">
        <f t="shared" si="86"/>
        <v>外三1</v>
      </c>
      <c r="F446" s="25" t="str">
        <f t="shared" si="87"/>
        <v>體育</v>
      </c>
      <c r="G446" s="23" t="str">
        <f t="shared" si="88"/>
        <v>五</v>
      </c>
      <c r="H446" s="23" t="str">
        <f t="shared" si="89"/>
        <v>育達</v>
      </c>
      <c r="I446" s="23" t="str">
        <f t="shared" si="90"/>
        <v>楊志顯</v>
      </c>
      <c r="J446" s="23">
        <f t="shared" si="91"/>
        <v>125</v>
      </c>
      <c r="K446" s="42">
        <f t="shared" si="80"/>
        <v>0</v>
      </c>
      <c r="L446" s="44" t="str">
        <f>VLOOKUP(H446,出版社!$B$2:$D$26,3,0)</f>
        <v>招標議價</v>
      </c>
      <c r="M446" s="23">
        <f t="shared" si="92"/>
        <v>38</v>
      </c>
      <c r="N446" s="23">
        <f t="shared" si="82"/>
        <v>38</v>
      </c>
      <c r="O446" s="34">
        <f t="shared" si="83"/>
        <v>4750</v>
      </c>
      <c r="P446" s="34"/>
      <c r="Q446" s="23"/>
      <c r="R446" s="34"/>
      <c r="S446" s="23"/>
      <c r="T446" s="25"/>
    </row>
    <row r="447" spans="1:20">
      <c r="A447" s="27">
        <v>6</v>
      </c>
      <c r="B447" s="27">
        <v>75</v>
      </c>
      <c r="C447" s="27" t="str">
        <f t="shared" si="84"/>
        <v>三</v>
      </c>
      <c r="D447" s="23" t="str">
        <f t="shared" si="85"/>
        <v>日校</v>
      </c>
      <c r="E447" s="23" t="str">
        <f t="shared" si="86"/>
        <v>外三2</v>
      </c>
      <c r="F447" s="25" t="str">
        <f t="shared" si="87"/>
        <v>體育</v>
      </c>
      <c r="G447" s="23" t="str">
        <f t="shared" si="88"/>
        <v>五</v>
      </c>
      <c r="H447" s="23" t="str">
        <f t="shared" si="89"/>
        <v>育達</v>
      </c>
      <c r="I447" s="23" t="str">
        <f t="shared" si="90"/>
        <v>楊志顯</v>
      </c>
      <c r="J447" s="23">
        <f t="shared" si="91"/>
        <v>125</v>
      </c>
      <c r="K447" s="42">
        <f t="shared" si="80"/>
        <v>0</v>
      </c>
      <c r="L447" s="44" t="str">
        <f>VLOOKUP(H447,出版社!$B$2:$D$26,3,0)</f>
        <v>招標議價</v>
      </c>
      <c r="M447" s="23">
        <f t="shared" si="92"/>
        <v>38</v>
      </c>
      <c r="N447" s="23">
        <f t="shared" si="82"/>
        <v>38</v>
      </c>
      <c r="O447" s="34">
        <f t="shared" si="83"/>
        <v>4750</v>
      </c>
      <c r="P447" s="34"/>
      <c r="Q447" s="23"/>
      <c r="R447" s="34"/>
      <c r="S447" s="23"/>
      <c r="T447" s="25"/>
    </row>
    <row r="448" spans="1:20">
      <c r="A448" s="27">
        <v>15</v>
      </c>
      <c r="B448" s="27">
        <v>75</v>
      </c>
      <c r="C448" s="27" t="str">
        <f t="shared" si="84"/>
        <v>三</v>
      </c>
      <c r="D448" s="23" t="str">
        <f t="shared" si="85"/>
        <v>日校</v>
      </c>
      <c r="E448" s="23" t="str">
        <f t="shared" si="86"/>
        <v>高三1</v>
      </c>
      <c r="F448" s="25" t="str">
        <f t="shared" si="87"/>
        <v>體育</v>
      </c>
      <c r="G448" s="23" t="str">
        <f t="shared" si="88"/>
        <v>五</v>
      </c>
      <c r="H448" s="23" t="str">
        <f t="shared" si="89"/>
        <v>育達</v>
      </c>
      <c r="I448" s="23" t="str">
        <f t="shared" si="90"/>
        <v>楊志顯</v>
      </c>
      <c r="J448" s="23">
        <f t="shared" si="91"/>
        <v>125</v>
      </c>
      <c r="K448" s="42">
        <f t="shared" si="80"/>
        <v>0</v>
      </c>
      <c r="L448" s="44" t="str">
        <f>VLOOKUP(H448,出版社!$B$2:$D$26,3,0)</f>
        <v>招標議價</v>
      </c>
      <c r="M448" s="23">
        <f t="shared" si="92"/>
        <v>31</v>
      </c>
      <c r="N448" s="23">
        <f t="shared" si="82"/>
        <v>31</v>
      </c>
      <c r="O448" s="34">
        <f t="shared" si="83"/>
        <v>3875</v>
      </c>
      <c r="P448" s="34"/>
      <c r="Q448" s="23"/>
      <c r="R448" s="34"/>
      <c r="S448" s="23"/>
      <c r="T448" s="25"/>
    </row>
    <row r="449" spans="1:20">
      <c r="A449" s="27">
        <v>16</v>
      </c>
      <c r="B449" s="27">
        <v>75</v>
      </c>
      <c r="C449" s="27" t="str">
        <f t="shared" si="84"/>
        <v>三</v>
      </c>
      <c r="D449" s="23" t="str">
        <f t="shared" si="85"/>
        <v>日校</v>
      </c>
      <c r="E449" s="23" t="str">
        <f t="shared" si="86"/>
        <v>高三2</v>
      </c>
      <c r="F449" s="25" t="str">
        <f t="shared" si="87"/>
        <v>體育</v>
      </c>
      <c r="G449" s="23" t="str">
        <f t="shared" si="88"/>
        <v>五</v>
      </c>
      <c r="H449" s="23" t="str">
        <f t="shared" si="89"/>
        <v>育達</v>
      </c>
      <c r="I449" s="23" t="str">
        <f t="shared" si="90"/>
        <v>楊志顯</v>
      </c>
      <c r="J449" s="23">
        <f t="shared" si="91"/>
        <v>125</v>
      </c>
      <c r="K449" s="42">
        <f t="shared" si="80"/>
        <v>0</v>
      </c>
      <c r="L449" s="44" t="str">
        <f>VLOOKUP(H449,出版社!$B$2:$D$26,3,0)</f>
        <v>招標議價</v>
      </c>
      <c r="M449" s="23">
        <f t="shared" si="92"/>
        <v>31</v>
      </c>
      <c r="N449" s="23">
        <f t="shared" si="82"/>
        <v>31</v>
      </c>
      <c r="O449" s="34">
        <f t="shared" si="83"/>
        <v>3875</v>
      </c>
      <c r="P449" s="34"/>
      <c r="Q449" s="23"/>
      <c r="R449" s="34"/>
      <c r="S449" s="23"/>
      <c r="T449" s="25"/>
    </row>
    <row r="450" spans="1:20">
      <c r="A450" s="27">
        <v>17</v>
      </c>
      <c r="B450" s="27">
        <v>75</v>
      </c>
      <c r="C450" s="27" t="str">
        <f t="shared" si="84"/>
        <v>三</v>
      </c>
      <c r="D450" s="23" t="str">
        <f t="shared" si="85"/>
        <v>日校</v>
      </c>
      <c r="E450" s="23" t="str">
        <f t="shared" si="86"/>
        <v>高三3</v>
      </c>
      <c r="F450" s="25" t="str">
        <f t="shared" si="87"/>
        <v>體育</v>
      </c>
      <c r="G450" s="23" t="str">
        <f t="shared" si="88"/>
        <v>五</v>
      </c>
      <c r="H450" s="23" t="str">
        <f t="shared" si="89"/>
        <v>育達</v>
      </c>
      <c r="I450" s="23" t="str">
        <f t="shared" si="90"/>
        <v>楊志顯</v>
      </c>
      <c r="J450" s="23">
        <f t="shared" si="91"/>
        <v>125</v>
      </c>
      <c r="K450" s="42">
        <f t="shared" ref="K450:K513" si="93">VLOOKUP($B450,書籍清單,7,0)</f>
        <v>0</v>
      </c>
      <c r="L450" s="44" t="str">
        <f>VLOOKUP(H450,出版社!$B$2:$D$26,3,0)</f>
        <v>招標議價</v>
      </c>
      <c r="M450" s="23">
        <f t="shared" si="92"/>
        <v>41</v>
      </c>
      <c r="N450" s="23">
        <f t="shared" si="82"/>
        <v>41</v>
      </c>
      <c r="O450" s="34">
        <f t="shared" si="83"/>
        <v>5125</v>
      </c>
      <c r="P450" s="34"/>
      <c r="Q450" s="23"/>
      <c r="R450" s="34"/>
      <c r="S450" s="23"/>
      <c r="T450" s="25"/>
    </row>
    <row r="451" spans="1:20">
      <c r="A451" s="27">
        <v>18</v>
      </c>
      <c r="B451" s="27">
        <v>75</v>
      </c>
      <c r="C451" s="27" t="str">
        <f t="shared" si="84"/>
        <v>三</v>
      </c>
      <c r="D451" s="23" t="str">
        <f t="shared" si="85"/>
        <v>日校</v>
      </c>
      <c r="E451" s="23" t="str">
        <f t="shared" si="86"/>
        <v>高三4</v>
      </c>
      <c r="F451" s="25" t="str">
        <f t="shared" si="87"/>
        <v>體育</v>
      </c>
      <c r="G451" s="23" t="str">
        <f t="shared" si="88"/>
        <v>五</v>
      </c>
      <c r="H451" s="23" t="str">
        <f t="shared" si="89"/>
        <v>育達</v>
      </c>
      <c r="I451" s="23" t="str">
        <f t="shared" si="90"/>
        <v>楊志顯</v>
      </c>
      <c r="J451" s="23">
        <f t="shared" si="91"/>
        <v>125</v>
      </c>
      <c r="K451" s="42">
        <f t="shared" si="93"/>
        <v>0</v>
      </c>
      <c r="L451" s="44" t="str">
        <f>VLOOKUP(H451,出版社!$B$2:$D$26,3,0)</f>
        <v>招標議價</v>
      </c>
      <c r="M451" s="23">
        <f t="shared" si="92"/>
        <v>40</v>
      </c>
      <c r="N451" s="23">
        <f t="shared" ref="N451:N514" si="94">M451</f>
        <v>40</v>
      </c>
      <c r="O451" s="34">
        <f t="shared" ref="O451:O514" si="95">J451*N451</f>
        <v>5000</v>
      </c>
      <c r="P451" s="34"/>
      <c r="Q451" s="23"/>
      <c r="R451" s="34"/>
      <c r="S451" s="23"/>
      <c r="T451" s="25"/>
    </row>
    <row r="452" spans="1:20">
      <c r="A452" s="27">
        <v>27</v>
      </c>
      <c r="B452" s="27">
        <v>75</v>
      </c>
      <c r="C452" s="27" t="str">
        <f t="shared" si="84"/>
        <v>三</v>
      </c>
      <c r="D452" s="23" t="str">
        <f t="shared" si="85"/>
        <v>日校</v>
      </c>
      <c r="E452" s="23" t="str">
        <f t="shared" si="86"/>
        <v>商三1</v>
      </c>
      <c r="F452" s="25" t="str">
        <f t="shared" si="87"/>
        <v>體育</v>
      </c>
      <c r="G452" s="23" t="str">
        <f t="shared" si="88"/>
        <v>五</v>
      </c>
      <c r="H452" s="23" t="str">
        <f t="shared" si="89"/>
        <v>育達</v>
      </c>
      <c r="I452" s="23" t="str">
        <f t="shared" si="90"/>
        <v>楊志顯</v>
      </c>
      <c r="J452" s="23">
        <f t="shared" si="91"/>
        <v>125</v>
      </c>
      <c r="K452" s="42">
        <f t="shared" si="93"/>
        <v>0</v>
      </c>
      <c r="L452" s="44" t="str">
        <f>VLOOKUP(H452,出版社!$B$2:$D$26,3,0)</f>
        <v>招標議價</v>
      </c>
      <c r="M452" s="23">
        <f t="shared" si="92"/>
        <v>36</v>
      </c>
      <c r="N452" s="23">
        <f t="shared" si="94"/>
        <v>36</v>
      </c>
      <c r="O452" s="34">
        <f t="shared" si="95"/>
        <v>4500</v>
      </c>
      <c r="P452" s="34"/>
      <c r="Q452" s="23"/>
      <c r="R452" s="34"/>
      <c r="S452" s="23"/>
      <c r="T452" s="25"/>
    </row>
    <row r="453" spans="1:20">
      <c r="A453" s="27">
        <v>28</v>
      </c>
      <c r="B453" s="27">
        <v>75</v>
      </c>
      <c r="C453" s="27" t="str">
        <f t="shared" si="84"/>
        <v>三</v>
      </c>
      <c r="D453" s="23" t="str">
        <f t="shared" si="85"/>
        <v>日校</v>
      </c>
      <c r="E453" s="23" t="str">
        <f t="shared" si="86"/>
        <v>商三2</v>
      </c>
      <c r="F453" s="25" t="str">
        <f t="shared" si="87"/>
        <v>體育</v>
      </c>
      <c r="G453" s="23" t="str">
        <f t="shared" si="88"/>
        <v>五</v>
      </c>
      <c r="H453" s="23" t="str">
        <f t="shared" si="89"/>
        <v>育達</v>
      </c>
      <c r="I453" s="23" t="str">
        <f t="shared" si="90"/>
        <v>楊志顯</v>
      </c>
      <c r="J453" s="23">
        <f t="shared" si="91"/>
        <v>125</v>
      </c>
      <c r="K453" s="42">
        <f t="shared" si="93"/>
        <v>0</v>
      </c>
      <c r="L453" s="44" t="str">
        <f>VLOOKUP(H453,出版社!$B$2:$D$26,3,0)</f>
        <v>招標議價</v>
      </c>
      <c r="M453" s="23">
        <f t="shared" si="92"/>
        <v>36</v>
      </c>
      <c r="N453" s="23">
        <f t="shared" si="94"/>
        <v>36</v>
      </c>
      <c r="O453" s="34">
        <f t="shared" si="95"/>
        <v>4500</v>
      </c>
      <c r="P453" s="34"/>
      <c r="Q453" s="23"/>
      <c r="R453" s="34"/>
      <c r="S453" s="23"/>
      <c r="T453" s="25"/>
    </row>
    <row r="454" spans="1:20">
      <c r="A454" s="27">
        <v>29</v>
      </c>
      <c r="B454" s="27">
        <v>75</v>
      </c>
      <c r="C454" s="27" t="str">
        <f t="shared" si="84"/>
        <v>三</v>
      </c>
      <c r="D454" s="23" t="str">
        <f t="shared" si="85"/>
        <v>日校</v>
      </c>
      <c r="E454" s="23" t="str">
        <f t="shared" si="86"/>
        <v>商三3</v>
      </c>
      <c r="F454" s="25" t="str">
        <f t="shared" si="87"/>
        <v>體育</v>
      </c>
      <c r="G454" s="23" t="str">
        <f t="shared" si="88"/>
        <v>五</v>
      </c>
      <c r="H454" s="23" t="str">
        <f t="shared" si="89"/>
        <v>育達</v>
      </c>
      <c r="I454" s="23" t="str">
        <f t="shared" si="90"/>
        <v>楊志顯</v>
      </c>
      <c r="J454" s="23">
        <f t="shared" si="91"/>
        <v>125</v>
      </c>
      <c r="K454" s="42">
        <f t="shared" si="93"/>
        <v>0</v>
      </c>
      <c r="L454" s="44" t="str">
        <f>VLOOKUP(H454,出版社!$B$2:$D$26,3,0)</f>
        <v>招標議價</v>
      </c>
      <c r="M454" s="23">
        <f t="shared" si="92"/>
        <v>36</v>
      </c>
      <c r="N454" s="23">
        <f t="shared" si="94"/>
        <v>36</v>
      </c>
      <c r="O454" s="34">
        <f t="shared" si="95"/>
        <v>4500</v>
      </c>
      <c r="P454" s="34"/>
      <c r="Q454" s="23"/>
      <c r="R454" s="34"/>
      <c r="S454" s="23"/>
      <c r="T454" s="25"/>
    </row>
    <row r="455" spans="1:20">
      <c r="A455" s="27">
        <v>30</v>
      </c>
      <c r="B455" s="27">
        <v>75</v>
      </c>
      <c r="C455" s="27" t="str">
        <f t="shared" si="84"/>
        <v>三</v>
      </c>
      <c r="D455" s="23" t="str">
        <f t="shared" si="85"/>
        <v>日校</v>
      </c>
      <c r="E455" s="23" t="str">
        <f t="shared" si="86"/>
        <v>商三4</v>
      </c>
      <c r="F455" s="25" t="str">
        <f t="shared" si="87"/>
        <v>體育</v>
      </c>
      <c r="G455" s="23" t="str">
        <f t="shared" si="88"/>
        <v>五</v>
      </c>
      <c r="H455" s="23" t="str">
        <f t="shared" si="89"/>
        <v>育達</v>
      </c>
      <c r="I455" s="23" t="str">
        <f t="shared" si="90"/>
        <v>楊志顯</v>
      </c>
      <c r="J455" s="23">
        <f t="shared" si="91"/>
        <v>125</v>
      </c>
      <c r="K455" s="42">
        <f t="shared" si="93"/>
        <v>0</v>
      </c>
      <c r="L455" s="44" t="str">
        <f>VLOOKUP(H455,出版社!$B$2:$D$26,3,0)</f>
        <v>招標議價</v>
      </c>
      <c r="M455" s="23">
        <f t="shared" si="92"/>
        <v>37</v>
      </c>
      <c r="N455" s="23">
        <f t="shared" si="94"/>
        <v>37</v>
      </c>
      <c r="O455" s="34">
        <f t="shared" si="95"/>
        <v>4625</v>
      </c>
      <c r="P455" s="34"/>
      <c r="Q455" s="23"/>
      <c r="R455" s="34"/>
      <c r="S455" s="23"/>
      <c r="T455" s="25"/>
    </row>
    <row r="456" spans="1:20">
      <c r="A456" s="27">
        <v>39</v>
      </c>
      <c r="B456" s="27">
        <v>75</v>
      </c>
      <c r="C456" s="27" t="str">
        <f t="shared" si="84"/>
        <v>三</v>
      </c>
      <c r="D456" s="23" t="str">
        <f t="shared" si="85"/>
        <v>日校</v>
      </c>
      <c r="E456" s="23" t="str">
        <f t="shared" si="86"/>
        <v>貿三1</v>
      </c>
      <c r="F456" s="25" t="str">
        <f t="shared" si="87"/>
        <v>體育</v>
      </c>
      <c r="G456" s="23" t="str">
        <f t="shared" si="88"/>
        <v>五</v>
      </c>
      <c r="H456" s="23" t="str">
        <f t="shared" si="89"/>
        <v>育達</v>
      </c>
      <c r="I456" s="23" t="str">
        <f t="shared" si="90"/>
        <v>楊志顯</v>
      </c>
      <c r="J456" s="23">
        <f t="shared" si="91"/>
        <v>125</v>
      </c>
      <c r="K456" s="42">
        <f t="shared" si="93"/>
        <v>0</v>
      </c>
      <c r="L456" s="44" t="str">
        <f>VLOOKUP(H456,出版社!$B$2:$D$26,3,0)</f>
        <v>招標議價</v>
      </c>
      <c r="M456" s="23">
        <f t="shared" si="92"/>
        <v>36</v>
      </c>
      <c r="N456" s="23">
        <f t="shared" si="94"/>
        <v>36</v>
      </c>
      <c r="O456" s="34">
        <f t="shared" si="95"/>
        <v>4500</v>
      </c>
      <c r="P456" s="34"/>
      <c r="Q456" s="23"/>
      <c r="R456" s="34"/>
      <c r="S456" s="23"/>
      <c r="T456" s="25"/>
    </row>
    <row r="457" spans="1:20">
      <c r="A457" s="27">
        <v>40</v>
      </c>
      <c r="B457" s="27">
        <v>75</v>
      </c>
      <c r="C457" s="27" t="str">
        <f t="shared" si="84"/>
        <v>三</v>
      </c>
      <c r="D457" s="23" t="str">
        <f t="shared" si="85"/>
        <v>日校</v>
      </c>
      <c r="E457" s="23" t="str">
        <f t="shared" si="86"/>
        <v>貿三2</v>
      </c>
      <c r="F457" s="25" t="str">
        <f t="shared" si="87"/>
        <v>體育</v>
      </c>
      <c r="G457" s="23" t="str">
        <f t="shared" si="88"/>
        <v>五</v>
      </c>
      <c r="H457" s="23" t="str">
        <f t="shared" si="89"/>
        <v>育達</v>
      </c>
      <c r="I457" s="23" t="str">
        <f t="shared" si="90"/>
        <v>楊志顯</v>
      </c>
      <c r="J457" s="23">
        <f t="shared" si="91"/>
        <v>125</v>
      </c>
      <c r="K457" s="42">
        <f t="shared" si="93"/>
        <v>0</v>
      </c>
      <c r="L457" s="44" t="str">
        <f>VLOOKUP(H457,出版社!$B$2:$D$26,3,0)</f>
        <v>招標議價</v>
      </c>
      <c r="M457" s="23">
        <f t="shared" si="92"/>
        <v>35</v>
      </c>
      <c r="N457" s="23">
        <f t="shared" si="94"/>
        <v>35</v>
      </c>
      <c r="O457" s="34">
        <f t="shared" si="95"/>
        <v>4375</v>
      </c>
      <c r="P457" s="34"/>
      <c r="Q457" s="23"/>
      <c r="R457" s="34"/>
      <c r="S457" s="23"/>
      <c r="T457" s="25"/>
    </row>
    <row r="458" spans="1:20">
      <c r="A458" s="27">
        <v>41</v>
      </c>
      <c r="B458" s="27">
        <v>75</v>
      </c>
      <c r="C458" s="27" t="str">
        <f t="shared" si="84"/>
        <v>三</v>
      </c>
      <c r="D458" s="23" t="str">
        <f t="shared" si="85"/>
        <v>日校</v>
      </c>
      <c r="E458" s="23" t="str">
        <f t="shared" si="86"/>
        <v>貿三3</v>
      </c>
      <c r="F458" s="25" t="str">
        <f t="shared" si="87"/>
        <v>體育</v>
      </c>
      <c r="G458" s="23" t="str">
        <f t="shared" si="88"/>
        <v>五</v>
      </c>
      <c r="H458" s="23" t="str">
        <f t="shared" si="89"/>
        <v>育達</v>
      </c>
      <c r="I458" s="23" t="str">
        <f t="shared" si="90"/>
        <v>楊志顯</v>
      </c>
      <c r="J458" s="23">
        <f t="shared" si="91"/>
        <v>125</v>
      </c>
      <c r="K458" s="42">
        <f t="shared" si="93"/>
        <v>0</v>
      </c>
      <c r="L458" s="44" t="str">
        <f>VLOOKUP(H458,出版社!$B$2:$D$26,3,0)</f>
        <v>招標議價</v>
      </c>
      <c r="M458" s="23">
        <f t="shared" si="92"/>
        <v>35</v>
      </c>
      <c r="N458" s="23">
        <f t="shared" si="94"/>
        <v>35</v>
      </c>
      <c r="O458" s="34">
        <f t="shared" si="95"/>
        <v>4375</v>
      </c>
      <c r="P458" s="34"/>
      <c r="Q458" s="23"/>
      <c r="R458" s="34"/>
      <c r="S458" s="23"/>
      <c r="T458" s="25"/>
    </row>
    <row r="459" spans="1:20">
      <c r="A459" s="27">
        <v>42</v>
      </c>
      <c r="B459" s="27">
        <v>75</v>
      </c>
      <c r="C459" s="27" t="str">
        <f t="shared" si="84"/>
        <v>三</v>
      </c>
      <c r="D459" s="23" t="str">
        <f t="shared" si="85"/>
        <v>日校</v>
      </c>
      <c r="E459" s="23" t="str">
        <f t="shared" si="86"/>
        <v>貿三4</v>
      </c>
      <c r="F459" s="25" t="str">
        <f t="shared" si="87"/>
        <v>體育</v>
      </c>
      <c r="G459" s="23" t="str">
        <f t="shared" si="88"/>
        <v>五</v>
      </c>
      <c r="H459" s="23" t="str">
        <f t="shared" si="89"/>
        <v>育達</v>
      </c>
      <c r="I459" s="23" t="str">
        <f t="shared" si="90"/>
        <v>楊志顯</v>
      </c>
      <c r="J459" s="23">
        <f t="shared" si="91"/>
        <v>125</v>
      </c>
      <c r="K459" s="42">
        <f t="shared" si="93"/>
        <v>0</v>
      </c>
      <c r="L459" s="44" t="str">
        <f>VLOOKUP(H459,出版社!$B$2:$D$26,3,0)</f>
        <v>招標議價</v>
      </c>
      <c r="M459" s="23">
        <f t="shared" si="92"/>
        <v>35</v>
      </c>
      <c r="N459" s="23">
        <f t="shared" si="94"/>
        <v>35</v>
      </c>
      <c r="O459" s="34">
        <f t="shared" si="95"/>
        <v>4375</v>
      </c>
      <c r="P459" s="34"/>
      <c r="Q459" s="23"/>
      <c r="R459" s="34"/>
      <c r="S459" s="23"/>
      <c r="T459" s="25"/>
    </row>
    <row r="460" spans="1:20">
      <c r="A460" s="27">
        <v>47</v>
      </c>
      <c r="B460" s="27">
        <v>75</v>
      </c>
      <c r="C460" s="27" t="str">
        <f t="shared" si="84"/>
        <v>三</v>
      </c>
      <c r="D460" s="23" t="str">
        <f t="shared" si="85"/>
        <v>日校</v>
      </c>
      <c r="E460" s="23" t="str">
        <f t="shared" si="86"/>
        <v>資三1</v>
      </c>
      <c r="F460" s="25" t="str">
        <f t="shared" si="87"/>
        <v>體育</v>
      </c>
      <c r="G460" s="23" t="str">
        <f t="shared" si="88"/>
        <v>五</v>
      </c>
      <c r="H460" s="23" t="str">
        <f t="shared" si="89"/>
        <v>育達</v>
      </c>
      <c r="I460" s="23" t="str">
        <f t="shared" si="90"/>
        <v>楊志顯</v>
      </c>
      <c r="J460" s="23">
        <f t="shared" si="91"/>
        <v>125</v>
      </c>
      <c r="K460" s="42">
        <f t="shared" si="93"/>
        <v>0</v>
      </c>
      <c r="L460" s="44" t="str">
        <f>VLOOKUP(H460,出版社!$B$2:$D$26,3,0)</f>
        <v>招標議價</v>
      </c>
      <c r="M460" s="23">
        <f t="shared" si="92"/>
        <v>34</v>
      </c>
      <c r="N460" s="23">
        <f t="shared" si="94"/>
        <v>34</v>
      </c>
      <c r="O460" s="34">
        <f t="shared" si="95"/>
        <v>4250</v>
      </c>
      <c r="P460" s="34"/>
      <c r="Q460" s="23"/>
      <c r="R460" s="34"/>
      <c r="S460" s="23"/>
      <c r="T460" s="25"/>
    </row>
    <row r="461" spans="1:20">
      <c r="A461" s="27">
        <v>48</v>
      </c>
      <c r="B461" s="27">
        <v>75</v>
      </c>
      <c r="C461" s="27" t="str">
        <f t="shared" si="84"/>
        <v>三</v>
      </c>
      <c r="D461" s="23" t="str">
        <f t="shared" si="85"/>
        <v>日校</v>
      </c>
      <c r="E461" s="23" t="str">
        <f t="shared" si="86"/>
        <v>資三2</v>
      </c>
      <c r="F461" s="25" t="str">
        <f t="shared" si="87"/>
        <v>體育</v>
      </c>
      <c r="G461" s="23" t="str">
        <f t="shared" si="88"/>
        <v>五</v>
      </c>
      <c r="H461" s="23" t="str">
        <f t="shared" si="89"/>
        <v>育達</v>
      </c>
      <c r="I461" s="23" t="str">
        <f t="shared" si="90"/>
        <v>楊志顯</v>
      </c>
      <c r="J461" s="23">
        <f t="shared" si="91"/>
        <v>125</v>
      </c>
      <c r="K461" s="42">
        <f t="shared" si="93"/>
        <v>0</v>
      </c>
      <c r="L461" s="44" t="str">
        <f>VLOOKUP(H461,出版社!$B$2:$D$26,3,0)</f>
        <v>招標議價</v>
      </c>
      <c r="M461" s="23">
        <f t="shared" si="92"/>
        <v>34</v>
      </c>
      <c r="N461" s="23">
        <f t="shared" si="94"/>
        <v>34</v>
      </c>
      <c r="O461" s="34">
        <f t="shared" si="95"/>
        <v>4250</v>
      </c>
      <c r="P461" s="34"/>
      <c r="Q461" s="23"/>
      <c r="R461" s="34"/>
      <c r="S461" s="23"/>
      <c r="T461" s="25"/>
    </row>
    <row r="462" spans="1:20">
      <c r="A462" s="27">
        <v>56</v>
      </c>
      <c r="B462" s="27">
        <v>75</v>
      </c>
      <c r="C462" s="27" t="str">
        <f t="shared" si="84"/>
        <v>三</v>
      </c>
      <c r="D462" s="23" t="str">
        <f t="shared" si="85"/>
        <v>日校</v>
      </c>
      <c r="E462" s="23" t="str">
        <f t="shared" si="86"/>
        <v>廣三1</v>
      </c>
      <c r="F462" s="25" t="str">
        <f t="shared" si="87"/>
        <v>體育</v>
      </c>
      <c r="G462" s="23" t="str">
        <f t="shared" si="88"/>
        <v>五</v>
      </c>
      <c r="H462" s="23" t="str">
        <f t="shared" si="89"/>
        <v>育達</v>
      </c>
      <c r="I462" s="23" t="str">
        <f t="shared" si="90"/>
        <v>楊志顯</v>
      </c>
      <c r="J462" s="23">
        <f t="shared" si="91"/>
        <v>125</v>
      </c>
      <c r="K462" s="42">
        <f t="shared" si="93"/>
        <v>0</v>
      </c>
      <c r="L462" s="44" t="str">
        <f>VLOOKUP(H462,出版社!$B$2:$D$26,3,0)</f>
        <v>招標議價</v>
      </c>
      <c r="M462" s="23">
        <f t="shared" si="92"/>
        <v>37</v>
      </c>
      <c r="N462" s="23">
        <f t="shared" si="94"/>
        <v>37</v>
      </c>
      <c r="O462" s="34">
        <f t="shared" si="95"/>
        <v>4625</v>
      </c>
      <c r="P462" s="34"/>
      <c r="Q462" s="23"/>
      <c r="R462" s="34"/>
      <c r="S462" s="23"/>
      <c r="T462" s="25"/>
    </row>
    <row r="463" spans="1:20">
      <c r="A463" s="27">
        <v>57</v>
      </c>
      <c r="B463" s="27">
        <v>75</v>
      </c>
      <c r="C463" s="27" t="str">
        <f t="shared" si="84"/>
        <v>三</v>
      </c>
      <c r="D463" s="23" t="str">
        <f t="shared" si="85"/>
        <v>日校</v>
      </c>
      <c r="E463" s="23" t="str">
        <f t="shared" si="86"/>
        <v>廣三2</v>
      </c>
      <c r="F463" s="25" t="str">
        <f t="shared" si="87"/>
        <v>體育</v>
      </c>
      <c r="G463" s="23" t="str">
        <f t="shared" si="88"/>
        <v>五</v>
      </c>
      <c r="H463" s="23" t="str">
        <f t="shared" si="89"/>
        <v>育達</v>
      </c>
      <c r="I463" s="23" t="str">
        <f t="shared" si="90"/>
        <v>楊志顯</v>
      </c>
      <c r="J463" s="23">
        <f t="shared" si="91"/>
        <v>125</v>
      </c>
      <c r="K463" s="42">
        <f t="shared" si="93"/>
        <v>0</v>
      </c>
      <c r="L463" s="44" t="str">
        <f>VLOOKUP(H463,出版社!$B$2:$D$26,3,0)</f>
        <v>招標議價</v>
      </c>
      <c r="M463" s="23">
        <f t="shared" si="92"/>
        <v>34</v>
      </c>
      <c r="N463" s="23">
        <f t="shared" si="94"/>
        <v>34</v>
      </c>
      <c r="O463" s="34">
        <f t="shared" si="95"/>
        <v>4250</v>
      </c>
      <c r="P463" s="34"/>
      <c r="Q463" s="23"/>
      <c r="R463" s="34"/>
      <c r="S463" s="23"/>
      <c r="T463" s="25"/>
    </row>
    <row r="464" spans="1:20">
      <c r="A464" s="27">
        <v>5</v>
      </c>
      <c r="B464" s="27">
        <v>76</v>
      </c>
      <c r="C464" s="27" t="str">
        <f t="shared" si="84"/>
        <v>三</v>
      </c>
      <c r="D464" s="23" t="str">
        <f t="shared" si="85"/>
        <v>日校</v>
      </c>
      <c r="E464" s="23" t="str">
        <f t="shared" si="86"/>
        <v>外三1</v>
      </c>
      <c r="F464" s="25" t="str">
        <f t="shared" si="87"/>
        <v>恐怖主義與反恐作為</v>
      </c>
      <c r="G464" s="23" t="str">
        <f t="shared" si="88"/>
        <v>全</v>
      </c>
      <c r="H464" s="23" t="str">
        <f t="shared" si="89"/>
        <v>翔宇</v>
      </c>
      <c r="I464" s="23" t="str">
        <f t="shared" si="90"/>
        <v>嚴明智</v>
      </c>
      <c r="J464" s="23">
        <f t="shared" si="91"/>
        <v>145</v>
      </c>
      <c r="K464" s="42">
        <f t="shared" si="93"/>
        <v>0</v>
      </c>
      <c r="L464" s="44" t="str">
        <f>VLOOKUP(H464,出版社!$B$2:$D$26,3,0)</f>
        <v>小額採購</v>
      </c>
      <c r="M464" s="23">
        <f t="shared" si="92"/>
        <v>38</v>
      </c>
      <c r="N464" s="23">
        <f t="shared" si="94"/>
        <v>38</v>
      </c>
      <c r="O464" s="34">
        <f t="shared" si="95"/>
        <v>5510</v>
      </c>
      <c r="P464" s="34"/>
      <c r="Q464" s="23"/>
      <c r="R464" s="34"/>
      <c r="S464" s="23"/>
      <c r="T464" s="25"/>
    </row>
    <row r="465" spans="1:20">
      <c r="A465" s="27">
        <v>6</v>
      </c>
      <c r="B465" s="27">
        <v>76</v>
      </c>
      <c r="C465" s="27" t="str">
        <f t="shared" si="84"/>
        <v>三</v>
      </c>
      <c r="D465" s="23" t="str">
        <f t="shared" si="85"/>
        <v>日校</v>
      </c>
      <c r="E465" s="23" t="str">
        <f t="shared" si="86"/>
        <v>外三2</v>
      </c>
      <c r="F465" s="25" t="str">
        <f t="shared" si="87"/>
        <v>恐怖主義與反恐作為</v>
      </c>
      <c r="G465" s="23" t="str">
        <f t="shared" si="88"/>
        <v>全</v>
      </c>
      <c r="H465" s="23" t="str">
        <f t="shared" si="89"/>
        <v>翔宇</v>
      </c>
      <c r="I465" s="23" t="str">
        <f t="shared" si="90"/>
        <v>嚴明智</v>
      </c>
      <c r="J465" s="23">
        <f t="shared" si="91"/>
        <v>145</v>
      </c>
      <c r="K465" s="42">
        <f t="shared" si="93"/>
        <v>0</v>
      </c>
      <c r="L465" s="44" t="str">
        <f>VLOOKUP(H465,出版社!$B$2:$D$26,3,0)</f>
        <v>小額採購</v>
      </c>
      <c r="M465" s="23">
        <f t="shared" si="92"/>
        <v>38</v>
      </c>
      <c r="N465" s="23">
        <f t="shared" si="94"/>
        <v>38</v>
      </c>
      <c r="O465" s="34">
        <f t="shared" si="95"/>
        <v>5510</v>
      </c>
      <c r="P465" s="34"/>
      <c r="Q465" s="23"/>
      <c r="R465" s="34"/>
      <c r="S465" s="23"/>
      <c r="T465" s="25"/>
    </row>
    <row r="466" spans="1:20">
      <c r="A466" s="27">
        <v>15</v>
      </c>
      <c r="B466" s="27">
        <v>76</v>
      </c>
      <c r="C466" s="27" t="str">
        <f t="shared" si="84"/>
        <v>三</v>
      </c>
      <c r="D466" s="23" t="str">
        <f t="shared" si="85"/>
        <v>日校</v>
      </c>
      <c r="E466" s="23" t="str">
        <f t="shared" si="86"/>
        <v>高三1</v>
      </c>
      <c r="F466" s="25" t="str">
        <f t="shared" si="87"/>
        <v>恐怖主義與反恐作為</v>
      </c>
      <c r="G466" s="23" t="str">
        <f t="shared" si="88"/>
        <v>全</v>
      </c>
      <c r="H466" s="23" t="str">
        <f t="shared" si="89"/>
        <v>翔宇</v>
      </c>
      <c r="I466" s="23" t="str">
        <f t="shared" si="90"/>
        <v>嚴明智</v>
      </c>
      <c r="J466" s="23">
        <f t="shared" si="91"/>
        <v>145</v>
      </c>
      <c r="K466" s="42">
        <f t="shared" si="93"/>
        <v>0</v>
      </c>
      <c r="L466" s="44" t="str">
        <f>VLOOKUP(H466,出版社!$B$2:$D$26,3,0)</f>
        <v>小額採購</v>
      </c>
      <c r="M466" s="23">
        <f t="shared" si="92"/>
        <v>31</v>
      </c>
      <c r="N466" s="23">
        <f t="shared" si="94"/>
        <v>31</v>
      </c>
      <c r="O466" s="34">
        <f t="shared" si="95"/>
        <v>4495</v>
      </c>
      <c r="P466" s="34"/>
      <c r="Q466" s="23"/>
      <c r="R466" s="34"/>
      <c r="S466" s="23"/>
      <c r="T466" s="25"/>
    </row>
    <row r="467" spans="1:20">
      <c r="A467" s="27">
        <v>16</v>
      </c>
      <c r="B467" s="27">
        <v>76</v>
      </c>
      <c r="C467" s="27" t="str">
        <f t="shared" si="84"/>
        <v>三</v>
      </c>
      <c r="D467" s="23" t="str">
        <f t="shared" si="85"/>
        <v>日校</v>
      </c>
      <c r="E467" s="23" t="str">
        <f t="shared" si="86"/>
        <v>高三2</v>
      </c>
      <c r="F467" s="25" t="str">
        <f t="shared" si="87"/>
        <v>恐怖主義與反恐作為</v>
      </c>
      <c r="G467" s="23" t="str">
        <f t="shared" si="88"/>
        <v>全</v>
      </c>
      <c r="H467" s="23" t="str">
        <f t="shared" si="89"/>
        <v>翔宇</v>
      </c>
      <c r="I467" s="23" t="str">
        <f t="shared" si="90"/>
        <v>嚴明智</v>
      </c>
      <c r="J467" s="23">
        <f t="shared" si="91"/>
        <v>145</v>
      </c>
      <c r="K467" s="42">
        <f t="shared" si="93"/>
        <v>0</v>
      </c>
      <c r="L467" s="44" t="str">
        <f>VLOOKUP(H467,出版社!$B$2:$D$26,3,0)</f>
        <v>小額採購</v>
      </c>
      <c r="M467" s="23">
        <f t="shared" si="92"/>
        <v>31</v>
      </c>
      <c r="N467" s="23">
        <f t="shared" si="94"/>
        <v>31</v>
      </c>
      <c r="O467" s="34">
        <f t="shared" si="95"/>
        <v>4495</v>
      </c>
      <c r="P467" s="34"/>
      <c r="Q467" s="23"/>
      <c r="R467" s="34"/>
      <c r="S467" s="23"/>
      <c r="T467" s="25"/>
    </row>
    <row r="468" spans="1:20">
      <c r="A468" s="27">
        <v>17</v>
      </c>
      <c r="B468" s="27">
        <v>76</v>
      </c>
      <c r="C468" s="27" t="str">
        <f t="shared" si="84"/>
        <v>三</v>
      </c>
      <c r="D468" s="23" t="str">
        <f t="shared" si="85"/>
        <v>日校</v>
      </c>
      <c r="E468" s="23" t="str">
        <f t="shared" si="86"/>
        <v>高三3</v>
      </c>
      <c r="F468" s="25" t="str">
        <f t="shared" si="87"/>
        <v>恐怖主義與反恐作為</v>
      </c>
      <c r="G468" s="23" t="str">
        <f t="shared" si="88"/>
        <v>全</v>
      </c>
      <c r="H468" s="23" t="str">
        <f t="shared" si="89"/>
        <v>翔宇</v>
      </c>
      <c r="I468" s="23" t="str">
        <f t="shared" si="90"/>
        <v>嚴明智</v>
      </c>
      <c r="J468" s="23">
        <f t="shared" si="91"/>
        <v>145</v>
      </c>
      <c r="K468" s="42">
        <f t="shared" si="93"/>
        <v>0</v>
      </c>
      <c r="L468" s="44" t="str">
        <f>VLOOKUP(H468,出版社!$B$2:$D$26,3,0)</f>
        <v>小額採購</v>
      </c>
      <c r="M468" s="23">
        <f t="shared" si="92"/>
        <v>41</v>
      </c>
      <c r="N468" s="23">
        <f t="shared" si="94"/>
        <v>41</v>
      </c>
      <c r="O468" s="34">
        <f t="shared" si="95"/>
        <v>5945</v>
      </c>
      <c r="P468" s="34"/>
      <c r="Q468" s="23"/>
      <c r="R468" s="34"/>
      <c r="S468" s="23"/>
      <c r="T468" s="25"/>
    </row>
    <row r="469" spans="1:20">
      <c r="A469" s="27">
        <v>18</v>
      </c>
      <c r="B469" s="27">
        <v>76</v>
      </c>
      <c r="C469" s="27" t="str">
        <f t="shared" si="84"/>
        <v>三</v>
      </c>
      <c r="D469" s="23" t="str">
        <f t="shared" si="85"/>
        <v>日校</v>
      </c>
      <c r="E469" s="23" t="str">
        <f t="shared" si="86"/>
        <v>高三4</v>
      </c>
      <c r="F469" s="25" t="str">
        <f t="shared" si="87"/>
        <v>恐怖主義與反恐作為</v>
      </c>
      <c r="G469" s="23" t="str">
        <f t="shared" si="88"/>
        <v>全</v>
      </c>
      <c r="H469" s="23" t="str">
        <f t="shared" si="89"/>
        <v>翔宇</v>
      </c>
      <c r="I469" s="23" t="str">
        <f t="shared" si="90"/>
        <v>嚴明智</v>
      </c>
      <c r="J469" s="23">
        <f t="shared" si="91"/>
        <v>145</v>
      </c>
      <c r="K469" s="42">
        <f t="shared" si="93"/>
        <v>0</v>
      </c>
      <c r="L469" s="44" t="str">
        <f>VLOOKUP(H469,出版社!$B$2:$D$26,3,0)</f>
        <v>小額採購</v>
      </c>
      <c r="M469" s="23">
        <f t="shared" si="92"/>
        <v>40</v>
      </c>
      <c r="N469" s="23">
        <f t="shared" si="94"/>
        <v>40</v>
      </c>
      <c r="O469" s="34">
        <f t="shared" si="95"/>
        <v>5800</v>
      </c>
      <c r="P469" s="34"/>
      <c r="Q469" s="23"/>
      <c r="R469" s="34"/>
      <c r="S469" s="23"/>
      <c r="T469" s="25"/>
    </row>
    <row r="470" spans="1:20">
      <c r="A470" s="27">
        <v>27</v>
      </c>
      <c r="B470" s="27">
        <v>76</v>
      </c>
      <c r="C470" s="27" t="str">
        <f t="shared" si="84"/>
        <v>三</v>
      </c>
      <c r="D470" s="23" t="str">
        <f t="shared" si="85"/>
        <v>日校</v>
      </c>
      <c r="E470" s="23" t="str">
        <f t="shared" si="86"/>
        <v>商三1</v>
      </c>
      <c r="F470" s="25" t="str">
        <f t="shared" si="87"/>
        <v>恐怖主義與反恐作為</v>
      </c>
      <c r="G470" s="23" t="str">
        <f t="shared" si="88"/>
        <v>全</v>
      </c>
      <c r="H470" s="23" t="str">
        <f t="shared" si="89"/>
        <v>翔宇</v>
      </c>
      <c r="I470" s="23" t="str">
        <f t="shared" si="90"/>
        <v>嚴明智</v>
      </c>
      <c r="J470" s="23">
        <f t="shared" si="91"/>
        <v>145</v>
      </c>
      <c r="K470" s="42">
        <f t="shared" si="93"/>
        <v>0</v>
      </c>
      <c r="L470" s="44" t="str">
        <f>VLOOKUP(H470,出版社!$B$2:$D$26,3,0)</f>
        <v>小額採購</v>
      </c>
      <c r="M470" s="23">
        <f t="shared" si="92"/>
        <v>36</v>
      </c>
      <c r="N470" s="23">
        <f t="shared" si="94"/>
        <v>36</v>
      </c>
      <c r="O470" s="34">
        <f t="shared" si="95"/>
        <v>5220</v>
      </c>
      <c r="P470" s="34"/>
      <c r="Q470" s="23"/>
      <c r="R470" s="34"/>
      <c r="S470" s="23"/>
      <c r="T470" s="25"/>
    </row>
    <row r="471" spans="1:20">
      <c r="A471" s="27">
        <v>28</v>
      </c>
      <c r="B471" s="27">
        <v>76</v>
      </c>
      <c r="C471" s="27" t="str">
        <f t="shared" si="84"/>
        <v>三</v>
      </c>
      <c r="D471" s="23" t="str">
        <f t="shared" si="85"/>
        <v>日校</v>
      </c>
      <c r="E471" s="23" t="str">
        <f t="shared" si="86"/>
        <v>商三2</v>
      </c>
      <c r="F471" s="25" t="str">
        <f t="shared" si="87"/>
        <v>恐怖主義與反恐作為</v>
      </c>
      <c r="G471" s="23" t="str">
        <f t="shared" si="88"/>
        <v>全</v>
      </c>
      <c r="H471" s="23" t="str">
        <f t="shared" si="89"/>
        <v>翔宇</v>
      </c>
      <c r="I471" s="23" t="str">
        <f t="shared" si="90"/>
        <v>嚴明智</v>
      </c>
      <c r="J471" s="23">
        <f t="shared" si="91"/>
        <v>145</v>
      </c>
      <c r="K471" s="42">
        <f t="shared" si="93"/>
        <v>0</v>
      </c>
      <c r="L471" s="44" t="str">
        <f>VLOOKUP(H471,出版社!$B$2:$D$26,3,0)</f>
        <v>小額採購</v>
      </c>
      <c r="M471" s="23">
        <f t="shared" si="92"/>
        <v>36</v>
      </c>
      <c r="N471" s="23">
        <f t="shared" si="94"/>
        <v>36</v>
      </c>
      <c r="O471" s="34">
        <f t="shared" si="95"/>
        <v>5220</v>
      </c>
      <c r="P471" s="34"/>
      <c r="Q471" s="23"/>
      <c r="R471" s="34"/>
      <c r="S471" s="23"/>
      <c r="T471" s="25"/>
    </row>
    <row r="472" spans="1:20">
      <c r="A472" s="27">
        <v>29</v>
      </c>
      <c r="B472" s="27">
        <v>76</v>
      </c>
      <c r="C472" s="27" t="str">
        <f t="shared" si="84"/>
        <v>三</v>
      </c>
      <c r="D472" s="23" t="str">
        <f t="shared" si="85"/>
        <v>日校</v>
      </c>
      <c r="E472" s="23" t="str">
        <f t="shared" si="86"/>
        <v>商三3</v>
      </c>
      <c r="F472" s="25" t="str">
        <f t="shared" si="87"/>
        <v>恐怖主義與反恐作為</v>
      </c>
      <c r="G472" s="23" t="str">
        <f t="shared" si="88"/>
        <v>全</v>
      </c>
      <c r="H472" s="23" t="str">
        <f t="shared" si="89"/>
        <v>翔宇</v>
      </c>
      <c r="I472" s="23" t="str">
        <f t="shared" si="90"/>
        <v>嚴明智</v>
      </c>
      <c r="J472" s="23">
        <f t="shared" si="91"/>
        <v>145</v>
      </c>
      <c r="K472" s="42">
        <f t="shared" si="93"/>
        <v>0</v>
      </c>
      <c r="L472" s="44" t="str">
        <f>VLOOKUP(H472,出版社!$B$2:$D$26,3,0)</f>
        <v>小額採購</v>
      </c>
      <c r="M472" s="23">
        <f t="shared" si="92"/>
        <v>36</v>
      </c>
      <c r="N472" s="23">
        <f t="shared" si="94"/>
        <v>36</v>
      </c>
      <c r="O472" s="34">
        <f t="shared" si="95"/>
        <v>5220</v>
      </c>
      <c r="P472" s="34"/>
      <c r="Q472" s="23"/>
      <c r="R472" s="34"/>
      <c r="S472" s="23"/>
      <c r="T472" s="25"/>
    </row>
    <row r="473" spans="1:20">
      <c r="A473" s="27">
        <v>30</v>
      </c>
      <c r="B473" s="27">
        <v>76</v>
      </c>
      <c r="C473" s="27" t="str">
        <f t="shared" si="84"/>
        <v>三</v>
      </c>
      <c r="D473" s="23" t="str">
        <f t="shared" si="85"/>
        <v>日校</v>
      </c>
      <c r="E473" s="23" t="str">
        <f t="shared" si="86"/>
        <v>商三4</v>
      </c>
      <c r="F473" s="25" t="str">
        <f t="shared" si="87"/>
        <v>恐怖主義與反恐作為</v>
      </c>
      <c r="G473" s="23" t="str">
        <f t="shared" si="88"/>
        <v>全</v>
      </c>
      <c r="H473" s="23" t="str">
        <f t="shared" si="89"/>
        <v>翔宇</v>
      </c>
      <c r="I473" s="23" t="str">
        <f t="shared" si="90"/>
        <v>嚴明智</v>
      </c>
      <c r="J473" s="23">
        <f t="shared" si="91"/>
        <v>145</v>
      </c>
      <c r="K473" s="42">
        <f t="shared" si="93"/>
        <v>0</v>
      </c>
      <c r="L473" s="44" t="str">
        <f>VLOOKUP(H473,出版社!$B$2:$D$26,3,0)</f>
        <v>小額採購</v>
      </c>
      <c r="M473" s="23">
        <f t="shared" si="92"/>
        <v>37</v>
      </c>
      <c r="N473" s="23">
        <f t="shared" si="94"/>
        <v>37</v>
      </c>
      <c r="O473" s="34">
        <f t="shared" si="95"/>
        <v>5365</v>
      </c>
      <c r="P473" s="34"/>
      <c r="Q473" s="23"/>
      <c r="R473" s="34"/>
      <c r="S473" s="23"/>
      <c r="T473" s="25"/>
    </row>
    <row r="474" spans="1:20">
      <c r="A474" s="27">
        <v>39</v>
      </c>
      <c r="B474" s="27">
        <v>76</v>
      </c>
      <c r="C474" s="27" t="str">
        <f t="shared" si="84"/>
        <v>三</v>
      </c>
      <c r="D474" s="23" t="str">
        <f t="shared" si="85"/>
        <v>日校</v>
      </c>
      <c r="E474" s="23" t="str">
        <f t="shared" si="86"/>
        <v>貿三1</v>
      </c>
      <c r="F474" s="25" t="str">
        <f t="shared" si="87"/>
        <v>恐怖主義與反恐作為</v>
      </c>
      <c r="G474" s="23" t="str">
        <f t="shared" si="88"/>
        <v>全</v>
      </c>
      <c r="H474" s="23" t="str">
        <f t="shared" si="89"/>
        <v>翔宇</v>
      </c>
      <c r="I474" s="23" t="str">
        <f t="shared" si="90"/>
        <v>嚴明智</v>
      </c>
      <c r="J474" s="23">
        <f t="shared" si="91"/>
        <v>145</v>
      </c>
      <c r="K474" s="42">
        <f t="shared" si="93"/>
        <v>0</v>
      </c>
      <c r="L474" s="44" t="str">
        <f>VLOOKUP(H474,出版社!$B$2:$D$26,3,0)</f>
        <v>小額採購</v>
      </c>
      <c r="M474" s="23">
        <f t="shared" si="92"/>
        <v>36</v>
      </c>
      <c r="N474" s="23">
        <f t="shared" si="94"/>
        <v>36</v>
      </c>
      <c r="O474" s="34">
        <f t="shared" si="95"/>
        <v>5220</v>
      </c>
      <c r="P474" s="34"/>
      <c r="Q474" s="23"/>
      <c r="R474" s="34"/>
      <c r="S474" s="23"/>
      <c r="T474" s="25"/>
    </row>
    <row r="475" spans="1:20">
      <c r="A475" s="27">
        <v>40</v>
      </c>
      <c r="B475" s="27">
        <v>76</v>
      </c>
      <c r="C475" s="27" t="str">
        <f t="shared" si="84"/>
        <v>三</v>
      </c>
      <c r="D475" s="23" t="str">
        <f t="shared" si="85"/>
        <v>日校</v>
      </c>
      <c r="E475" s="23" t="str">
        <f t="shared" si="86"/>
        <v>貿三2</v>
      </c>
      <c r="F475" s="25" t="str">
        <f t="shared" si="87"/>
        <v>恐怖主義與反恐作為</v>
      </c>
      <c r="G475" s="23" t="str">
        <f t="shared" si="88"/>
        <v>全</v>
      </c>
      <c r="H475" s="23" t="str">
        <f t="shared" si="89"/>
        <v>翔宇</v>
      </c>
      <c r="I475" s="23" t="str">
        <f t="shared" si="90"/>
        <v>嚴明智</v>
      </c>
      <c r="J475" s="23">
        <f t="shared" si="91"/>
        <v>145</v>
      </c>
      <c r="K475" s="42">
        <f t="shared" si="93"/>
        <v>0</v>
      </c>
      <c r="L475" s="44" t="str">
        <f>VLOOKUP(H475,出版社!$B$2:$D$26,3,0)</f>
        <v>小額採購</v>
      </c>
      <c r="M475" s="23">
        <f t="shared" si="92"/>
        <v>35</v>
      </c>
      <c r="N475" s="23">
        <f t="shared" si="94"/>
        <v>35</v>
      </c>
      <c r="O475" s="34">
        <f t="shared" si="95"/>
        <v>5075</v>
      </c>
      <c r="P475" s="34"/>
      <c r="Q475" s="23"/>
      <c r="R475" s="34"/>
      <c r="S475" s="23"/>
      <c r="T475" s="25"/>
    </row>
    <row r="476" spans="1:20">
      <c r="A476" s="27">
        <v>41</v>
      </c>
      <c r="B476" s="27">
        <v>76</v>
      </c>
      <c r="C476" s="27" t="str">
        <f t="shared" si="84"/>
        <v>三</v>
      </c>
      <c r="D476" s="23" t="str">
        <f t="shared" si="85"/>
        <v>日校</v>
      </c>
      <c r="E476" s="23" t="str">
        <f t="shared" si="86"/>
        <v>貿三3</v>
      </c>
      <c r="F476" s="25" t="str">
        <f t="shared" si="87"/>
        <v>恐怖主義與反恐作為</v>
      </c>
      <c r="G476" s="23" t="str">
        <f t="shared" si="88"/>
        <v>全</v>
      </c>
      <c r="H476" s="23" t="str">
        <f t="shared" si="89"/>
        <v>翔宇</v>
      </c>
      <c r="I476" s="23" t="str">
        <f t="shared" si="90"/>
        <v>嚴明智</v>
      </c>
      <c r="J476" s="23">
        <f t="shared" si="91"/>
        <v>145</v>
      </c>
      <c r="K476" s="42">
        <f t="shared" si="93"/>
        <v>0</v>
      </c>
      <c r="L476" s="44" t="str">
        <f>VLOOKUP(H476,出版社!$B$2:$D$26,3,0)</f>
        <v>小額採購</v>
      </c>
      <c r="M476" s="23">
        <f t="shared" si="92"/>
        <v>35</v>
      </c>
      <c r="N476" s="23">
        <f t="shared" si="94"/>
        <v>35</v>
      </c>
      <c r="O476" s="34">
        <f t="shared" si="95"/>
        <v>5075</v>
      </c>
      <c r="P476" s="34"/>
      <c r="Q476" s="23"/>
      <c r="R476" s="34"/>
      <c r="S476" s="23"/>
      <c r="T476" s="25"/>
    </row>
    <row r="477" spans="1:20">
      <c r="A477" s="27">
        <v>42</v>
      </c>
      <c r="B477" s="27">
        <v>76</v>
      </c>
      <c r="C477" s="27" t="str">
        <f t="shared" si="84"/>
        <v>三</v>
      </c>
      <c r="D477" s="23" t="str">
        <f t="shared" si="85"/>
        <v>日校</v>
      </c>
      <c r="E477" s="23" t="str">
        <f t="shared" si="86"/>
        <v>貿三4</v>
      </c>
      <c r="F477" s="25" t="str">
        <f t="shared" si="87"/>
        <v>恐怖主義與反恐作為</v>
      </c>
      <c r="G477" s="23" t="str">
        <f t="shared" si="88"/>
        <v>全</v>
      </c>
      <c r="H477" s="23" t="str">
        <f t="shared" si="89"/>
        <v>翔宇</v>
      </c>
      <c r="I477" s="23" t="str">
        <f t="shared" si="90"/>
        <v>嚴明智</v>
      </c>
      <c r="J477" s="23">
        <f t="shared" si="91"/>
        <v>145</v>
      </c>
      <c r="K477" s="42">
        <f t="shared" si="93"/>
        <v>0</v>
      </c>
      <c r="L477" s="44" t="str">
        <f>VLOOKUP(H477,出版社!$B$2:$D$26,3,0)</f>
        <v>小額採購</v>
      </c>
      <c r="M477" s="23">
        <f t="shared" si="92"/>
        <v>35</v>
      </c>
      <c r="N477" s="23">
        <f t="shared" si="94"/>
        <v>35</v>
      </c>
      <c r="O477" s="34">
        <f t="shared" si="95"/>
        <v>5075</v>
      </c>
      <c r="P477" s="34"/>
      <c r="Q477" s="23"/>
      <c r="R477" s="34"/>
      <c r="S477" s="23"/>
      <c r="T477" s="25"/>
    </row>
    <row r="478" spans="1:20">
      <c r="A478" s="27">
        <v>47</v>
      </c>
      <c r="B478" s="27">
        <v>76</v>
      </c>
      <c r="C478" s="27" t="str">
        <f t="shared" si="84"/>
        <v>三</v>
      </c>
      <c r="D478" s="23" t="str">
        <f t="shared" si="85"/>
        <v>日校</v>
      </c>
      <c r="E478" s="23" t="str">
        <f t="shared" si="86"/>
        <v>資三1</v>
      </c>
      <c r="F478" s="25" t="str">
        <f t="shared" si="87"/>
        <v>恐怖主義與反恐作為</v>
      </c>
      <c r="G478" s="23" t="str">
        <f t="shared" si="88"/>
        <v>全</v>
      </c>
      <c r="H478" s="23" t="str">
        <f t="shared" si="89"/>
        <v>翔宇</v>
      </c>
      <c r="I478" s="23" t="str">
        <f t="shared" si="90"/>
        <v>嚴明智</v>
      </c>
      <c r="J478" s="23">
        <f t="shared" si="91"/>
        <v>145</v>
      </c>
      <c r="K478" s="42">
        <f t="shared" si="93"/>
        <v>0</v>
      </c>
      <c r="L478" s="44" t="str">
        <f>VLOOKUP(H478,出版社!$B$2:$D$26,3,0)</f>
        <v>小額採購</v>
      </c>
      <c r="M478" s="23">
        <f t="shared" si="92"/>
        <v>34</v>
      </c>
      <c r="N478" s="23">
        <f t="shared" si="94"/>
        <v>34</v>
      </c>
      <c r="O478" s="34">
        <f t="shared" si="95"/>
        <v>4930</v>
      </c>
      <c r="P478" s="34"/>
      <c r="Q478" s="23"/>
      <c r="R478" s="34"/>
      <c r="S478" s="23"/>
      <c r="T478" s="25"/>
    </row>
    <row r="479" spans="1:20">
      <c r="A479" s="27">
        <v>48</v>
      </c>
      <c r="B479" s="27">
        <v>76</v>
      </c>
      <c r="C479" s="27" t="str">
        <f t="shared" si="84"/>
        <v>三</v>
      </c>
      <c r="D479" s="23" t="str">
        <f t="shared" si="85"/>
        <v>日校</v>
      </c>
      <c r="E479" s="23" t="str">
        <f t="shared" si="86"/>
        <v>資三2</v>
      </c>
      <c r="F479" s="25" t="str">
        <f t="shared" si="87"/>
        <v>恐怖主義與反恐作為</v>
      </c>
      <c r="G479" s="23" t="str">
        <f t="shared" si="88"/>
        <v>全</v>
      </c>
      <c r="H479" s="23" t="str">
        <f t="shared" si="89"/>
        <v>翔宇</v>
      </c>
      <c r="I479" s="23" t="str">
        <f t="shared" si="90"/>
        <v>嚴明智</v>
      </c>
      <c r="J479" s="23">
        <f t="shared" si="91"/>
        <v>145</v>
      </c>
      <c r="K479" s="42">
        <f t="shared" si="93"/>
        <v>0</v>
      </c>
      <c r="L479" s="44" t="str">
        <f>VLOOKUP(H479,出版社!$B$2:$D$26,3,0)</f>
        <v>小額採購</v>
      </c>
      <c r="M479" s="23">
        <f t="shared" si="92"/>
        <v>34</v>
      </c>
      <c r="N479" s="23">
        <f t="shared" si="94"/>
        <v>34</v>
      </c>
      <c r="O479" s="34">
        <f t="shared" si="95"/>
        <v>4930</v>
      </c>
      <c r="P479" s="34"/>
      <c r="Q479" s="23"/>
      <c r="R479" s="34"/>
      <c r="S479" s="23"/>
      <c r="T479" s="25"/>
    </row>
    <row r="480" spans="1:20">
      <c r="A480" s="27">
        <v>56</v>
      </c>
      <c r="B480" s="27">
        <v>76</v>
      </c>
      <c r="C480" s="27" t="str">
        <f t="shared" si="84"/>
        <v>三</v>
      </c>
      <c r="D480" s="23" t="str">
        <f t="shared" si="85"/>
        <v>日校</v>
      </c>
      <c r="E480" s="23" t="str">
        <f t="shared" si="86"/>
        <v>廣三1</v>
      </c>
      <c r="F480" s="25" t="str">
        <f t="shared" si="87"/>
        <v>恐怖主義與反恐作為</v>
      </c>
      <c r="G480" s="23" t="str">
        <f t="shared" si="88"/>
        <v>全</v>
      </c>
      <c r="H480" s="23" t="str">
        <f t="shared" si="89"/>
        <v>翔宇</v>
      </c>
      <c r="I480" s="23" t="str">
        <f t="shared" si="90"/>
        <v>嚴明智</v>
      </c>
      <c r="J480" s="23">
        <f t="shared" si="91"/>
        <v>145</v>
      </c>
      <c r="K480" s="42">
        <f t="shared" si="93"/>
        <v>0</v>
      </c>
      <c r="L480" s="44" t="str">
        <f>VLOOKUP(H480,出版社!$B$2:$D$26,3,0)</f>
        <v>小額採購</v>
      </c>
      <c r="M480" s="23">
        <f t="shared" si="92"/>
        <v>37</v>
      </c>
      <c r="N480" s="23">
        <f t="shared" si="94"/>
        <v>37</v>
      </c>
      <c r="O480" s="34">
        <f t="shared" si="95"/>
        <v>5365</v>
      </c>
      <c r="P480" s="34"/>
      <c r="Q480" s="23"/>
      <c r="R480" s="34"/>
      <c r="S480" s="23"/>
      <c r="T480" s="25"/>
    </row>
    <row r="481" spans="1:20">
      <c r="A481" s="27">
        <v>57</v>
      </c>
      <c r="B481" s="27">
        <v>76</v>
      </c>
      <c r="C481" s="27" t="str">
        <f t="shared" si="84"/>
        <v>三</v>
      </c>
      <c r="D481" s="23" t="str">
        <f t="shared" si="85"/>
        <v>日校</v>
      </c>
      <c r="E481" s="23" t="str">
        <f t="shared" si="86"/>
        <v>廣三2</v>
      </c>
      <c r="F481" s="25" t="str">
        <f t="shared" si="87"/>
        <v>恐怖主義與反恐作為</v>
      </c>
      <c r="G481" s="23" t="str">
        <f t="shared" si="88"/>
        <v>全</v>
      </c>
      <c r="H481" s="23" t="str">
        <f t="shared" si="89"/>
        <v>翔宇</v>
      </c>
      <c r="I481" s="23" t="str">
        <f t="shared" si="90"/>
        <v>嚴明智</v>
      </c>
      <c r="J481" s="23">
        <f t="shared" si="91"/>
        <v>145</v>
      </c>
      <c r="K481" s="42">
        <f t="shared" si="93"/>
        <v>0</v>
      </c>
      <c r="L481" s="44" t="str">
        <f>VLOOKUP(H481,出版社!$B$2:$D$26,3,0)</f>
        <v>小額採購</v>
      </c>
      <c r="M481" s="23">
        <f t="shared" si="92"/>
        <v>34</v>
      </c>
      <c r="N481" s="23">
        <f t="shared" si="94"/>
        <v>34</v>
      </c>
      <c r="O481" s="34">
        <f t="shared" si="95"/>
        <v>4930</v>
      </c>
      <c r="P481" s="34"/>
      <c r="Q481" s="23"/>
      <c r="R481" s="34"/>
      <c r="S481" s="23"/>
      <c r="T481" s="25"/>
    </row>
    <row r="482" spans="1:20">
      <c r="A482" s="27">
        <v>5</v>
      </c>
      <c r="B482" s="27">
        <v>65</v>
      </c>
      <c r="C482" s="27" t="str">
        <f t="shared" si="84"/>
        <v>三</v>
      </c>
      <c r="D482" s="23" t="str">
        <f t="shared" si="85"/>
        <v>日校</v>
      </c>
      <c r="E482" s="23" t="str">
        <f t="shared" si="86"/>
        <v>外三1</v>
      </c>
      <c r="F482" s="25" t="str">
        <f t="shared" si="87"/>
        <v>高職國文</v>
      </c>
      <c r="G482" s="23" t="str">
        <f t="shared" si="88"/>
        <v>五</v>
      </c>
      <c r="H482" s="23" t="str">
        <f t="shared" si="89"/>
        <v>東大</v>
      </c>
      <c r="I482" s="23" t="str">
        <f t="shared" si="90"/>
        <v>黃志民.等</v>
      </c>
      <c r="J482" s="23">
        <f t="shared" si="91"/>
        <v>235</v>
      </c>
      <c r="K482" s="42">
        <f t="shared" si="93"/>
        <v>0</v>
      </c>
      <c r="L482" s="44" t="str">
        <f>VLOOKUP(H482,出版社!$B$2:$D$26,3,0)</f>
        <v>招標議價</v>
      </c>
      <c r="M482" s="23">
        <f t="shared" si="92"/>
        <v>38</v>
      </c>
      <c r="N482" s="23">
        <f t="shared" si="94"/>
        <v>38</v>
      </c>
      <c r="O482" s="34">
        <f t="shared" si="95"/>
        <v>8930</v>
      </c>
      <c r="P482" s="34"/>
      <c r="Q482" s="23"/>
      <c r="R482" s="34"/>
      <c r="S482" s="23"/>
      <c r="T482" s="25"/>
    </row>
    <row r="483" spans="1:20">
      <c r="A483" s="27">
        <v>6</v>
      </c>
      <c r="B483" s="27">
        <v>65</v>
      </c>
      <c r="C483" s="27" t="str">
        <f t="shared" si="84"/>
        <v>三</v>
      </c>
      <c r="D483" s="23" t="str">
        <f t="shared" si="85"/>
        <v>日校</v>
      </c>
      <c r="E483" s="23" t="str">
        <f t="shared" si="86"/>
        <v>外三2</v>
      </c>
      <c r="F483" s="25" t="str">
        <f t="shared" si="87"/>
        <v>高職國文</v>
      </c>
      <c r="G483" s="23" t="str">
        <f t="shared" si="88"/>
        <v>五</v>
      </c>
      <c r="H483" s="23" t="str">
        <f t="shared" si="89"/>
        <v>東大</v>
      </c>
      <c r="I483" s="23" t="str">
        <f t="shared" si="90"/>
        <v>黃志民.等</v>
      </c>
      <c r="J483" s="23">
        <f t="shared" si="91"/>
        <v>235</v>
      </c>
      <c r="K483" s="42">
        <f t="shared" si="93"/>
        <v>0</v>
      </c>
      <c r="L483" s="44" t="str">
        <f>VLOOKUP(H483,出版社!$B$2:$D$26,3,0)</f>
        <v>招標議價</v>
      </c>
      <c r="M483" s="23">
        <f t="shared" si="92"/>
        <v>38</v>
      </c>
      <c r="N483" s="23">
        <f t="shared" si="94"/>
        <v>38</v>
      </c>
      <c r="O483" s="34">
        <f t="shared" si="95"/>
        <v>8930</v>
      </c>
      <c r="P483" s="34"/>
      <c r="Q483" s="23"/>
      <c r="R483" s="34"/>
      <c r="S483" s="23"/>
      <c r="T483" s="25"/>
    </row>
    <row r="484" spans="1:20">
      <c r="A484" s="27">
        <v>27</v>
      </c>
      <c r="B484" s="27">
        <v>65</v>
      </c>
      <c r="C484" s="27" t="str">
        <f t="shared" si="84"/>
        <v>三</v>
      </c>
      <c r="D484" s="23" t="str">
        <f t="shared" si="85"/>
        <v>日校</v>
      </c>
      <c r="E484" s="23" t="str">
        <f t="shared" si="86"/>
        <v>商三1</v>
      </c>
      <c r="F484" s="25" t="str">
        <f t="shared" si="87"/>
        <v>高職國文</v>
      </c>
      <c r="G484" s="23" t="str">
        <f t="shared" si="88"/>
        <v>五</v>
      </c>
      <c r="H484" s="23" t="str">
        <f t="shared" si="89"/>
        <v>東大</v>
      </c>
      <c r="I484" s="23" t="str">
        <f t="shared" si="90"/>
        <v>黃志民.等</v>
      </c>
      <c r="J484" s="23">
        <f t="shared" si="91"/>
        <v>235</v>
      </c>
      <c r="K484" s="42">
        <f t="shared" si="93"/>
        <v>0</v>
      </c>
      <c r="L484" s="44" t="str">
        <f>VLOOKUP(H484,出版社!$B$2:$D$26,3,0)</f>
        <v>招標議價</v>
      </c>
      <c r="M484" s="23">
        <f t="shared" si="92"/>
        <v>36</v>
      </c>
      <c r="N484" s="23">
        <f t="shared" si="94"/>
        <v>36</v>
      </c>
      <c r="O484" s="34">
        <f t="shared" si="95"/>
        <v>8460</v>
      </c>
      <c r="P484" s="34"/>
      <c r="Q484" s="23"/>
      <c r="R484" s="34"/>
      <c r="S484" s="23"/>
      <c r="T484" s="25"/>
    </row>
    <row r="485" spans="1:20">
      <c r="A485" s="27">
        <v>28</v>
      </c>
      <c r="B485" s="27">
        <v>65</v>
      </c>
      <c r="C485" s="27" t="str">
        <f t="shared" si="84"/>
        <v>三</v>
      </c>
      <c r="D485" s="23" t="str">
        <f t="shared" si="85"/>
        <v>日校</v>
      </c>
      <c r="E485" s="23" t="str">
        <f t="shared" si="86"/>
        <v>商三2</v>
      </c>
      <c r="F485" s="25" t="str">
        <f t="shared" si="87"/>
        <v>高職國文</v>
      </c>
      <c r="G485" s="23" t="str">
        <f t="shared" si="88"/>
        <v>五</v>
      </c>
      <c r="H485" s="23" t="str">
        <f t="shared" si="89"/>
        <v>東大</v>
      </c>
      <c r="I485" s="23" t="str">
        <f t="shared" si="90"/>
        <v>黃志民.等</v>
      </c>
      <c r="J485" s="23">
        <f t="shared" si="91"/>
        <v>235</v>
      </c>
      <c r="K485" s="42">
        <f t="shared" si="93"/>
        <v>0</v>
      </c>
      <c r="L485" s="44" t="str">
        <f>VLOOKUP(H485,出版社!$B$2:$D$26,3,0)</f>
        <v>招標議價</v>
      </c>
      <c r="M485" s="23">
        <f t="shared" si="92"/>
        <v>36</v>
      </c>
      <c r="N485" s="23">
        <f t="shared" si="94"/>
        <v>36</v>
      </c>
      <c r="O485" s="34">
        <f t="shared" si="95"/>
        <v>8460</v>
      </c>
      <c r="P485" s="34"/>
      <c r="Q485" s="23"/>
      <c r="R485" s="34"/>
      <c r="S485" s="23"/>
      <c r="T485" s="25"/>
    </row>
    <row r="486" spans="1:20">
      <c r="A486" s="27">
        <v>29</v>
      </c>
      <c r="B486" s="27">
        <v>65</v>
      </c>
      <c r="C486" s="27" t="str">
        <f t="shared" si="84"/>
        <v>三</v>
      </c>
      <c r="D486" s="23" t="str">
        <f t="shared" si="85"/>
        <v>日校</v>
      </c>
      <c r="E486" s="23" t="str">
        <f t="shared" si="86"/>
        <v>商三3</v>
      </c>
      <c r="F486" s="25" t="str">
        <f t="shared" si="87"/>
        <v>高職國文</v>
      </c>
      <c r="G486" s="23" t="str">
        <f t="shared" si="88"/>
        <v>五</v>
      </c>
      <c r="H486" s="23" t="str">
        <f t="shared" si="89"/>
        <v>東大</v>
      </c>
      <c r="I486" s="23" t="str">
        <f t="shared" si="90"/>
        <v>黃志民.等</v>
      </c>
      <c r="J486" s="23">
        <f t="shared" si="91"/>
        <v>235</v>
      </c>
      <c r="K486" s="42">
        <f t="shared" si="93"/>
        <v>0</v>
      </c>
      <c r="L486" s="44" t="str">
        <f>VLOOKUP(H486,出版社!$B$2:$D$26,3,0)</f>
        <v>招標議價</v>
      </c>
      <c r="M486" s="23">
        <f t="shared" si="92"/>
        <v>36</v>
      </c>
      <c r="N486" s="23">
        <f t="shared" si="94"/>
        <v>36</v>
      </c>
      <c r="O486" s="34">
        <f t="shared" si="95"/>
        <v>8460</v>
      </c>
      <c r="P486" s="34"/>
      <c r="Q486" s="23"/>
      <c r="R486" s="34"/>
      <c r="S486" s="23"/>
      <c r="T486" s="25"/>
    </row>
    <row r="487" spans="1:20">
      <c r="A487" s="27">
        <v>30</v>
      </c>
      <c r="B487" s="27">
        <v>65</v>
      </c>
      <c r="C487" s="27" t="str">
        <f t="shared" si="84"/>
        <v>三</v>
      </c>
      <c r="D487" s="23" t="str">
        <f t="shared" si="85"/>
        <v>日校</v>
      </c>
      <c r="E487" s="23" t="str">
        <f t="shared" si="86"/>
        <v>商三4</v>
      </c>
      <c r="F487" s="25" t="str">
        <f t="shared" si="87"/>
        <v>高職國文</v>
      </c>
      <c r="G487" s="23" t="str">
        <f t="shared" si="88"/>
        <v>五</v>
      </c>
      <c r="H487" s="23" t="str">
        <f t="shared" si="89"/>
        <v>東大</v>
      </c>
      <c r="I487" s="23" t="str">
        <f t="shared" si="90"/>
        <v>黃志民.等</v>
      </c>
      <c r="J487" s="23">
        <f t="shared" si="91"/>
        <v>235</v>
      </c>
      <c r="K487" s="42">
        <f t="shared" si="93"/>
        <v>0</v>
      </c>
      <c r="L487" s="44" t="str">
        <f>VLOOKUP(H487,出版社!$B$2:$D$26,3,0)</f>
        <v>招標議價</v>
      </c>
      <c r="M487" s="23">
        <f t="shared" si="92"/>
        <v>37</v>
      </c>
      <c r="N487" s="23">
        <f t="shared" si="94"/>
        <v>37</v>
      </c>
      <c r="O487" s="34">
        <f t="shared" si="95"/>
        <v>8695</v>
      </c>
      <c r="P487" s="34"/>
      <c r="Q487" s="23"/>
      <c r="R487" s="34"/>
      <c r="S487" s="23"/>
      <c r="T487" s="25"/>
    </row>
    <row r="488" spans="1:20">
      <c r="A488" s="27">
        <v>39</v>
      </c>
      <c r="B488" s="27">
        <v>65</v>
      </c>
      <c r="C488" s="27" t="str">
        <f t="shared" si="84"/>
        <v>三</v>
      </c>
      <c r="D488" s="23" t="str">
        <f t="shared" si="85"/>
        <v>日校</v>
      </c>
      <c r="E488" s="23" t="str">
        <f t="shared" si="86"/>
        <v>貿三1</v>
      </c>
      <c r="F488" s="25" t="str">
        <f t="shared" si="87"/>
        <v>高職國文</v>
      </c>
      <c r="G488" s="23" t="str">
        <f t="shared" si="88"/>
        <v>五</v>
      </c>
      <c r="H488" s="23" t="str">
        <f t="shared" si="89"/>
        <v>東大</v>
      </c>
      <c r="I488" s="23" t="str">
        <f t="shared" si="90"/>
        <v>黃志民.等</v>
      </c>
      <c r="J488" s="23">
        <f t="shared" si="91"/>
        <v>235</v>
      </c>
      <c r="K488" s="42">
        <f t="shared" si="93"/>
        <v>0</v>
      </c>
      <c r="L488" s="44" t="str">
        <f>VLOOKUP(H488,出版社!$B$2:$D$26,3,0)</f>
        <v>招標議價</v>
      </c>
      <c r="M488" s="23">
        <f t="shared" si="92"/>
        <v>36</v>
      </c>
      <c r="N488" s="23">
        <f t="shared" si="94"/>
        <v>36</v>
      </c>
      <c r="O488" s="34">
        <f t="shared" si="95"/>
        <v>8460</v>
      </c>
      <c r="P488" s="34"/>
      <c r="Q488" s="23"/>
      <c r="R488" s="34"/>
      <c r="S488" s="23"/>
      <c r="T488" s="25"/>
    </row>
    <row r="489" spans="1:20">
      <c r="A489" s="27">
        <v>40</v>
      </c>
      <c r="B489" s="27">
        <v>65</v>
      </c>
      <c r="C489" s="27" t="str">
        <f t="shared" si="84"/>
        <v>三</v>
      </c>
      <c r="D489" s="23" t="str">
        <f t="shared" si="85"/>
        <v>日校</v>
      </c>
      <c r="E489" s="23" t="str">
        <f t="shared" si="86"/>
        <v>貿三2</v>
      </c>
      <c r="F489" s="25" t="str">
        <f t="shared" si="87"/>
        <v>高職國文</v>
      </c>
      <c r="G489" s="23" t="str">
        <f t="shared" si="88"/>
        <v>五</v>
      </c>
      <c r="H489" s="23" t="str">
        <f t="shared" si="89"/>
        <v>東大</v>
      </c>
      <c r="I489" s="23" t="str">
        <f t="shared" si="90"/>
        <v>黃志民.等</v>
      </c>
      <c r="J489" s="23">
        <f t="shared" si="91"/>
        <v>235</v>
      </c>
      <c r="K489" s="42">
        <f t="shared" si="93"/>
        <v>0</v>
      </c>
      <c r="L489" s="44" t="str">
        <f>VLOOKUP(H489,出版社!$B$2:$D$26,3,0)</f>
        <v>招標議價</v>
      </c>
      <c r="M489" s="23">
        <f t="shared" si="92"/>
        <v>35</v>
      </c>
      <c r="N489" s="23">
        <f t="shared" si="94"/>
        <v>35</v>
      </c>
      <c r="O489" s="34">
        <f t="shared" si="95"/>
        <v>8225</v>
      </c>
      <c r="P489" s="34"/>
      <c r="Q489" s="23"/>
      <c r="R489" s="34"/>
      <c r="S489" s="23"/>
      <c r="T489" s="25"/>
    </row>
    <row r="490" spans="1:20">
      <c r="A490" s="27">
        <v>41</v>
      </c>
      <c r="B490" s="27">
        <v>65</v>
      </c>
      <c r="C490" s="27" t="str">
        <f t="shared" si="84"/>
        <v>三</v>
      </c>
      <c r="D490" s="23" t="str">
        <f t="shared" si="85"/>
        <v>日校</v>
      </c>
      <c r="E490" s="23" t="str">
        <f t="shared" si="86"/>
        <v>貿三3</v>
      </c>
      <c r="F490" s="25" t="str">
        <f t="shared" si="87"/>
        <v>高職國文</v>
      </c>
      <c r="G490" s="23" t="str">
        <f t="shared" si="88"/>
        <v>五</v>
      </c>
      <c r="H490" s="23" t="str">
        <f t="shared" si="89"/>
        <v>東大</v>
      </c>
      <c r="I490" s="23" t="str">
        <f t="shared" si="90"/>
        <v>黃志民.等</v>
      </c>
      <c r="J490" s="23">
        <f t="shared" si="91"/>
        <v>235</v>
      </c>
      <c r="K490" s="42">
        <f t="shared" si="93"/>
        <v>0</v>
      </c>
      <c r="L490" s="44" t="str">
        <f>VLOOKUP(H490,出版社!$B$2:$D$26,3,0)</f>
        <v>招標議價</v>
      </c>
      <c r="M490" s="23">
        <f t="shared" si="92"/>
        <v>35</v>
      </c>
      <c r="N490" s="23">
        <f t="shared" si="94"/>
        <v>35</v>
      </c>
      <c r="O490" s="34">
        <f t="shared" si="95"/>
        <v>8225</v>
      </c>
      <c r="P490" s="34"/>
      <c r="Q490" s="23"/>
      <c r="R490" s="34"/>
      <c r="S490" s="23"/>
      <c r="T490" s="25"/>
    </row>
    <row r="491" spans="1:20">
      <c r="A491" s="27">
        <v>42</v>
      </c>
      <c r="B491" s="27">
        <v>65</v>
      </c>
      <c r="C491" s="27" t="str">
        <f t="shared" si="84"/>
        <v>三</v>
      </c>
      <c r="D491" s="23" t="str">
        <f t="shared" si="85"/>
        <v>日校</v>
      </c>
      <c r="E491" s="23" t="str">
        <f t="shared" si="86"/>
        <v>貿三4</v>
      </c>
      <c r="F491" s="25" t="str">
        <f t="shared" si="87"/>
        <v>高職國文</v>
      </c>
      <c r="G491" s="23" t="str">
        <f t="shared" si="88"/>
        <v>五</v>
      </c>
      <c r="H491" s="23" t="str">
        <f t="shared" si="89"/>
        <v>東大</v>
      </c>
      <c r="I491" s="23" t="str">
        <f t="shared" si="90"/>
        <v>黃志民.等</v>
      </c>
      <c r="J491" s="23">
        <f t="shared" si="91"/>
        <v>235</v>
      </c>
      <c r="K491" s="42">
        <f t="shared" si="93"/>
        <v>0</v>
      </c>
      <c r="L491" s="44" t="str">
        <f>VLOOKUP(H491,出版社!$B$2:$D$26,3,0)</f>
        <v>招標議價</v>
      </c>
      <c r="M491" s="23">
        <f t="shared" si="92"/>
        <v>35</v>
      </c>
      <c r="N491" s="23">
        <f t="shared" si="94"/>
        <v>35</v>
      </c>
      <c r="O491" s="34">
        <f t="shared" si="95"/>
        <v>8225</v>
      </c>
      <c r="P491" s="34"/>
      <c r="Q491" s="23"/>
      <c r="R491" s="34"/>
      <c r="S491" s="23"/>
      <c r="T491" s="25"/>
    </row>
    <row r="492" spans="1:20">
      <c r="A492" s="27">
        <v>47</v>
      </c>
      <c r="B492" s="27">
        <v>65</v>
      </c>
      <c r="C492" s="27" t="str">
        <f t="shared" si="84"/>
        <v>三</v>
      </c>
      <c r="D492" s="23" t="str">
        <f t="shared" si="85"/>
        <v>日校</v>
      </c>
      <c r="E492" s="23" t="str">
        <f t="shared" si="86"/>
        <v>資三1</v>
      </c>
      <c r="F492" s="25" t="str">
        <f t="shared" si="87"/>
        <v>高職國文</v>
      </c>
      <c r="G492" s="23" t="str">
        <f t="shared" si="88"/>
        <v>五</v>
      </c>
      <c r="H492" s="23" t="str">
        <f t="shared" si="89"/>
        <v>東大</v>
      </c>
      <c r="I492" s="23" t="str">
        <f t="shared" si="90"/>
        <v>黃志民.等</v>
      </c>
      <c r="J492" s="23">
        <f t="shared" si="91"/>
        <v>235</v>
      </c>
      <c r="K492" s="42">
        <f t="shared" si="93"/>
        <v>0</v>
      </c>
      <c r="L492" s="44" t="str">
        <f>VLOOKUP(H492,出版社!$B$2:$D$26,3,0)</f>
        <v>招標議價</v>
      </c>
      <c r="M492" s="23">
        <f t="shared" si="92"/>
        <v>34</v>
      </c>
      <c r="N492" s="23">
        <f t="shared" si="94"/>
        <v>34</v>
      </c>
      <c r="O492" s="34">
        <f t="shared" si="95"/>
        <v>7990</v>
      </c>
      <c r="P492" s="34"/>
      <c r="Q492" s="23"/>
      <c r="R492" s="34"/>
      <c r="S492" s="23"/>
      <c r="T492" s="25"/>
    </row>
    <row r="493" spans="1:20">
      <c r="A493" s="27">
        <v>48</v>
      </c>
      <c r="B493" s="27">
        <v>65</v>
      </c>
      <c r="C493" s="27" t="str">
        <f t="shared" si="84"/>
        <v>三</v>
      </c>
      <c r="D493" s="23" t="str">
        <f t="shared" si="85"/>
        <v>日校</v>
      </c>
      <c r="E493" s="23" t="str">
        <f t="shared" si="86"/>
        <v>資三2</v>
      </c>
      <c r="F493" s="25" t="str">
        <f t="shared" si="87"/>
        <v>高職國文</v>
      </c>
      <c r="G493" s="23" t="str">
        <f t="shared" si="88"/>
        <v>五</v>
      </c>
      <c r="H493" s="23" t="str">
        <f t="shared" si="89"/>
        <v>東大</v>
      </c>
      <c r="I493" s="23" t="str">
        <f t="shared" si="90"/>
        <v>黃志民.等</v>
      </c>
      <c r="J493" s="23">
        <f t="shared" si="91"/>
        <v>235</v>
      </c>
      <c r="K493" s="42">
        <f t="shared" si="93"/>
        <v>0</v>
      </c>
      <c r="L493" s="44" t="str">
        <f>VLOOKUP(H493,出版社!$B$2:$D$26,3,0)</f>
        <v>招標議價</v>
      </c>
      <c r="M493" s="23">
        <f t="shared" si="92"/>
        <v>34</v>
      </c>
      <c r="N493" s="23">
        <f t="shared" si="94"/>
        <v>34</v>
      </c>
      <c r="O493" s="34">
        <f t="shared" si="95"/>
        <v>7990</v>
      </c>
      <c r="P493" s="34"/>
      <c r="Q493" s="23"/>
      <c r="R493" s="34"/>
      <c r="S493" s="23"/>
      <c r="T493" s="25"/>
    </row>
    <row r="494" spans="1:20">
      <c r="A494" s="27">
        <v>56</v>
      </c>
      <c r="B494" s="27">
        <v>65</v>
      </c>
      <c r="C494" s="27" t="str">
        <f t="shared" si="84"/>
        <v>三</v>
      </c>
      <c r="D494" s="23" t="str">
        <f t="shared" si="85"/>
        <v>日校</v>
      </c>
      <c r="E494" s="23" t="str">
        <f t="shared" si="86"/>
        <v>廣三1</v>
      </c>
      <c r="F494" s="25" t="str">
        <f t="shared" si="87"/>
        <v>高職國文</v>
      </c>
      <c r="G494" s="23" t="str">
        <f t="shared" si="88"/>
        <v>五</v>
      </c>
      <c r="H494" s="23" t="str">
        <f t="shared" si="89"/>
        <v>東大</v>
      </c>
      <c r="I494" s="23" t="str">
        <f t="shared" si="90"/>
        <v>黃志民.等</v>
      </c>
      <c r="J494" s="23">
        <f t="shared" si="91"/>
        <v>235</v>
      </c>
      <c r="K494" s="42">
        <f t="shared" si="93"/>
        <v>0</v>
      </c>
      <c r="L494" s="44" t="str">
        <f>VLOOKUP(H494,出版社!$B$2:$D$26,3,0)</f>
        <v>招標議價</v>
      </c>
      <c r="M494" s="23">
        <f t="shared" si="92"/>
        <v>37</v>
      </c>
      <c r="N494" s="23">
        <f t="shared" si="94"/>
        <v>37</v>
      </c>
      <c r="O494" s="34">
        <f t="shared" si="95"/>
        <v>8695</v>
      </c>
      <c r="P494" s="34"/>
      <c r="Q494" s="23"/>
      <c r="R494" s="34"/>
      <c r="S494" s="23"/>
      <c r="T494" s="25"/>
    </row>
    <row r="495" spans="1:20">
      <c r="A495" s="27">
        <v>57</v>
      </c>
      <c r="B495" s="27">
        <v>65</v>
      </c>
      <c r="C495" s="27" t="str">
        <f t="shared" si="84"/>
        <v>三</v>
      </c>
      <c r="D495" s="23" t="str">
        <f t="shared" si="85"/>
        <v>日校</v>
      </c>
      <c r="E495" s="23" t="str">
        <f t="shared" si="86"/>
        <v>廣三2</v>
      </c>
      <c r="F495" s="25" t="str">
        <f t="shared" si="87"/>
        <v>高職國文</v>
      </c>
      <c r="G495" s="23" t="str">
        <f t="shared" si="88"/>
        <v>五</v>
      </c>
      <c r="H495" s="23" t="str">
        <f t="shared" si="89"/>
        <v>東大</v>
      </c>
      <c r="I495" s="23" t="str">
        <f t="shared" si="90"/>
        <v>黃志民.等</v>
      </c>
      <c r="J495" s="23">
        <f t="shared" si="91"/>
        <v>235</v>
      </c>
      <c r="K495" s="42">
        <f t="shared" si="93"/>
        <v>0</v>
      </c>
      <c r="L495" s="44" t="str">
        <f>VLOOKUP(H495,出版社!$B$2:$D$26,3,0)</f>
        <v>招標議價</v>
      </c>
      <c r="M495" s="23">
        <f t="shared" si="92"/>
        <v>34</v>
      </c>
      <c r="N495" s="23">
        <f t="shared" si="94"/>
        <v>34</v>
      </c>
      <c r="O495" s="34">
        <f t="shared" si="95"/>
        <v>7990</v>
      </c>
      <c r="P495" s="34"/>
      <c r="Q495" s="23"/>
      <c r="R495" s="34"/>
      <c r="S495" s="23"/>
      <c r="T495" s="25"/>
    </row>
    <row r="496" spans="1:20">
      <c r="A496" s="27">
        <v>5</v>
      </c>
      <c r="B496" s="27">
        <v>66</v>
      </c>
      <c r="C496" s="27" t="str">
        <f t="shared" si="84"/>
        <v>三</v>
      </c>
      <c r="D496" s="23" t="str">
        <f t="shared" si="85"/>
        <v>日校</v>
      </c>
      <c r="E496" s="23" t="str">
        <f t="shared" si="86"/>
        <v>外三1</v>
      </c>
      <c r="F496" s="25" t="str">
        <f t="shared" si="87"/>
        <v>高職國文</v>
      </c>
      <c r="G496" s="23" t="str">
        <f t="shared" si="88"/>
        <v>六</v>
      </c>
      <c r="H496" s="23" t="str">
        <f t="shared" si="89"/>
        <v>東大</v>
      </c>
      <c r="I496" s="23" t="str">
        <f t="shared" si="90"/>
        <v>黃志民.等</v>
      </c>
      <c r="J496" s="23">
        <f t="shared" si="91"/>
        <v>240</v>
      </c>
      <c r="K496" s="42">
        <f t="shared" si="93"/>
        <v>0</v>
      </c>
      <c r="L496" s="44" t="str">
        <f>VLOOKUP(H496,出版社!$B$2:$D$26,3,0)</f>
        <v>招標議價</v>
      </c>
      <c r="M496" s="23">
        <f t="shared" si="92"/>
        <v>38</v>
      </c>
      <c r="N496" s="23">
        <f t="shared" si="94"/>
        <v>38</v>
      </c>
      <c r="O496" s="34">
        <f t="shared" si="95"/>
        <v>9120</v>
      </c>
      <c r="P496" s="34"/>
      <c r="Q496" s="23"/>
      <c r="R496" s="34"/>
      <c r="S496" s="23"/>
      <c r="T496" s="25"/>
    </row>
    <row r="497" spans="1:20">
      <c r="A497" s="27">
        <v>6</v>
      </c>
      <c r="B497" s="27">
        <v>66</v>
      </c>
      <c r="C497" s="27" t="str">
        <f t="shared" si="84"/>
        <v>三</v>
      </c>
      <c r="D497" s="23" t="str">
        <f t="shared" si="85"/>
        <v>日校</v>
      </c>
      <c r="E497" s="23" t="str">
        <f t="shared" si="86"/>
        <v>外三2</v>
      </c>
      <c r="F497" s="25" t="str">
        <f t="shared" si="87"/>
        <v>高職國文</v>
      </c>
      <c r="G497" s="23" t="str">
        <f t="shared" si="88"/>
        <v>六</v>
      </c>
      <c r="H497" s="23" t="str">
        <f t="shared" si="89"/>
        <v>東大</v>
      </c>
      <c r="I497" s="23" t="str">
        <f t="shared" si="90"/>
        <v>黃志民.等</v>
      </c>
      <c r="J497" s="23">
        <f t="shared" si="91"/>
        <v>240</v>
      </c>
      <c r="K497" s="42">
        <f t="shared" si="93"/>
        <v>0</v>
      </c>
      <c r="L497" s="44" t="str">
        <f>VLOOKUP(H497,出版社!$B$2:$D$26,3,0)</f>
        <v>招標議價</v>
      </c>
      <c r="M497" s="23">
        <f t="shared" si="92"/>
        <v>38</v>
      </c>
      <c r="N497" s="23">
        <f t="shared" si="94"/>
        <v>38</v>
      </c>
      <c r="O497" s="34">
        <f t="shared" si="95"/>
        <v>9120</v>
      </c>
      <c r="P497" s="34"/>
      <c r="Q497" s="23"/>
      <c r="R497" s="34"/>
      <c r="S497" s="23"/>
      <c r="T497" s="25"/>
    </row>
    <row r="498" spans="1:20">
      <c r="A498" s="27">
        <v>27</v>
      </c>
      <c r="B498" s="27">
        <v>66</v>
      </c>
      <c r="C498" s="27" t="str">
        <f t="shared" si="84"/>
        <v>三</v>
      </c>
      <c r="D498" s="23" t="str">
        <f t="shared" si="85"/>
        <v>日校</v>
      </c>
      <c r="E498" s="23" t="str">
        <f t="shared" si="86"/>
        <v>商三1</v>
      </c>
      <c r="F498" s="25" t="str">
        <f t="shared" si="87"/>
        <v>高職國文</v>
      </c>
      <c r="G498" s="23" t="str">
        <f t="shared" si="88"/>
        <v>六</v>
      </c>
      <c r="H498" s="23" t="str">
        <f t="shared" si="89"/>
        <v>東大</v>
      </c>
      <c r="I498" s="23" t="str">
        <f t="shared" si="90"/>
        <v>黃志民.等</v>
      </c>
      <c r="J498" s="23">
        <f t="shared" si="91"/>
        <v>240</v>
      </c>
      <c r="K498" s="42">
        <f t="shared" si="93"/>
        <v>0</v>
      </c>
      <c r="L498" s="44" t="str">
        <f>VLOOKUP(H498,出版社!$B$2:$D$26,3,0)</f>
        <v>招標議價</v>
      </c>
      <c r="M498" s="23">
        <f t="shared" si="92"/>
        <v>36</v>
      </c>
      <c r="N498" s="23">
        <f t="shared" si="94"/>
        <v>36</v>
      </c>
      <c r="O498" s="34">
        <f t="shared" si="95"/>
        <v>8640</v>
      </c>
      <c r="P498" s="34"/>
      <c r="Q498" s="23"/>
      <c r="R498" s="34"/>
      <c r="S498" s="23"/>
      <c r="T498" s="25"/>
    </row>
    <row r="499" spans="1:20">
      <c r="A499" s="27">
        <v>28</v>
      </c>
      <c r="B499" s="27">
        <v>66</v>
      </c>
      <c r="C499" s="27" t="str">
        <f t="shared" si="84"/>
        <v>三</v>
      </c>
      <c r="D499" s="23" t="str">
        <f t="shared" si="85"/>
        <v>日校</v>
      </c>
      <c r="E499" s="23" t="str">
        <f t="shared" si="86"/>
        <v>商三2</v>
      </c>
      <c r="F499" s="25" t="str">
        <f t="shared" si="87"/>
        <v>高職國文</v>
      </c>
      <c r="G499" s="23" t="str">
        <f t="shared" si="88"/>
        <v>六</v>
      </c>
      <c r="H499" s="23" t="str">
        <f t="shared" si="89"/>
        <v>東大</v>
      </c>
      <c r="I499" s="23" t="str">
        <f t="shared" si="90"/>
        <v>黃志民.等</v>
      </c>
      <c r="J499" s="23">
        <f t="shared" si="91"/>
        <v>240</v>
      </c>
      <c r="K499" s="42">
        <f t="shared" si="93"/>
        <v>0</v>
      </c>
      <c r="L499" s="44" t="str">
        <f>VLOOKUP(H499,出版社!$B$2:$D$26,3,0)</f>
        <v>招標議價</v>
      </c>
      <c r="M499" s="23">
        <f t="shared" si="92"/>
        <v>36</v>
      </c>
      <c r="N499" s="23">
        <f t="shared" si="94"/>
        <v>36</v>
      </c>
      <c r="O499" s="34">
        <f t="shared" si="95"/>
        <v>8640</v>
      </c>
      <c r="P499" s="34"/>
      <c r="Q499" s="23"/>
      <c r="R499" s="34"/>
      <c r="S499" s="23"/>
      <c r="T499" s="25"/>
    </row>
    <row r="500" spans="1:20">
      <c r="A500" s="27">
        <v>29</v>
      </c>
      <c r="B500" s="27">
        <v>66</v>
      </c>
      <c r="C500" s="27" t="str">
        <f t="shared" ref="C500:C563" si="96">VLOOKUP($A500,班級清單,6,0)</f>
        <v>三</v>
      </c>
      <c r="D500" s="23" t="str">
        <f t="shared" ref="D500:D563" si="97">VLOOKUP($A500,班級清單,2,0)</f>
        <v>日校</v>
      </c>
      <c r="E500" s="23" t="str">
        <f t="shared" ref="E500:E563" si="98">VLOOKUP($A500,班級清單,3,0)</f>
        <v>商三3</v>
      </c>
      <c r="F500" s="25" t="str">
        <f t="shared" ref="F500:F563" si="99">VLOOKUP($B500,書籍清單,2,0)</f>
        <v>高職國文</v>
      </c>
      <c r="G500" s="23" t="str">
        <f t="shared" ref="G500:G563" si="100">VLOOKUP($B500,書籍清單,3,0)</f>
        <v>六</v>
      </c>
      <c r="H500" s="23" t="str">
        <f t="shared" ref="H500:H563" si="101">VLOOKUP($B500,書籍清單,4,0)</f>
        <v>東大</v>
      </c>
      <c r="I500" s="23" t="str">
        <f t="shared" ref="I500:I563" si="102">VLOOKUP($B500,書籍清單,5,0)</f>
        <v>黃志民.等</v>
      </c>
      <c r="J500" s="23">
        <f t="shared" ref="J500:J563" si="103">VLOOKUP($B500,書籍清單,6,0)</f>
        <v>240</v>
      </c>
      <c r="K500" s="42">
        <f t="shared" si="93"/>
        <v>0</v>
      </c>
      <c r="L500" s="44" t="str">
        <f>VLOOKUP(H500,出版社!$B$2:$D$26,3,0)</f>
        <v>招標議價</v>
      </c>
      <c r="M500" s="23">
        <f t="shared" ref="M500:M563" si="104">VLOOKUP($A500,班級清單,4,0)</f>
        <v>36</v>
      </c>
      <c r="N500" s="23">
        <f t="shared" si="94"/>
        <v>36</v>
      </c>
      <c r="O500" s="34">
        <f t="shared" si="95"/>
        <v>8640</v>
      </c>
      <c r="P500" s="34"/>
      <c r="Q500" s="23"/>
      <c r="R500" s="34"/>
      <c r="S500" s="23"/>
      <c r="T500" s="25"/>
    </row>
    <row r="501" spans="1:20">
      <c r="A501" s="27">
        <v>30</v>
      </c>
      <c r="B501" s="27">
        <v>66</v>
      </c>
      <c r="C501" s="27" t="str">
        <f t="shared" si="96"/>
        <v>三</v>
      </c>
      <c r="D501" s="23" t="str">
        <f t="shared" si="97"/>
        <v>日校</v>
      </c>
      <c r="E501" s="23" t="str">
        <f t="shared" si="98"/>
        <v>商三4</v>
      </c>
      <c r="F501" s="25" t="str">
        <f t="shared" si="99"/>
        <v>高職國文</v>
      </c>
      <c r="G501" s="23" t="str">
        <f t="shared" si="100"/>
        <v>六</v>
      </c>
      <c r="H501" s="23" t="str">
        <f t="shared" si="101"/>
        <v>東大</v>
      </c>
      <c r="I501" s="23" t="str">
        <f t="shared" si="102"/>
        <v>黃志民.等</v>
      </c>
      <c r="J501" s="23">
        <f t="shared" si="103"/>
        <v>240</v>
      </c>
      <c r="K501" s="42">
        <f t="shared" si="93"/>
        <v>0</v>
      </c>
      <c r="L501" s="44" t="str">
        <f>VLOOKUP(H501,出版社!$B$2:$D$26,3,0)</f>
        <v>招標議價</v>
      </c>
      <c r="M501" s="23">
        <f t="shared" si="104"/>
        <v>37</v>
      </c>
      <c r="N501" s="23">
        <f t="shared" si="94"/>
        <v>37</v>
      </c>
      <c r="O501" s="34">
        <f t="shared" si="95"/>
        <v>8880</v>
      </c>
      <c r="P501" s="34"/>
      <c r="Q501" s="23"/>
      <c r="R501" s="34"/>
      <c r="S501" s="23"/>
      <c r="T501" s="25"/>
    </row>
    <row r="502" spans="1:20">
      <c r="A502" s="27">
        <v>39</v>
      </c>
      <c r="B502" s="27">
        <v>66</v>
      </c>
      <c r="C502" s="27" t="str">
        <f t="shared" si="96"/>
        <v>三</v>
      </c>
      <c r="D502" s="23" t="str">
        <f t="shared" si="97"/>
        <v>日校</v>
      </c>
      <c r="E502" s="23" t="str">
        <f t="shared" si="98"/>
        <v>貿三1</v>
      </c>
      <c r="F502" s="25" t="str">
        <f t="shared" si="99"/>
        <v>高職國文</v>
      </c>
      <c r="G502" s="23" t="str">
        <f t="shared" si="100"/>
        <v>六</v>
      </c>
      <c r="H502" s="23" t="str">
        <f t="shared" si="101"/>
        <v>東大</v>
      </c>
      <c r="I502" s="23" t="str">
        <f t="shared" si="102"/>
        <v>黃志民.等</v>
      </c>
      <c r="J502" s="23">
        <f t="shared" si="103"/>
        <v>240</v>
      </c>
      <c r="K502" s="42">
        <f t="shared" si="93"/>
        <v>0</v>
      </c>
      <c r="L502" s="44" t="str">
        <f>VLOOKUP(H502,出版社!$B$2:$D$26,3,0)</f>
        <v>招標議價</v>
      </c>
      <c r="M502" s="23">
        <f t="shared" si="104"/>
        <v>36</v>
      </c>
      <c r="N502" s="23">
        <f t="shared" si="94"/>
        <v>36</v>
      </c>
      <c r="O502" s="34">
        <f t="shared" si="95"/>
        <v>8640</v>
      </c>
      <c r="P502" s="34"/>
      <c r="Q502" s="23"/>
      <c r="R502" s="34"/>
      <c r="S502" s="23"/>
      <c r="T502" s="25"/>
    </row>
    <row r="503" spans="1:20">
      <c r="A503" s="27">
        <v>40</v>
      </c>
      <c r="B503" s="27">
        <v>66</v>
      </c>
      <c r="C503" s="27" t="str">
        <f t="shared" si="96"/>
        <v>三</v>
      </c>
      <c r="D503" s="23" t="str">
        <f t="shared" si="97"/>
        <v>日校</v>
      </c>
      <c r="E503" s="23" t="str">
        <f t="shared" si="98"/>
        <v>貿三2</v>
      </c>
      <c r="F503" s="25" t="str">
        <f t="shared" si="99"/>
        <v>高職國文</v>
      </c>
      <c r="G503" s="23" t="str">
        <f t="shared" si="100"/>
        <v>六</v>
      </c>
      <c r="H503" s="23" t="str">
        <f t="shared" si="101"/>
        <v>東大</v>
      </c>
      <c r="I503" s="23" t="str">
        <f t="shared" si="102"/>
        <v>黃志民.等</v>
      </c>
      <c r="J503" s="23">
        <f t="shared" si="103"/>
        <v>240</v>
      </c>
      <c r="K503" s="42">
        <f t="shared" si="93"/>
        <v>0</v>
      </c>
      <c r="L503" s="44" t="str">
        <f>VLOOKUP(H503,出版社!$B$2:$D$26,3,0)</f>
        <v>招標議價</v>
      </c>
      <c r="M503" s="23">
        <f t="shared" si="104"/>
        <v>35</v>
      </c>
      <c r="N503" s="23">
        <f t="shared" si="94"/>
        <v>35</v>
      </c>
      <c r="O503" s="34">
        <f t="shared" si="95"/>
        <v>8400</v>
      </c>
      <c r="P503" s="34"/>
      <c r="Q503" s="23"/>
      <c r="R503" s="34"/>
      <c r="S503" s="23"/>
      <c r="T503" s="25"/>
    </row>
    <row r="504" spans="1:20">
      <c r="A504" s="27">
        <v>41</v>
      </c>
      <c r="B504" s="27">
        <v>66</v>
      </c>
      <c r="C504" s="27" t="str">
        <f t="shared" si="96"/>
        <v>三</v>
      </c>
      <c r="D504" s="23" t="str">
        <f t="shared" si="97"/>
        <v>日校</v>
      </c>
      <c r="E504" s="23" t="str">
        <f t="shared" si="98"/>
        <v>貿三3</v>
      </c>
      <c r="F504" s="25" t="str">
        <f t="shared" si="99"/>
        <v>高職國文</v>
      </c>
      <c r="G504" s="23" t="str">
        <f t="shared" si="100"/>
        <v>六</v>
      </c>
      <c r="H504" s="23" t="str">
        <f t="shared" si="101"/>
        <v>東大</v>
      </c>
      <c r="I504" s="23" t="str">
        <f t="shared" si="102"/>
        <v>黃志民.等</v>
      </c>
      <c r="J504" s="23">
        <f t="shared" si="103"/>
        <v>240</v>
      </c>
      <c r="K504" s="42">
        <f t="shared" si="93"/>
        <v>0</v>
      </c>
      <c r="L504" s="44" t="str">
        <f>VLOOKUP(H504,出版社!$B$2:$D$26,3,0)</f>
        <v>招標議價</v>
      </c>
      <c r="M504" s="23">
        <f t="shared" si="104"/>
        <v>35</v>
      </c>
      <c r="N504" s="23">
        <f t="shared" si="94"/>
        <v>35</v>
      </c>
      <c r="O504" s="34">
        <f t="shared" si="95"/>
        <v>8400</v>
      </c>
      <c r="P504" s="34"/>
      <c r="Q504" s="23"/>
      <c r="R504" s="34"/>
      <c r="S504" s="23"/>
      <c r="T504" s="25"/>
    </row>
    <row r="505" spans="1:20">
      <c r="A505" s="27">
        <v>42</v>
      </c>
      <c r="B505" s="27">
        <v>66</v>
      </c>
      <c r="C505" s="27" t="str">
        <f t="shared" si="96"/>
        <v>三</v>
      </c>
      <c r="D505" s="23" t="str">
        <f t="shared" si="97"/>
        <v>日校</v>
      </c>
      <c r="E505" s="23" t="str">
        <f t="shared" si="98"/>
        <v>貿三4</v>
      </c>
      <c r="F505" s="25" t="str">
        <f t="shared" si="99"/>
        <v>高職國文</v>
      </c>
      <c r="G505" s="23" t="str">
        <f t="shared" si="100"/>
        <v>六</v>
      </c>
      <c r="H505" s="23" t="str">
        <f t="shared" si="101"/>
        <v>東大</v>
      </c>
      <c r="I505" s="23" t="str">
        <f t="shared" si="102"/>
        <v>黃志民.等</v>
      </c>
      <c r="J505" s="23">
        <f t="shared" si="103"/>
        <v>240</v>
      </c>
      <c r="K505" s="42">
        <f t="shared" si="93"/>
        <v>0</v>
      </c>
      <c r="L505" s="44" t="str">
        <f>VLOOKUP(H505,出版社!$B$2:$D$26,3,0)</f>
        <v>招標議價</v>
      </c>
      <c r="M505" s="23">
        <f t="shared" si="104"/>
        <v>35</v>
      </c>
      <c r="N505" s="23">
        <f t="shared" si="94"/>
        <v>35</v>
      </c>
      <c r="O505" s="34">
        <f t="shared" si="95"/>
        <v>8400</v>
      </c>
      <c r="P505" s="34"/>
      <c r="Q505" s="23"/>
      <c r="R505" s="34"/>
      <c r="S505" s="23"/>
      <c r="T505" s="25"/>
    </row>
    <row r="506" spans="1:20">
      <c r="A506" s="27">
        <v>47</v>
      </c>
      <c r="B506" s="27">
        <v>66</v>
      </c>
      <c r="C506" s="27" t="str">
        <f t="shared" si="96"/>
        <v>三</v>
      </c>
      <c r="D506" s="23" t="str">
        <f t="shared" si="97"/>
        <v>日校</v>
      </c>
      <c r="E506" s="23" t="str">
        <f t="shared" si="98"/>
        <v>資三1</v>
      </c>
      <c r="F506" s="25" t="str">
        <f t="shared" si="99"/>
        <v>高職國文</v>
      </c>
      <c r="G506" s="23" t="str">
        <f t="shared" si="100"/>
        <v>六</v>
      </c>
      <c r="H506" s="23" t="str">
        <f t="shared" si="101"/>
        <v>東大</v>
      </c>
      <c r="I506" s="23" t="str">
        <f t="shared" si="102"/>
        <v>黃志民.等</v>
      </c>
      <c r="J506" s="23">
        <f t="shared" si="103"/>
        <v>240</v>
      </c>
      <c r="K506" s="42">
        <f t="shared" si="93"/>
        <v>0</v>
      </c>
      <c r="L506" s="44" t="str">
        <f>VLOOKUP(H506,出版社!$B$2:$D$26,3,0)</f>
        <v>招標議價</v>
      </c>
      <c r="M506" s="23">
        <f t="shared" si="104"/>
        <v>34</v>
      </c>
      <c r="N506" s="23">
        <f t="shared" si="94"/>
        <v>34</v>
      </c>
      <c r="O506" s="34">
        <f t="shared" si="95"/>
        <v>8160</v>
      </c>
      <c r="P506" s="34"/>
      <c r="Q506" s="23"/>
      <c r="R506" s="34"/>
      <c r="S506" s="23"/>
      <c r="T506" s="25"/>
    </row>
    <row r="507" spans="1:20">
      <c r="A507" s="27">
        <v>48</v>
      </c>
      <c r="B507" s="27">
        <v>66</v>
      </c>
      <c r="C507" s="27" t="str">
        <f t="shared" si="96"/>
        <v>三</v>
      </c>
      <c r="D507" s="23" t="str">
        <f t="shared" si="97"/>
        <v>日校</v>
      </c>
      <c r="E507" s="23" t="str">
        <f t="shared" si="98"/>
        <v>資三2</v>
      </c>
      <c r="F507" s="25" t="str">
        <f t="shared" si="99"/>
        <v>高職國文</v>
      </c>
      <c r="G507" s="23" t="str">
        <f t="shared" si="100"/>
        <v>六</v>
      </c>
      <c r="H507" s="23" t="str">
        <f t="shared" si="101"/>
        <v>東大</v>
      </c>
      <c r="I507" s="23" t="str">
        <f t="shared" si="102"/>
        <v>黃志民.等</v>
      </c>
      <c r="J507" s="23">
        <f t="shared" si="103"/>
        <v>240</v>
      </c>
      <c r="K507" s="42">
        <f t="shared" si="93"/>
        <v>0</v>
      </c>
      <c r="L507" s="44" t="str">
        <f>VLOOKUP(H507,出版社!$B$2:$D$26,3,0)</f>
        <v>招標議價</v>
      </c>
      <c r="M507" s="23">
        <f t="shared" si="104"/>
        <v>34</v>
      </c>
      <c r="N507" s="23">
        <f t="shared" si="94"/>
        <v>34</v>
      </c>
      <c r="O507" s="34">
        <f t="shared" si="95"/>
        <v>8160</v>
      </c>
      <c r="P507" s="34"/>
      <c r="Q507" s="23"/>
      <c r="R507" s="34"/>
      <c r="S507" s="23"/>
      <c r="T507" s="25"/>
    </row>
    <row r="508" spans="1:20">
      <c r="A508" s="27">
        <v>56</v>
      </c>
      <c r="B508" s="27">
        <v>66</v>
      </c>
      <c r="C508" s="27" t="str">
        <f t="shared" si="96"/>
        <v>三</v>
      </c>
      <c r="D508" s="23" t="str">
        <f t="shared" si="97"/>
        <v>日校</v>
      </c>
      <c r="E508" s="23" t="str">
        <f t="shared" si="98"/>
        <v>廣三1</v>
      </c>
      <c r="F508" s="25" t="str">
        <f t="shared" si="99"/>
        <v>高職國文</v>
      </c>
      <c r="G508" s="23" t="str">
        <f t="shared" si="100"/>
        <v>六</v>
      </c>
      <c r="H508" s="23" t="str">
        <f t="shared" si="101"/>
        <v>東大</v>
      </c>
      <c r="I508" s="23" t="str">
        <f t="shared" si="102"/>
        <v>黃志民.等</v>
      </c>
      <c r="J508" s="23">
        <f t="shared" si="103"/>
        <v>240</v>
      </c>
      <c r="K508" s="42">
        <f t="shared" si="93"/>
        <v>0</v>
      </c>
      <c r="L508" s="44" t="str">
        <f>VLOOKUP(H508,出版社!$B$2:$D$26,3,0)</f>
        <v>招標議價</v>
      </c>
      <c r="M508" s="23">
        <f t="shared" si="104"/>
        <v>37</v>
      </c>
      <c r="N508" s="23">
        <f t="shared" si="94"/>
        <v>37</v>
      </c>
      <c r="O508" s="34">
        <f t="shared" si="95"/>
        <v>8880</v>
      </c>
      <c r="P508" s="34"/>
      <c r="Q508" s="23"/>
      <c r="R508" s="34"/>
      <c r="S508" s="23"/>
      <c r="T508" s="25"/>
    </row>
    <row r="509" spans="1:20">
      <c r="A509" s="27">
        <v>57</v>
      </c>
      <c r="B509" s="27">
        <v>66</v>
      </c>
      <c r="C509" s="27" t="str">
        <f t="shared" si="96"/>
        <v>三</v>
      </c>
      <c r="D509" s="23" t="str">
        <f t="shared" si="97"/>
        <v>日校</v>
      </c>
      <c r="E509" s="23" t="str">
        <f t="shared" si="98"/>
        <v>廣三2</v>
      </c>
      <c r="F509" s="25" t="str">
        <f t="shared" si="99"/>
        <v>高職國文</v>
      </c>
      <c r="G509" s="23" t="str">
        <f t="shared" si="100"/>
        <v>六</v>
      </c>
      <c r="H509" s="23" t="str">
        <f t="shared" si="101"/>
        <v>東大</v>
      </c>
      <c r="I509" s="23" t="str">
        <f t="shared" si="102"/>
        <v>黃志民.等</v>
      </c>
      <c r="J509" s="23">
        <f t="shared" si="103"/>
        <v>240</v>
      </c>
      <c r="K509" s="42">
        <f t="shared" si="93"/>
        <v>0</v>
      </c>
      <c r="L509" s="44" t="str">
        <f>VLOOKUP(H509,出版社!$B$2:$D$26,3,0)</f>
        <v>招標議價</v>
      </c>
      <c r="M509" s="23">
        <f t="shared" si="104"/>
        <v>34</v>
      </c>
      <c r="N509" s="23">
        <f t="shared" si="94"/>
        <v>34</v>
      </c>
      <c r="O509" s="34">
        <f t="shared" si="95"/>
        <v>8160</v>
      </c>
      <c r="P509" s="34"/>
      <c r="Q509" s="23"/>
      <c r="R509" s="34"/>
      <c r="S509" s="23"/>
      <c r="T509" s="25"/>
    </row>
    <row r="510" spans="1:20">
      <c r="A510" s="27">
        <v>5</v>
      </c>
      <c r="B510" s="27">
        <v>69</v>
      </c>
      <c r="C510" s="27" t="str">
        <f t="shared" si="96"/>
        <v>三</v>
      </c>
      <c r="D510" s="23" t="str">
        <f t="shared" si="97"/>
        <v>日校</v>
      </c>
      <c r="E510" s="23" t="str">
        <f t="shared" si="98"/>
        <v>外三1</v>
      </c>
      <c r="F510" s="25" t="str">
        <f t="shared" si="99"/>
        <v>公民與社會</v>
      </c>
      <c r="G510" s="23" t="str">
        <f t="shared" si="100"/>
        <v>A</v>
      </c>
      <c r="H510" s="23" t="str">
        <f t="shared" si="101"/>
        <v>信樺</v>
      </c>
      <c r="I510" s="23" t="str">
        <f t="shared" si="102"/>
        <v>毛靜雯.等</v>
      </c>
      <c r="J510" s="23">
        <f t="shared" si="103"/>
        <v>120</v>
      </c>
      <c r="K510" s="42">
        <f t="shared" si="93"/>
        <v>0</v>
      </c>
      <c r="L510" s="44" t="str">
        <f>VLOOKUP(H510,出版社!$B$2:$D$26,3,0)</f>
        <v>招標議價</v>
      </c>
      <c r="M510" s="23">
        <f t="shared" si="104"/>
        <v>38</v>
      </c>
      <c r="N510" s="23">
        <f t="shared" si="94"/>
        <v>38</v>
      </c>
      <c r="O510" s="34">
        <f t="shared" si="95"/>
        <v>4560</v>
      </c>
      <c r="P510" s="34"/>
      <c r="Q510" s="23"/>
      <c r="R510" s="34"/>
      <c r="S510" s="23"/>
      <c r="T510" s="25"/>
    </row>
    <row r="511" spans="1:20">
      <c r="A511" s="27">
        <v>6</v>
      </c>
      <c r="B511" s="27">
        <v>69</v>
      </c>
      <c r="C511" s="27" t="str">
        <f t="shared" si="96"/>
        <v>三</v>
      </c>
      <c r="D511" s="23" t="str">
        <f t="shared" si="97"/>
        <v>日校</v>
      </c>
      <c r="E511" s="23" t="str">
        <f t="shared" si="98"/>
        <v>外三2</v>
      </c>
      <c r="F511" s="25" t="str">
        <f t="shared" si="99"/>
        <v>公民與社會</v>
      </c>
      <c r="G511" s="23" t="str">
        <f t="shared" si="100"/>
        <v>A</v>
      </c>
      <c r="H511" s="23" t="str">
        <f t="shared" si="101"/>
        <v>信樺</v>
      </c>
      <c r="I511" s="23" t="str">
        <f t="shared" si="102"/>
        <v>毛靜雯.等</v>
      </c>
      <c r="J511" s="23">
        <f t="shared" si="103"/>
        <v>120</v>
      </c>
      <c r="K511" s="42">
        <f t="shared" si="93"/>
        <v>0</v>
      </c>
      <c r="L511" s="44" t="str">
        <f>VLOOKUP(H511,出版社!$B$2:$D$26,3,0)</f>
        <v>招標議價</v>
      </c>
      <c r="M511" s="23">
        <f t="shared" si="104"/>
        <v>38</v>
      </c>
      <c r="N511" s="23">
        <f t="shared" si="94"/>
        <v>38</v>
      </c>
      <c r="O511" s="34">
        <f t="shared" si="95"/>
        <v>4560</v>
      </c>
      <c r="P511" s="34"/>
      <c r="Q511" s="23"/>
      <c r="R511" s="34"/>
      <c r="S511" s="23"/>
      <c r="T511" s="25"/>
    </row>
    <row r="512" spans="1:20">
      <c r="A512" s="27">
        <v>27</v>
      </c>
      <c r="B512" s="27">
        <v>69</v>
      </c>
      <c r="C512" s="27" t="str">
        <f t="shared" si="96"/>
        <v>三</v>
      </c>
      <c r="D512" s="23" t="str">
        <f t="shared" si="97"/>
        <v>日校</v>
      </c>
      <c r="E512" s="23" t="str">
        <f t="shared" si="98"/>
        <v>商三1</v>
      </c>
      <c r="F512" s="25" t="str">
        <f t="shared" si="99"/>
        <v>公民與社會</v>
      </c>
      <c r="G512" s="23" t="str">
        <f t="shared" si="100"/>
        <v>A</v>
      </c>
      <c r="H512" s="23" t="str">
        <f t="shared" si="101"/>
        <v>信樺</v>
      </c>
      <c r="I512" s="23" t="str">
        <f t="shared" si="102"/>
        <v>毛靜雯.等</v>
      </c>
      <c r="J512" s="23">
        <f t="shared" si="103"/>
        <v>120</v>
      </c>
      <c r="K512" s="42">
        <f t="shared" si="93"/>
        <v>0</v>
      </c>
      <c r="L512" s="44" t="str">
        <f>VLOOKUP(H512,出版社!$B$2:$D$26,3,0)</f>
        <v>招標議價</v>
      </c>
      <c r="M512" s="23">
        <f t="shared" si="104"/>
        <v>36</v>
      </c>
      <c r="N512" s="23">
        <f t="shared" si="94"/>
        <v>36</v>
      </c>
      <c r="O512" s="34">
        <f t="shared" si="95"/>
        <v>4320</v>
      </c>
      <c r="P512" s="34"/>
      <c r="Q512" s="23"/>
      <c r="R512" s="34"/>
      <c r="S512" s="23"/>
      <c r="T512" s="25"/>
    </row>
    <row r="513" spans="1:20">
      <c r="A513" s="27">
        <v>28</v>
      </c>
      <c r="B513" s="27">
        <v>69</v>
      </c>
      <c r="C513" s="27" t="str">
        <f t="shared" si="96"/>
        <v>三</v>
      </c>
      <c r="D513" s="23" t="str">
        <f t="shared" si="97"/>
        <v>日校</v>
      </c>
      <c r="E513" s="23" t="str">
        <f t="shared" si="98"/>
        <v>商三2</v>
      </c>
      <c r="F513" s="25" t="str">
        <f t="shared" si="99"/>
        <v>公民與社會</v>
      </c>
      <c r="G513" s="23" t="str">
        <f t="shared" si="100"/>
        <v>A</v>
      </c>
      <c r="H513" s="23" t="str">
        <f t="shared" si="101"/>
        <v>信樺</v>
      </c>
      <c r="I513" s="23" t="str">
        <f t="shared" si="102"/>
        <v>毛靜雯.等</v>
      </c>
      <c r="J513" s="23">
        <f t="shared" si="103"/>
        <v>120</v>
      </c>
      <c r="K513" s="42">
        <f t="shared" si="93"/>
        <v>0</v>
      </c>
      <c r="L513" s="44" t="str">
        <f>VLOOKUP(H513,出版社!$B$2:$D$26,3,0)</f>
        <v>招標議價</v>
      </c>
      <c r="M513" s="23">
        <f t="shared" si="104"/>
        <v>36</v>
      </c>
      <c r="N513" s="23">
        <f t="shared" si="94"/>
        <v>36</v>
      </c>
      <c r="O513" s="34">
        <f t="shared" si="95"/>
        <v>4320</v>
      </c>
      <c r="P513" s="34"/>
      <c r="Q513" s="23"/>
      <c r="R513" s="34"/>
      <c r="S513" s="23"/>
      <c r="T513" s="25"/>
    </row>
    <row r="514" spans="1:20">
      <c r="A514" s="27">
        <v>29</v>
      </c>
      <c r="B514" s="27">
        <v>69</v>
      </c>
      <c r="C514" s="27" t="str">
        <f t="shared" si="96"/>
        <v>三</v>
      </c>
      <c r="D514" s="23" t="str">
        <f t="shared" si="97"/>
        <v>日校</v>
      </c>
      <c r="E514" s="23" t="str">
        <f t="shared" si="98"/>
        <v>商三3</v>
      </c>
      <c r="F514" s="25" t="str">
        <f t="shared" si="99"/>
        <v>公民與社會</v>
      </c>
      <c r="G514" s="23" t="str">
        <f t="shared" si="100"/>
        <v>A</v>
      </c>
      <c r="H514" s="23" t="str">
        <f t="shared" si="101"/>
        <v>信樺</v>
      </c>
      <c r="I514" s="23" t="str">
        <f t="shared" si="102"/>
        <v>毛靜雯.等</v>
      </c>
      <c r="J514" s="23">
        <f t="shared" si="103"/>
        <v>120</v>
      </c>
      <c r="K514" s="42">
        <f t="shared" ref="K514:K577" si="105">VLOOKUP($B514,書籍清單,7,0)</f>
        <v>0</v>
      </c>
      <c r="L514" s="44" t="str">
        <f>VLOOKUP(H514,出版社!$B$2:$D$26,3,0)</f>
        <v>招標議價</v>
      </c>
      <c r="M514" s="23">
        <f t="shared" si="104"/>
        <v>36</v>
      </c>
      <c r="N514" s="23">
        <f t="shared" si="94"/>
        <v>36</v>
      </c>
      <c r="O514" s="34">
        <f t="shared" si="95"/>
        <v>4320</v>
      </c>
      <c r="P514" s="34"/>
      <c r="Q514" s="23"/>
      <c r="R514" s="34"/>
      <c r="S514" s="23"/>
      <c r="T514" s="25"/>
    </row>
    <row r="515" spans="1:20">
      <c r="A515" s="27">
        <v>30</v>
      </c>
      <c r="B515" s="27">
        <v>69</v>
      </c>
      <c r="C515" s="27" t="str">
        <f t="shared" si="96"/>
        <v>三</v>
      </c>
      <c r="D515" s="23" t="str">
        <f t="shared" si="97"/>
        <v>日校</v>
      </c>
      <c r="E515" s="23" t="str">
        <f t="shared" si="98"/>
        <v>商三4</v>
      </c>
      <c r="F515" s="25" t="str">
        <f t="shared" si="99"/>
        <v>公民與社會</v>
      </c>
      <c r="G515" s="23" t="str">
        <f t="shared" si="100"/>
        <v>A</v>
      </c>
      <c r="H515" s="23" t="str">
        <f t="shared" si="101"/>
        <v>信樺</v>
      </c>
      <c r="I515" s="23" t="str">
        <f t="shared" si="102"/>
        <v>毛靜雯.等</v>
      </c>
      <c r="J515" s="23">
        <f t="shared" si="103"/>
        <v>120</v>
      </c>
      <c r="K515" s="42">
        <f t="shared" si="105"/>
        <v>0</v>
      </c>
      <c r="L515" s="44" t="str">
        <f>VLOOKUP(H515,出版社!$B$2:$D$26,3,0)</f>
        <v>招標議價</v>
      </c>
      <c r="M515" s="23">
        <f t="shared" si="104"/>
        <v>37</v>
      </c>
      <c r="N515" s="23">
        <f t="shared" ref="N515:N524" si="106">M515</f>
        <v>37</v>
      </c>
      <c r="O515" s="34">
        <f t="shared" ref="O515:O524" si="107">J515*N515</f>
        <v>4440</v>
      </c>
      <c r="P515" s="34"/>
      <c r="Q515" s="23"/>
      <c r="R515" s="34"/>
      <c r="S515" s="23"/>
      <c r="T515" s="25"/>
    </row>
    <row r="516" spans="1:20">
      <c r="A516" s="27">
        <v>39</v>
      </c>
      <c r="B516" s="27">
        <v>69</v>
      </c>
      <c r="C516" s="27" t="str">
        <f t="shared" si="96"/>
        <v>三</v>
      </c>
      <c r="D516" s="23" t="str">
        <f t="shared" si="97"/>
        <v>日校</v>
      </c>
      <c r="E516" s="23" t="str">
        <f t="shared" si="98"/>
        <v>貿三1</v>
      </c>
      <c r="F516" s="25" t="str">
        <f t="shared" si="99"/>
        <v>公民與社會</v>
      </c>
      <c r="G516" s="23" t="str">
        <f t="shared" si="100"/>
        <v>A</v>
      </c>
      <c r="H516" s="23" t="str">
        <f t="shared" si="101"/>
        <v>信樺</v>
      </c>
      <c r="I516" s="23" t="str">
        <f t="shared" si="102"/>
        <v>毛靜雯.等</v>
      </c>
      <c r="J516" s="23">
        <f t="shared" si="103"/>
        <v>120</v>
      </c>
      <c r="K516" s="42">
        <f t="shared" si="105"/>
        <v>0</v>
      </c>
      <c r="L516" s="44" t="str">
        <f>VLOOKUP(H516,出版社!$B$2:$D$26,3,0)</f>
        <v>招標議價</v>
      </c>
      <c r="M516" s="23">
        <f t="shared" si="104"/>
        <v>36</v>
      </c>
      <c r="N516" s="23">
        <f t="shared" si="106"/>
        <v>36</v>
      </c>
      <c r="O516" s="34">
        <f t="shared" si="107"/>
        <v>4320</v>
      </c>
      <c r="P516" s="34"/>
      <c r="Q516" s="23"/>
      <c r="R516" s="34"/>
      <c r="S516" s="23"/>
      <c r="T516" s="25"/>
    </row>
    <row r="517" spans="1:20">
      <c r="A517" s="27">
        <v>40</v>
      </c>
      <c r="B517" s="27">
        <v>69</v>
      </c>
      <c r="C517" s="27" t="str">
        <f t="shared" si="96"/>
        <v>三</v>
      </c>
      <c r="D517" s="23" t="str">
        <f t="shared" si="97"/>
        <v>日校</v>
      </c>
      <c r="E517" s="23" t="str">
        <f t="shared" si="98"/>
        <v>貿三2</v>
      </c>
      <c r="F517" s="25" t="str">
        <f t="shared" si="99"/>
        <v>公民與社會</v>
      </c>
      <c r="G517" s="23" t="str">
        <f t="shared" si="100"/>
        <v>A</v>
      </c>
      <c r="H517" s="23" t="str">
        <f t="shared" si="101"/>
        <v>信樺</v>
      </c>
      <c r="I517" s="23" t="str">
        <f t="shared" si="102"/>
        <v>毛靜雯.等</v>
      </c>
      <c r="J517" s="23">
        <f t="shared" si="103"/>
        <v>120</v>
      </c>
      <c r="K517" s="42">
        <f t="shared" si="105"/>
        <v>0</v>
      </c>
      <c r="L517" s="44" t="str">
        <f>VLOOKUP(H517,出版社!$B$2:$D$26,3,0)</f>
        <v>招標議價</v>
      </c>
      <c r="M517" s="23">
        <f t="shared" si="104"/>
        <v>35</v>
      </c>
      <c r="N517" s="23">
        <f t="shared" si="106"/>
        <v>35</v>
      </c>
      <c r="O517" s="34">
        <f t="shared" si="107"/>
        <v>4200</v>
      </c>
      <c r="P517" s="34"/>
      <c r="Q517" s="23"/>
      <c r="R517" s="34"/>
      <c r="S517" s="23"/>
      <c r="T517" s="25"/>
    </row>
    <row r="518" spans="1:20">
      <c r="A518" s="27">
        <v>41</v>
      </c>
      <c r="B518" s="27">
        <v>69</v>
      </c>
      <c r="C518" s="27" t="str">
        <f t="shared" si="96"/>
        <v>三</v>
      </c>
      <c r="D518" s="23" t="str">
        <f t="shared" si="97"/>
        <v>日校</v>
      </c>
      <c r="E518" s="23" t="str">
        <f t="shared" si="98"/>
        <v>貿三3</v>
      </c>
      <c r="F518" s="25" t="str">
        <f t="shared" si="99"/>
        <v>公民與社會</v>
      </c>
      <c r="G518" s="23" t="str">
        <f t="shared" si="100"/>
        <v>A</v>
      </c>
      <c r="H518" s="23" t="str">
        <f t="shared" si="101"/>
        <v>信樺</v>
      </c>
      <c r="I518" s="23" t="str">
        <f t="shared" si="102"/>
        <v>毛靜雯.等</v>
      </c>
      <c r="J518" s="23">
        <f t="shared" si="103"/>
        <v>120</v>
      </c>
      <c r="K518" s="42">
        <f t="shared" si="105"/>
        <v>0</v>
      </c>
      <c r="L518" s="44" t="str">
        <f>VLOOKUP(H518,出版社!$B$2:$D$26,3,0)</f>
        <v>招標議價</v>
      </c>
      <c r="M518" s="23">
        <f t="shared" si="104"/>
        <v>35</v>
      </c>
      <c r="N518" s="23">
        <f t="shared" si="106"/>
        <v>35</v>
      </c>
      <c r="O518" s="34">
        <f t="shared" si="107"/>
        <v>4200</v>
      </c>
      <c r="P518" s="34"/>
      <c r="Q518" s="23"/>
      <c r="R518" s="34"/>
      <c r="S518" s="23"/>
      <c r="T518" s="25"/>
    </row>
    <row r="519" spans="1:20">
      <c r="A519" s="27">
        <v>42</v>
      </c>
      <c r="B519" s="27">
        <v>69</v>
      </c>
      <c r="C519" s="27" t="str">
        <f t="shared" si="96"/>
        <v>三</v>
      </c>
      <c r="D519" s="23" t="str">
        <f t="shared" si="97"/>
        <v>日校</v>
      </c>
      <c r="E519" s="23" t="str">
        <f t="shared" si="98"/>
        <v>貿三4</v>
      </c>
      <c r="F519" s="25" t="str">
        <f t="shared" si="99"/>
        <v>公民與社會</v>
      </c>
      <c r="G519" s="23" t="str">
        <f t="shared" si="100"/>
        <v>A</v>
      </c>
      <c r="H519" s="23" t="str">
        <f t="shared" si="101"/>
        <v>信樺</v>
      </c>
      <c r="I519" s="23" t="str">
        <f t="shared" si="102"/>
        <v>毛靜雯.等</v>
      </c>
      <c r="J519" s="23">
        <f t="shared" si="103"/>
        <v>120</v>
      </c>
      <c r="K519" s="42">
        <f t="shared" si="105"/>
        <v>0</v>
      </c>
      <c r="L519" s="44" t="str">
        <f>VLOOKUP(H519,出版社!$B$2:$D$26,3,0)</f>
        <v>招標議價</v>
      </c>
      <c r="M519" s="23">
        <f t="shared" si="104"/>
        <v>35</v>
      </c>
      <c r="N519" s="23">
        <f t="shared" si="106"/>
        <v>35</v>
      </c>
      <c r="O519" s="34">
        <f t="shared" si="107"/>
        <v>4200</v>
      </c>
      <c r="P519" s="34"/>
      <c r="Q519" s="23"/>
      <c r="R519" s="34"/>
      <c r="S519" s="23"/>
      <c r="T519" s="25"/>
    </row>
    <row r="520" spans="1:20">
      <c r="A520" s="27">
        <v>47</v>
      </c>
      <c r="B520" s="27">
        <v>69</v>
      </c>
      <c r="C520" s="27" t="str">
        <f t="shared" si="96"/>
        <v>三</v>
      </c>
      <c r="D520" s="23" t="str">
        <f t="shared" si="97"/>
        <v>日校</v>
      </c>
      <c r="E520" s="23" t="str">
        <f t="shared" si="98"/>
        <v>資三1</v>
      </c>
      <c r="F520" s="25" t="str">
        <f t="shared" si="99"/>
        <v>公民與社會</v>
      </c>
      <c r="G520" s="23" t="str">
        <f t="shared" si="100"/>
        <v>A</v>
      </c>
      <c r="H520" s="23" t="str">
        <f t="shared" si="101"/>
        <v>信樺</v>
      </c>
      <c r="I520" s="23" t="str">
        <f t="shared" si="102"/>
        <v>毛靜雯.等</v>
      </c>
      <c r="J520" s="23">
        <f t="shared" si="103"/>
        <v>120</v>
      </c>
      <c r="K520" s="42">
        <f t="shared" si="105"/>
        <v>0</v>
      </c>
      <c r="L520" s="44" t="str">
        <f>VLOOKUP(H520,出版社!$B$2:$D$26,3,0)</f>
        <v>招標議價</v>
      </c>
      <c r="M520" s="23">
        <f t="shared" si="104"/>
        <v>34</v>
      </c>
      <c r="N520" s="23">
        <f t="shared" si="106"/>
        <v>34</v>
      </c>
      <c r="O520" s="34">
        <f t="shared" si="107"/>
        <v>4080</v>
      </c>
      <c r="P520" s="34"/>
      <c r="Q520" s="23"/>
      <c r="R520" s="34"/>
      <c r="S520" s="23"/>
      <c r="T520" s="25"/>
    </row>
    <row r="521" spans="1:20">
      <c r="A521" s="27">
        <v>48</v>
      </c>
      <c r="B521" s="27">
        <v>69</v>
      </c>
      <c r="C521" s="27" t="str">
        <f t="shared" si="96"/>
        <v>三</v>
      </c>
      <c r="D521" s="23" t="str">
        <f t="shared" si="97"/>
        <v>日校</v>
      </c>
      <c r="E521" s="23" t="str">
        <f t="shared" si="98"/>
        <v>資三2</v>
      </c>
      <c r="F521" s="25" t="str">
        <f t="shared" si="99"/>
        <v>公民與社會</v>
      </c>
      <c r="G521" s="23" t="str">
        <f t="shared" si="100"/>
        <v>A</v>
      </c>
      <c r="H521" s="23" t="str">
        <f t="shared" si="101"/>
        <v>信樺</v>
      </c>
      <c r="I521" s="23" t="str">
        <f t="shared" si="102"/>
        <v>毛靜雯.等</v>
      </c>
      <c r="J521" s="23">
        <f t="shared" si="103"/>
        <v>120</v>
      </c>
      <c r="K521" s="42">
        <f t="shared" si="105"/>
        <v>0</v>
      </c>
      <c r="L521" s="44" t="str">
        <f>VLOOKUP(H521,出版社!$B$2:$D$26,3,0)</f>
        <v>招標議價</v>
      </c>
      <c r="M521" s="23">
        <f t="shared" si="104"/>
        <v>34</v>
      </c>
      <c r="N521" s="23">
        <f t="shared" si="106"/>
        <v>34</v>
      </c>
      <c r="O521" s="34">
        <f t="shared" si="107"/>
        <v>4080</v>
      </c>
      <c r="P521" s="34"/>
      <c r="Q521" s="23"/>
      <c r="R521" s="34"/>
      <c r="S521" s="23"/>
      <c r="T521" s="25"/>
    </row>
    <row r="522" spans="1:20">
      <c r="A522" s="27">
        <v>56</v>
      </c>
      <c r="B522" s="27">
        <v>69</v>
      </c>
      <c r="C522" s="27" t="str">
        <f t="shared" si="96"/>
        <v>三</v>
      </c>
      <c r="D522" s="23" t="str">
        <f t="shared" si="97"/>
        <v>日校</v>
      </c>
      <c r="E522" s="23" t="str">
        <f t="shared" si="98"/>
        <v>廣三1</v>
      </c>
      <c r="F522" s="25" t="str">
        <f t="shared" si="99"/>
        <v>公民與社會</v>
      </c>
      <c r="G522" s="23" t="str">
        <f t="shared" si="100"/>
        <v>A</v>
      </c>
      <c r="H522" s="23" t="str">
        <f t="shared" si="101"/>
        <v>信樺</v>
      </c>
      <c r="I522" s="23" t="str">
        <f t="shared" si="102"/>
        <v>毛靜雯.等</v>
      </c>
      <c r="J522" s="23">
        <f t="shared" si="103"/>
        <v>120</v>
      </c>
      <c r="K522" s="42">
        <f t="shared" si="105"/>
        <v>0</v>
      </c>
      <c r="L522" s="44" t="str">
        <f>VLOOKUP(H522,出版社!$B$2:$D$26,3,0)</f>
        <v>招標議價</v>
      </c>
      <c r="M522" s="23">
        <f t="shared" si="104"/>
        <v>37</v>
      </c>
      <c r="N522" s="23">
        <f t="shared" si="106"/>
        <v>37</v>
      </c>
      <c r="O522" s="34">
        <f t="shared" si="107"/>
        <v>4440</v>
      </c>
      <c r="P522" s="34"/>
      <c r="Q522" s="23"/>
      <c r="R522" s="34"/>
      <c r="S522" s="23"/>
      <c r="T522" s="25"/>
    </row>
    <row r="523" spans="1:20">
      <c r="A523" s="27">
        <v>57</v>
      </c>
      <c r="B523" s="27">
        <v>69</v>
      </c>
      <c r="C523" s="27" t="str">
        <f t="shared" si="96"/>
        <v>三</v>
      </c>
      <c r="D523" s="23" t="str">
        <f t="shared" si="97"/>
        <v>日校</v>
      </c>
      <c r="E523" s="23" t="str">
        <f t="shared" si="98"/>
        <v>廣三2</v>
      </c>
      <c r="F523" s="25" t="str">
        <f t="shared" si="99"/>
        <v>公民與社會</v>
      </c>
      <c r="G523" s="23" t="str">
        <f t="shared" si="100"/>
        <v>A</v>
      </c>
      <c r="H523" s="23" t="str">
        <f t="shared" si="101"/>
        <v>信樺</v>
      </c>
      <c r="I523" s="23" t="str">
        <f t="shared" si="102"/>
        <v>毛靜雯.等</v>
      </c>
      <c r="J523" s="23">
        <f t="shared" si="103"/>
        <v>120</v>
      </c>
      <c r="K523" s="42">
        <f t="shared" si="105"/>
        <v>0</v>
      </c>
      <c r="L523" s="44" t="str">
        <f>VLOOKUP(H523,出版社!$B$2:$D$26,3,0)</f>
        <v>招標議價</v>
      </c>
      <c r="M523" s="23">
        <f t="shared" si="104"/>
        <v>34</v>
      </c>
      <c r="N523" s="23">
        <f t="shared" si="106"/>
        <v>34</v>
      </c>
      <c r="O523" s="34">
        <f t="shared" si="107"/>
        <v>4080</v>
      </c>
      <c r="P523" s="34"/>
      <c r="Q523" s="23"/>
      <c r="R523" s="34"/>
      <c r="S523" s="23"/>
      <c r="T523" s="25"/>
    </row>
    <row r="524" spans="1:20">
      <c r="A524" s="27">
        <v>58</v>
      </c>
      <c r="B524" s="27">
        <v>77</v>
      </c>
      <c r="C524" s="27" t="str">
        <f t="shared" si="96"/>
        <v>一</v>
      </c>
      <c r="D524" s="23" t="str">
        <f t="shared" si="97"/>
        <v>進校</v>
      </c>
      <c r="E524" s="23" t="str">
        <f t="shared" si="98"/>
        <v>(進)商一1</v>
      </c>
      <c r="F524" s="25" t="str">
        <f t="shared" si="99"/>
        <v>高職國文(ㄧ)</v>
      </c>
      <c r="G524" s="23" t="str">
        <f t="shared" si="100"/>
        <v>一</v>
      </c>
      <c r="H524" s="23" t="str">
        <f t="shared" si="101"/>
        <v>東大</v>
      </c>
      <c r="I524" s="23" t="str">
        <f t="shared" si="102"/>
        <v>黃志民</v>
      </c>
      <c r="J524" s="23">
        <f t="shared" si="103"/>
        <v>235</v>
      </c>
      <c r="K524" s="42">
        <f t="shared" si="105"/>
        <v>0</v>
      </c>
      <c r="L524" s="44" t="str">
        <f>VLOOKUP(H524,出版社!$B$2:$D$26,3,0)</f>
        <v>招標議價</v>
      </c>
      <c r="M524" s="23">
        <f t="shared" si="104"/>
        <v>30</v>
      </c>
      <c r="N524" s="23">
        <f t="shared" si="106"/>
        <v>30</v>
      </c>
      <c r="O524" s="34">
        <f t="shared" si="107"/>
        <v>7050</v>
      </c>
      <c r="P524" s="34"/>
      <c r="Q524" s="23"/>
      <c r="R524" s="34"/>
      <c r="S524" s="23"/>
      <c r="T524" s="25"/>
    </row>
    <row r="525" spans="1:20">
      <c r="A525" s="27">
        <v>59</v>
      </c>
      <c r="B525" s="27">
        <v>77</v>
      </c>
      <c r="C525" s="27" t="str">
        <f t="shared" si="96"/>
        <v>一</v>
      </c>
      <c r="D525" s="56" t="str">
        <f t="shared" si="97"/>
        <v>進校</v>
      </c>
      <c r="E525" s="56" t="str">
        <f t="shared" si="98"/>
        <v>(進)商一2</v>
      </c>
      <c r="F525" s="25" t="str">
        <f t="shared" si="99"/>
        <v>高職國文(ㄧ)</v>
      </c>
      <c r="G525" s="56" t="str">
        <f t="shared" si="100"/>
        <v>一</v>
      </c>
      <c r="H525" s="56" t="str">
        <f t="shared" si="101"/>
        <v>東大</v>
      </c>
      <c r="I525" s="56" t="str">
        <f t="shared" si="102"/>
        <v>黃志民</v>
      </c>
      <c r="J525" s="56">
        <f t="shared" si="103"/>
        <v>235</v>
      </c>
      <c r="K525" s="42">
        <f t="shared" si="105"/>
        <v>0</v>
      </c>
      <c r="L525" s="44" t="str">
        <f>VLOOKUP(H525,出版社!$B$2:$D$26,3,0)</f>
        <v>招標議價</v>
      </c>
      <c r="M525" s="56">
        <f t="shared" si="104"/>
        <v>30</v>
      </c>
      <c r="N525" s="56">
        <f t="shared" ref="N525:N588" si="108">M525</f>
        <v>30</v>
      </c>
      <c r="O525" s="34">
        <f t="shared" ref="O525:O588" si="109">J525*N525</f>
        <v>7050</v>
      </c>
      <c r="P525" s="34"/>
      <c r="Q525" s="56"/>
      <c r="R525" s="34"/>
      <c r="S525" s="56"/>
      <c r="T525" s="25"/>
    </row>
    <row r="526" spans="1:20">
      <c r="A526" s="27">
        <v>60</v>
      </c>
      <c r="B526" s="27">
        <v>77</v>
      </c>
      <c r="C526" s="27" t="str">
        <f t="shared" si="96"/>
        <v>一</v>
      </c>
      <c r="D526" s="56" t="str">
        <f t="shared" si="97"/>
        <v>進校</v>
      </c>
      <c r="E526" s="56" t="str">
        <f t="shared" si="98"/>
        <v>(進)商一3</v>
      </c>
      <c r="F526" s="25" t="str">
        <f t="shared" si="99"/>
        <v>高職國文(ㄧ)</v>
      </c>
      <c r="G526" s="56" t="str">
        <f t="shared" si="100"/>
        <v>一</v>
      </c>
      <c r="H526" s="56" t="str">
        <f t="shared" si="101"/>
        <v>東大</v>
      </c>
      <c r="I526" s="56" t="str">
        <f t="shared" si="102"/>
        <v>黃志民</v>
      </c>
      <c r="J526" s="56">
        <f t="shared" si="103"/>
        <v>235</v>
      </c>
      <c r="K526" s="42">
        <f t="shared" si="105"/>
        <v>0</v>
      </c>
      <c r="L526" s="44" t="str">
        <f>VLOOKUP(H526,出版社!$B$2:$D$26,3,0)</f>
        <v>招標議價</v>
      </c>
      <c r="M526" s="56">
        <f t="shared" si="104"/>
        <v>30</v>
      </c>
      <c r="N526" s="56">
        <f t="shared" si="108"/>
        <v>30</v>
      </c>
      <c r="O526" s="34">
        <f t="shared" si="109"/>
        <v>7050</v>
      </c>
      <c r="P526" s="34"/>
      <c r="Q526" s="56"/>
      <c r="R526" s="34"/>
      <c r="S526" s="56"/>
      <c r="T526" s="25"/>
    </row>
    <row r="527" spans="1:20">
      <c r="A527" s="27">
        <v>58</v>
      </c>
      <c r="B527" s="27">
        <v>78</v>
      </c>
      <c r="C527" s="27" t="str">
        <f t="shared" si="96"/>
        <v>一</v>
      </c>
      <c r="D527" s="56" t="str">
        <f t="shared" si="97"/>
        <v>進校</v>
      </c>
      <c r="E527" s="56" t="str">
        <f t="shared" si="98"/>
        <v>(進)商一1</v>
      </c>
      <c r="F527" s="25" t="str">
        <f t="shared" si="99"/>
        <v>英文Ⅰ六課版</v>
      </c>
      <c r="G527" s="56" t="str">
        <f t="shared" si="100"/>
        <v>一</v>
      </c>
      <c r="H527" s="56" t="str">
        <f t="shared" si="101"/>
        <v>東大</v>
      </c>
      <c r="I527" s="56" t="str">
        <f t="shared" si="102"/>
        <v>曾麗玲</v>
      </c>
      <c r="J527" s="56">
        <f t="shared" si="103"/>
        <v>160</v>
      </c>
      <c r="K527" s="42">
        <f t="shared" si="105"/>
        <v>0</v>
      </c>
      <c r="L527" s="44" t="str">
        <f>VLOOKUP(H527,出版社!$B$2:$D$26,3,0)</f>
        <v>招標議價</v>
      </c>
      <c r="M527" s="56">
        <f t="shared" si="104"/>
        <v>30</v>
      </c>
      <c r="N527" s="56">
        <f t="shared" si="108"/>
        <v>30</v>
      </c>
      <c r="O527" s="34">
        <f t="shared" si="109"/>
        <v>4800</v>
      </c>
      <c r="P527" s="34"/>
      <c r="Q527" s="56"/>
      <c r="R527" s="34"/>
      <c r="S527" s="56"/>
      <c r="T527" s="25"/>
    </row>
    <row r="528" spans="1:20">
      <c r="A528" s="27">
        <v>59</v>
      </c>
      <c r="B528" s="27">
        <v>78</v>
      </c>
      <c r="C528" s="27" t="str">
        <f t="shared" si="96"/>
        <v>一</v>
      </c>
      <c r="D528" s="56" t="str">
        <f t="shared" si="97"/>
        <v>進校</v>
      </c>
      <c r="E528" s="56" t="str">
        <f t="shared" si="98"/>
        <v>(進)商一2</v>
      </c>
      <c r="F528" s="25" t="str">
        <f t="shared" si="99"/>
        <v>英文Ⅰ六課版</v>
      </c>
      <c r="G528" s="56" t="str">
        <f t="shared" si="100"/>
        <v>一</v>
      </c>
      <c r="H528" s="56" t="str">
        <f t="shared" si="101"/>
        <v>東大</v>
      </c>
      <c r="I528" s="56" t="str">
        <f t="shared" si="102"/>
        <v>曾麗玲</v>
      </c>
      <c r="J528" s="56">
        <f t="shared" si="103"/>
        <v>160</v>
      </c>
      <c r="K528" s="42">
        <f t="shared" si="105"/>
        <v>0</v>
      </c>
      <c r="L528" s="44" t="str">
        <f>VLOOKUP(H528,出版社!$B$2:$D$26,3,0)</f>
        <v>招標議價</v>
      </c>
      <c r="M528" s="56">
        <f t="shared" si="104"/>
        <v>30</v>
      </c>
      <c r="N528" s="56">
        <f t="shared" si="108"/>
        <v>30</v>
      </c>
      <c r="O528" s="34">
        <f t="shared" si="109"/>
        <v>4800</v>
      </c>
      <c r="P528" s="34"/>
      <c r="Q528" s="56"/>
      <c r="R528" s="34"/>
      <c r="S528" s="56"/>
      <c r="T528" s="25"/>
    </row>
    <row r="529" spans="1:20">
      <c r="A529" s="27">
        <v>60</v>
      </c>
      <c r="B529" s="27">
        <v>78</v>
      </c>
      <c r="C529" s="27" t="str">
        <f t="shared" si="96"/>
        <v>一</v>
      </c>
      <c r="D529" s="56" t="str">
        <f t="shared" si="97"/>
        <v>進校</v>
      </c>
      <c r="E529" s="56" t="str">
        <f t="shared" si="98"/>
        <v>(進)商一3</v>
      </c>
      <c r="F529" s="25" t="str">
        <f t="shared" si="99"/>
        <v>英文Ⅰ六課版</v>
      </c>
      <c r="G529" s="56" t="str">
        <f t="shared" si="100"/>
        <v>一</v>
      </c>
      <c r="H529" s="56" t="str">
        <f t="shared" si="101"/>
        <v>東大</v>
      </c>
      <c r="I529" s="56" t="str">
        <f t="shared" si="102"/>
        <v>曾麗玲</v>
      </c>
      <c r="J529" s="56">
        <f t="shared" si="103"/>
        <v>160</v>
      </c>
      <c r="K529" s="42">
        <f t="shared" si="105"/>
        <v>0</v>
      </c>
      <c r="L529" s="44" t="str">
        <f>VLOOKUP(H529,出版社!$B$2:$D$26,3,0)</f>
        <v>招標議價</v>
      </c>
      <c r="M529" s="56">
        <f t="shared" si="104"/>
        <v>30</v>
      </c>
      <c r="N529" s="56">
        <f t="shared" si="108"/>
        <v>30</v>
      </c>
      <c r="O529" s="34">
        <f t="shared" si="109"/>
        <v>4800</v>
      </c>
      <c r="P529" s="34"/>
      <c r="Q529" s="56"/>
      <c r="R529" s="34"/>
      <c r="S529" s="56"/>
      <c r="T529" s="25"/>
    </row>
    <row r="530" spans="1:20">
      <c r="A530" s="27">
        <v>58</v>
      </c>
      <c r="B530" s="27">
        <v>79</v>
      </c>
      <c r="C530" s="27" t="str">
        <f t="shared" si="96"/>
        <v>一</v>
      </c>
      <c r="D530" s="56" t="str">
        <f t="shared" si="97"/>
        <v>進校</v>
      </c>
      <c r="E530" s="56" t="str">
        <f t="shared" si="98"/>
        <v>(進)商一1</v>
      </c>
      <c r="F530" s="25" t="str">
        <f t="shared" si="99"/>
        <v>數學B(陳版) Ⅰ</v>
      </c>
      <c r="G530" s="56" t="str">
        <f t="shared" si="100"/>
        <v>一</v>
      </c>
      <c r="H530" s="56" t="str">
        <f t="shared" si="101"/>
        <v>龍騰</v>
      </c>
      <c r="I530" s="56" t="str">
        <f t="shared" si="102"/>
        <v>陳秋錦</v>
      </c>
      <c r="J530" s="56">
        <f t="shared" si="103"/>
        <v>187</v>
      </c>
      <c r="K530" s="42">
        <f t="shared" si="105"/>
        <v>0</v>
      </c>
      <c r="L530" s="44" t="str">
        <f>VLOOKUP(H530,出版社!$B$2:$D$26,3,0)</f>
        <v>招標議價</v>
      </c>
      <c r="M530" s="56">
        <f t="shared" si="104"/>
        <v>30</v>
      </c>
      <c r="N530" s="56">
        <f t="shared" si="108"/>
        <v>30</v>
      </c>
      <c r="O530" s="34">
        <f t="shared" si="109"/>
        <v>5610</v>
      </c>
      <c r="P530" s="34"/>
      <c r="Q530" s="56"/>
      <c r="R530" s="34"/>
      <c r="S530" s="56"/>
      <c r="T530" s="25"/>
    </row>
    <row r="531" spans="1:20">
      <c r="A531" s="27">
        <v>59</v>
      </c>
      <c r="B531" s="27">
        <v>79</v>
      </c>
      <c r="C531" s="27" t="str">
        <f t="shared" si="96"/>
        <v>一</v>
      </c>
      <c r="D531" s="56" t="str">
        <f t="shared" si="97"/>
        <v>進校</v>
      </c>
      <c r="E531" s="56" t="str">
        <f t="shared" si="98"/>
        <v>(進)商一2</v>
      </c>
      <c r="F531" s="25" t="str">
        <f t="shared" si="99"/>
        <v>數學B(陳版) Ⅰ</v>
      </c>
      <c r="G531" s="56" t="str">
        <f t="shared" si="100"/>
        <v>一</v>
      </c>
      <c r="H531" s="56" t="str">
        <f t="shared" si="101"/>
        <v>龍騰</v>
      </c>
      <c r="I531" s="56" t="str">
        <f t="shared" si="102"/>
        <v>陳秋錦</v>
      </c>
      <c r="J531" s="56">
        <f t="shared" si="103"/>
        <v>187</v>
      </c>
      <c r="K531" s="42">
        <f t="shared" si="105"/>
        <v>0</v>
      </c>
      <c r="L531" s="44" t="str">
        <f>VLOOKUP(H531,出版社!$B$2:$D$26,3,0)</f>
        <v>招標議價</v>
      </c>
      <c r="M531" s="56">
        <f t="shared" si="104"/>
        <v>30</v>
      </c>
      <c r="N531" s="56">
        <f t="shared" si="108"/>
        <v>30</v>
      </c>
      <c r="O531" s="34">
        <f t="shared" si="109"/>
        <v>5610</v>
      </c>
      <c r="P531" s="34"/>
      <c r="Q531" s="56"/>
      <c r="R531" s="34"/>
      <c r="S531" s="56"/>
      <c r="T531" s="25"/>
    </row>
    <row r="532" spans="1:20">
      <c r="A532" s="27">
        <v>60</v>
      </c>
      <c r="B532" s="27">
        <v>79</v>
      </c>
      <c r="C532" s="27" t="str">
        <f t="shared" si="96"/>
        <v>一</v>
      </c>
      <c r="D532" s="56" t="str">
        <f t="shared" si="97"/>
        <v>進校</v>
      </c>
      <c r="E532" s="56" t="str">
        <f t="shared" si="98"/>
        <v>(進)商一3</v>
      </c>
      <c r="F532" s="25" t="str">
        <f t="shared" si="99"/>
        <v>數學B(陳版) Ⅰ</v>
      </c>
      <c r="G532" s="56" t="str">
        <f t="shared" si="100"/>
        <v>一</v>
      </c>
      <c r="H532" s="56" t="str">
        <f t="shared" si="101"/>
        <v>龍騰</v>
      </c>
      <c r="I532" s="56" t="str">
        <f t="shared" si="102"/>
        <v>陳秋錦</v>
      </c>
      <c r="J532" s="56">
        <f t="shared" si="103"/>
        <v>187</v>
      </c>
      <c r="K532" s="42">
        <f t="shared" si="105"/>
        <v>0</v>
      </c>
      <c r="L532" s="44" t="str">
        <f>VLOOKUP(H532,出版社!$B$2:$D$26,3,0)</f>
        <v>招標議價</v>
      </c>
      <c r="M532" s="56">
        <f t="shared" si="104"/>
        <v>30</v>
      </c>
      <c r="N532" s="56">
        <f t="shared" si="108"/>
        <v>30</v>
      </c>
      <c r="O532" s="34">
        <f t="shared" si="109"/>
        <v>5610</v>
      </c>
      <c r="P532" s="34"/>
      <c r="Q532" s="56"/>
      <c r="R532" s="34"/>
      <c r="S532" s="56"/>
      <c r="T532" s="25"/>
    </row>
    <row r="533" spans="1:20">
      <c r="A533" s="27">
        <v>58</v>
      </c>
      <c r="B533" s="27">
        <v>83</v>
      </c>
      <c r="C533" s="27" t="str">
        <f t="shared" si="96"/>
        <v>一</v>
      </c>
      <c r="D533" s="56" t="str">
        <f t="shared" si="97"/>
        <v>進校</v>
      </c>
      <c r="E533" s="56" t="str">
        <f t="shared" si="98"/>
        <v>(進)商一1</v>
      </c>
      <c r="F533" s="25" t="str">
        <f t="shared" si="99"/>
        <v>公民與社會A</v>
      </c>
      <c r="G533" s="56" t="str">
        <f t="shared" si="100"/>
        <v>全</v>
      </c>
      <c r="H533" s="56" t="str">
        <f t="shared" si="101"/>
        <v>信樺</v>
      </c>
      <c r="I533" s="56" t="str">
        <f t="shared" si="102"/>
        <v>毛靜雯</v>
      </c>
      <c r="J533" s="56">
        <f t="shared" si="103"/>
        <v>120</v>
      </c>
      <c r="K533" s="42">
        <f t="shared" si="105"/>
        <v>0</v>
      </c>
      <c r="L533" s="44" t="str">
        <f>VLOOKUP(H533,出版社!$B$2:$D$26,3,0)</f>
        <v>招標議價</v>
      </c>
      <c r="M533" s="56">
        <f t="shared" si="104"/>
        <v>30</v>
      </c>
      <c r="N533" s="56">
        <f t="shared" si="108"/>
        <v>30</v>
      </c>
      <c r="O533" s="34">
        <f t="shared" si="109"/>
        <v>3600</v>
      </c>
      <c r="P533" s="34"/>
      <c r="Q533" s="56"/>
      <c r="R533" s="34"/>
      <c r="S533" s="56"/>
      <c r="T533" s="25"/>
    </row>
    <row r="534" spans="1:20">
      <c r="A534" s="27">
        <v>59</v>
      </c>
      <c r="B534" s="27">
        <v>83</v>
      </c>
      <c r="C534" s="27" t="str">
        <f t="shared" si="96"/>
        <v>一</v>
      </c>
      <c r="D534" s="56" t="str">
        <f t="shared" si="97"/>
        <v>進校</v>
      </c>
      <c r="E534" s="56" t="str">
        <f t="shared" si="98"/>
        <v>(進)商一2</v>
      </c>
      <c r="F534" s="25" t="str">
        <f t="shared" si="99"/>
        <v>公民與社會A</v>
      </c>
      <c r="G534" s="56" t="str">
        <f t="shared" si="100"/>
        <v>全</v>
      </c>
      <c r="H534" s="56" t="str">
        <f t="shared" si="101"/>
        <v>信樺</v>
      </c>
      <c r="I534" s="56" t="str">
        <f t="shared" si="102"/>
        <v>毛靜雯</v>
      </c>
      <c r="J534" s="56">
        <f t="shared" si="103"/>
        <v>120</v>
      </c>
      <c r="K534" s="42">
        <f t="shared" si="105"/>
        <v>0</v>
      </c>
      <c r="L534" s="44" t="str">
        <f>VLOOKUP(H534,出版社!$B$2:$D$26,3,0)</f>
        <v>招標議價</v>
      </c>
      <c r="M534" s="56">
        <f t="shared" si="104"/>
        <v>30</v>
      </c>
      <c r="N534" s="56">
        <f t="shared" si="108"/>
        <v>30</v>
      </c>
      <c r="O534" s="34">
        <f t="shared" si="109"/>
        <v>3600</v>
      </c>
      <c r="P534" s="34"/>
      <c r="Q534" s="56"/>
      <c r="R534" s="34"/>
      <c r="S534" s="56"/>
      <c r="T534" s="25"/>
    </row>
    <row r="535" spans="1:20">
      <c r="A535" s="27">
        <v>60</v>
      </c>
      <c r="B535" s="27">
        <v>83</v>
      </c>
      <c r="C535" s="27" t="str">
        <f t="shared" si="96"/>
        <v>一</v>
      </c>
      <c r="D535" s="56" t="str">
        <f t="shared" si="97"/>
        <v>進校</v>
      </c>
      <c r="E535" s="56" t="str">
        <f t="shared" si="98"/>
        <v>(進)商一3</v>
      </c>
      <c r="F535" s="25" t="str">
        <f t="shared" si="99"/>
        <v>公民與社會A</v>
      </c>
      <c r="G535" s="56" t="str">
        <f t="shared" si="100"/>
        <v>全</v>
      </c>
      <c r="H535" s="56" t="str">
        <f t="shared" si="101"/>
        <v>信樺</v>
      </c>
      <c r="I535" s="56" t="str">
        <f t="shared" si="102"/>
        <v>毛靜雯</v>
      </c>
      <c r="J535" s="56">
        <f t="shared" si="103"/>
        <v>120</v>
      </c>
      <c r="K535" s="42">
        <f t="shared" si="105"/>
        <v>0</v>
      </c>
      <c r="L535" s="44" t="str">
        <f>VLOOKUP(H535,出版社!$B$2:$D$26,3,0)</f>
        <v>招標議價</v>
      </c>
      <c r="M535" s="56">
        <f t="shared" si="104"/>
        <v>30</v>
      </c>
      <c r="N535" s="56">
        <f t="shared" si="108"/>
        <v>30</v>
      </c>
      <c r="O535" s="34">
        <f t="shared" si="109"/>
        <v>3600</v>
      </c>
      <c r="P535" s="34"/>
      <c r="Q535" s="56"/>
      <c r="R535" s="34"/>
      <c r="S535" s="56"/>
      <c r="T535" s="25"/>
    </row>
    <row r="536" spans="1:20">
      <c r="A536" s="27">
        <v>58</v>
      </c>
      <c r="B536" s="27">
        <v>84</v>
      </c>
      <c r="C536" s="27" t="str">
        <f t="shared" si="96"/>
        <v>一</v>
      </c>
      <c r="D536" s="56" t="str">
        <f t="shared" si="97"/>
        <v>進校</v>
      </c>
      <c r="E536" s="56" t="str">
        <f t="shared" si="98"/>
        <v>(進)商一1</v>
      </c>
      <c r="F536" s="25" t="str">
        <f t="shared" si="99"/>
        <v>生涯規劃(職校版)</v>
      </c>
      <c r="G536" s="56" t="str">
        <f t="shared" si="100"/>
        <v>全</v>
      </c>
      <c r="H536" s="56" t="str">
        <f t="shared" si="101"/>
        <v>幼獅</v>
      </c>
      <c r="I536" s="56" t="str">
        <f t="shared" si="102"/>
        <v>張德聰</v>
      </c>
      <c r="J536" s="56">
        <f t="shared" si="103"/>
        <v>150</v>
      </c>
      <c r="K536" s="42">
        <f t="shared" si="105"/>
        <v>0</v>
      </c>
      <c r="L536" s="44" t="str">
        <f>VLOOKUP(H536,出版社!$B$2:$D$26,3,0)</f>
        <v>招標議價</v>
      </c>
      <c r="M536" s="56">
        <f t="shared" si="104"/>
        <v>30</v>
      </c>
      <c r="N536" s="56">
        <f t="shared" si="108"/>
        <v>30</v>
      </c>
      <c r="O536" s="34">
        <f t="shared" si="109"/>
        <v>4500</v>
      </c>
      <c r="P536" s="34"/>
      <c r="Q536" s="56"/>
      <c r="R536" s="34"/>
      <c r="S536" s="56"/>
      <c r="T536" s="25"/>
    </row>
    <row r="537" spans="1:20">
      <c r="A537" s="27">
        <v>59</v>
      </c>
      <c r="B537" s="27">
        <v>84</v>
      </c>
      <c r="C537" s="27" t="str">
        <f t="shared" si="96"/>
        <v>一</v>
      </c>
      <c r="D537" s="56" t="str">
        <f t="shared" si="97"/>
        <v>進校</v>
      </c>
      <c r="E537" s="56" t="str">
        <f t="shared" si="98"/>
        <v>(進)商一2</v>
      </c>
      <c r="F537" s="25" t="str">
        <f t="shared" si="99"/>
        <v>生涯規劃(職校版)</v>
      </c>
      <c r="G537" s="56" t="str">
        <f t="shared" si="100"/>
        <v>全</v>
      </c>
      <c r="H537" s="56" t="str">
        <f t="shared" si="101"/>
        <v>幼獅</v>
      </c>
      <c r="I537" s="56" t="str">
        <f t="shared" si="102"/>
        <v>張德聰</v>
      </c>
      <c r="J537" s="56">
        <f t="shared" si="103"/>
        <v>150</v>
      </c>
      <c r="K537" s="42">
        <f t="shared" si="105"/>
        <v>0</v>
      </c>
      <c r="L537" s="44" t="str">
        <f>VLOOKUP(H537,出版社!$B$2:$D$26,3,0)</f>
        <v>招標議價</v>
      </c>
      <c r="M537" s="56">
        <f t="shared" si="104"/>
        <v>30</v>
      </c>
      <c r="N537" s="56">
        <f t="shared" si="108"/>
        <v>30</v>
      </c>
      <c r="O537" s="34">
        <f t="shared" si="109"/>
        <v>4500</v>
      </c>
      <c r="P537" s="34"/>
      <c r="Q537" s="56"/>
      <c r="R537" s="34"/>
      <c r="S537" s="56"/>
      <c r="T537" s="25"/>
    </row>
    <row r="538" spans="1:20">
      <c r="A538" s="27">
        <v>60</v>
      </c>
      <c r="B538" s="27">
        <v>84</v>
      </c>
      <c r="C538" s="27" t="str">
        <f t="shared" si="96"/>
        <v>一</v>
      </c>
      <c r="D538" s="56" t="str">
        <f t="shared" si="97"/>
        <v>進校</v>
      </c>
      <c r="E538" s="56" t="str">
        <f t="shared" si="98"/>
        <v>(進)商一3</v>
      </c>
      <c r="F538" s="25" t="str">
        <f t="shared" si="99"/>
        <v>生涯規劃(職校版)</v>
      </c>
      <c r="G538" s="56" t="str">
        <f t="shared" si="100"/>
        <v>全</v>
      </c>
      <c r="H538" s="56" t="str">
        <f t="shared" si="101"/>
        <v>幼獅</v>
      </c>
      <c r="I538" s="56" t="str">
        <f t="shared" si="102"/>
        <v>張德聰</v>
      </c>
      <c r="J538" s="56">
        <f t="shared" si="103"/>
        <v>150</v>
      </c>
      <c r="K538" s="42">
        <f t="shared" si="105"/>
        <v>0</v>
      </c>
      <c r="L538" s="44" t="str">
        <f>VLOOKUP(H538,出版社!$B$2:$D$26,3,0)</f>
        <v>招標議價</v>
      </c>
      <c r="M538" s="56">
        <f t="shared" si="104"/>
        <v>30</v>
      </c>
      <c r="N538" s="56">
        <f t="shared" si="108"/>
        <v>30</v>
      </c>
      <c r="O538" s="34">
        <f t="shared" si="109"/>
        <v>4500</v>
      </c>
      <c r="P538" s="34"/>
      <c r="Q538" s="56"/>
      <c r="R538" s="34"/>
      <c r="S538" s="56"/>
      <c r="T538" s="25"/>
    </row>
    <row r="539" spans="1:20">
      <c r="A539" s="27">
        <v>58</v>
      </c>
      <c r="B539" s="27">
        <v>85</v>
      </c>
      <c r="C539" s="27" t="str">
        <f t="shared" si="96"/>
        <v>一</v>
      </c>
      <c r="D539" s="56" t="str">
        <f t="shared" si="97"/>
        <v>進校</v>
      </c>
      <c r="E539" s="56" t="str">
        <f t="shared" si="98"/>
        <v>(進)商一1</v>
      </c>
      <c r="F539" s="25" t="str">
        <f t="shared" si="99"/>
        <v>健康與護理Ⅰ</v>
      </c>
      <c r="G539" s="56" t="str">
        <f t="shared" si="100"/>
        <v>上</v>
      </c>
      <c r="H539" s="56" t="str">
        <f t="shared" si="101"/>
        <v>幼獅</v>
      </c>
      <c r="I539" s="56" t="str">
        <f t="shared" si="102"/>
        <v>郭鐘隆</v>
      </c>
      <c r="J539" s="56">
        <f t="shared" si="103"/>
        <v>155</v>
      </c>
      <c r="K539" s="42">
        <f t="shared" si="105"/>
        <v>0</v>
      </c>
      <c r="L539" s="44" t="str">
        <f>VLOOKUP(H539,出版社!$B$2:$D$26,3,0)</f>
        <v>招標議價</v>
      </c>
      <c r="M539" s="56">
        <f t="shared" si="104"/>
        <v>30</v>
      </c>
      <c r="N539" s="56">
        <f t="shared" si="108"/>
        <v>30</v>
      </c>
      <c r="O539" s="34">
        <f t="shared" si="109"/>
        <v>4650</v>
      </c>
      <c r="P539" s="34"/>
      <c r="Q539" s="56"/>
      <c r="R539" s="34"/>
      <c r="S539" s="56"/>
      <c r="T539" s="25"/>
    </row>
    <row r="540" spans="1:20">
      <c r="A540" s="27">
        <v>59</v>
      </c>
      <c r="B540" s="27">
        <v>85</v>
      </c>
      <c r="C540" s="27" t="str">
        <f t="shared" si="96"/>
        <v>一</v>
      </c>
      <c r="D540" s="56" t="str">
        <f t="shared" si="97"/>
        <v>進校</v>
      </c>
      <c r="E540" s="56" t="str">
        <f t="shared" si="98"/>
        <v>(進)商一2</v>
      </c>
      <c r="F540" s="25" t="str">
        <f t="shared" si="99"/>
        <v>健康與護理Ⅰ</v>
      </c>
      <c r="G540" s="56" t="str">
        <f t="shared" si="100"/>
        <v>上</v>
      </c>
      <c r="H540" s="56" t="str">
        <f t="shared" si="101"/>
        <v>幼獅</v>
      </c>
      <c r="I540" s="56" t="str">
        <f t="shared" si="102"/>
        <v>郭鐘隆</v>
      </c>
      <c r="J540" s="56">
        <f t="shared" si="103"/>
        <v>155</v>
      </c>
      <c r="K540" s="42">
        <f t="shared" si="105"/>
        <v>0</v>
      </c>
      <c r="L540" s="44" t="str">
        <f>VLOOKUP(H540,出版社!$B$2:$D$26,3,0)</f>
        <v>招標議價</v>
      </c>
      <c r="M540" s="56">
        <f t="shared" si="104"/>
        <v>30</v>
      </c>
      <c r="N540" s="56">
        <f t="shared" si="108"/>
        <v>30</v>
      </c>
      <c r="O540" s="34">
        <f t="shared" si="109"/>
        <v>4650</v>
      </c>
      <c r="P540" s="34"/>
      <c r="Q540" s="56"/>
      <c r="R540" s="34"/>
      <c r="S540" s="56"/>
      <c r="T540" s="25"/>
    </row>
    <row r="541" spans="1:20">
      <c r="A541" s="27">
        <v>60</v>
      </c>
      <c r="B541" s="27">
        <v>85</v>
      </c>
      <c r="C541" s="27" t="str">
        <f t="shared" si="96"/>
        <v>一</v>
      </c>
      <c r="D541" s="56" t="str">
        <f t="shared" si="97"/>
        <v>進校</v>
      </c>
      <c r="E541" s="56" t="str">
        <f t="shared" si="98"/>
        <v>(進)商一3</v>
      </c>
      <c r="F541" s="25" t="str">
        <f t="shared" si="99"/>
        <v>健康與護理Ⅰ</v>
      </c>
      <c r="G541" s="56" t="str">
        <f t="shared" si="100"/>
        <v>上</v>
      </c>
      <c r="H541" s="56" t="str">
        <f t="shared" si="101"/>
        <v>幼獅</v>
      </c>
      <c r="I541" s="56" t="str">
        <f t="shared" si="102"/>
        <v>郭鐘隆</v>
      </c>
      <c r="J541" s="56">
        <f t="shared" si="103"/>
        <v>155</v>
      </c>
      <c r="K541" s="42">
        <f t="shared" si="105"/>
        <v>0</v>
      </c>
      <c r="L541" s="44" t="str">
        <f>VLOOKUP(H541,出版社!$B$2:$D$26,3,0)</f>
        <v>招標議價</v>
      </c>
      <c r="M541" s="56">
        <f t="shared" si="104"/>
        <v>30</v>
      </c>
      <c r="N541" s="56">
        <f t="shared" si="108"/>
        <v>30</v>
      </c>
      <c r="O541" s="34">
        <f t="shared" si="109"/>
        <v>4650</v>
      </c>
      <c r="P541" s="34"/>
      <c r="Q541" s="56"/>
      <c r="R541" s="34"/>
      <c r="S541" s="56"/>
      <c r="T541" s="25"/>
    </row>
    <row r="542" spans="1:20">
      <c r="A542" s="27">
        <v>58</v>
      </c>
      <c r="B542" s="27">
        <v>86</v>
      </c>
      <c r="C542" s="27" t="str">
        <f t="shared" si="96"/>
        <v>一</v>
      </c>
      <c r="D542" s="56" t="str">
        <f t="shared" si="97"/>
        <v>進校</v>
      </c>
      <c r="E542" s="56" t="str">
        <f t="shared" si="98"/>
        <v>(進)商一1</v>
      </c>
      <c r="F542" s="25" t="str">
        <f t="shared" si="99"/>
        <v>全民國防教育</v>
      </c>
      <c r="G542" s="56" t="str">
        <f t="shared" si="100"/>
        <v>ㄧ</v>
      </c>
      <c r="H542" s="56" t="str">
        <f t="shared" si="101"/>
        <v>育達</v>
      </c>
      <c r="I542" s="56" t="str">
        <f t="shared" si="102"/>
        <v>高德智</v>
      </c>
      <c r="J542" s="56">
        <f t="shared" si="103"/>
        <v>168</v>
      </c>
      <c r="K542" s="42">
        <f t="shared" si="105"/>
        <v>0</v>
      </c>
      <c r="L542" s="44" t="str">
        <f>VLOOKUP(H542,出版社!$B$2:$D$26,3,0)</f>
        <v>招標議價</v>
      </c>
      <c r="M542" s="56">
        <f t="shared" si="104"/>
        <v>30</v>
      </c>
      <c r="N542" s="56">
        <f t="shared" si="108"/>
        <v>30</v>
      </c>
      <c r="O542" s="34">
        <f t="shared" si="109"/>
        <v>5040</v>
      </c>
      <c r="P542" s="34"/>
      <c r="Q542" s="56"/>
      <c r="R542" s="34"/>
      <c r="S542" s="56"/>
      <c r="T542" s="25"/>
    </row>
    <row r="543" spans="1:20">
      <c r="A543" s="27">
        <v>59</v>
      </c>
      <c r="B543" s="27">
        <v>86</v>
      </c>
      <c r="C543" s="27" t="str">
        <f t="shared" si="96"/>
        <v>一</v>
      </c>
      <c r="D543" s="56" t="str">
        <f t="shared" si="97"/>
        <v>進校</v>
      </c>
      <c r="E543" s="56" t="str">
        <f t="shared" si="98"/>
        <v>(進)商一2</v>
      </c>
      <c r="F543" s="25" t="str">
        <f t="shared" si="99"/>
        <v>全民國防教育</v>
      </c>
      <c r="G543" s="56" t="str">
        <f t="shared" si="100"/>
        <v>ㄧ</v>
      </c>
      <c r="H543" s="56" t="str">
        <f t="shared" si="101"/>
        <v>育達</v>
      </c>
      <c r="I543" s="56" t="str">
        <f t="shared" si="102"/>
        <v>高德智</v>
      </c>
      <c r="J543" s="56">
        <f t="shared" si="103"/>
        <v>168</v>
      </c>
      <c r="K543" s="42">
        <f t="shared" si="105"/>
        <v>0</v>
      </c>
      <c r="L543" s="44" t="str">
        <f>VLOOKUP(H543,出版社!$B$2:$D$26,3,0)</f>
        <v>招標議價</v>
      </c>
      <c r="M543" s="56">
        <f t="shared" si="104"/>
        <v>30</v>
      </c>
      <c r="N543" s="56">
        <f t="shared" si="108"/>
        <v>30</v>
      </c>
      <c r="O543" s="34">
        <f t="shared" si="109"/>
        <v>5040</v>
      </c>
      <c r="P543" s="34"/>
      <c r="Q543" s="56"/>
      <c r="R543" s="34"/>
      <c r="S543" s="56"/>
      <c r="T543" s="25"/>
    </row>
    <row r="544" spans="1:20">
      <c r="A544" s="27">
        <v>60</v>
      </c>
      <c r="B544" s="27">
        <v>86</v>
      </c>
      <c r="C544" s="27" t="str">
        <f t="shared" si="96"/>
        <v>一</v>
      </c>
      <c r="D544" s="56" t="str">
        <f t="shared" si="97"/>
        <v>進校</v>
      </c>
      <c r="E544" s="56" t="str">
        <f t="shared" si="98"/>
        <v>(進)商一3</v>
      </c>
      <c r="F544" s="25" t="str">
        <f t="shared" si="99"/>
        <v>全民國防教育</v>
      </c>
      <c r="G544" s="56" t="str">
        <f t="shared" si="100"/>
        <v>ㄧ</v>
      </c>
      <c r="H544" s="56" t="str">
        <f t="shared" si="101"/>
        <v>育達</v>
      </c>
      <c r="I544" s="56" t="str">
        <f t="shared" si="102"/>
        <v>高德智</v>
      </c>
      <c r="J544" s="56">
        <f t="shared" si="103"/>
        <v>168</v>
      </c>
      <c r="K544" s="42">
        <f t="shared" si="105"/>
        <v>0</v>
      </c>
      <c r="L544" s="44" t="str">
        <f>VLOOKUP(H544,出版社!$B$2:$D$26,3,0)</f>
        <v>招標議價</v>
      </c>
      <c r="M544" s="56">
        <f t="shared" si="104"/>
        <v>30</v>
      </c>
      <c r="N544" s="56">
        <f t="shared" si="108"/>
        <v>30</v>
      </c>
      <c r="O544" s="34">
        <f t="shared" si="109"/>
        <v>5040</v>
      </c>
      <c r="P544" s="34"/>
      <c r="Q544" s="56"/>
      <c r="R544" s="34"/>
      <c r="S544" s="56"/>
      <c r="T544" s="25"/>
    </row>
    <row r="545" spans="1:20">
      <c r="A545" s="27">
        <v>58</v>
      </c>
      <c r="B545" s="27">
        <v>87</v>
      </c>
      <c r="C545" s="27" t="str">
        <f t="shared" si="96"/>
        <v>一</v>
      </c>
      <c r="D545" s="56" t="str">
        <f t="shared" si="97"/>
        <v>進校</v>
      </c>
      <c r="E545" s="56" t="str">
        <f t="shared" si="98"/>
        <v>(進)商一1</v>
      </c>
      <c r="F545" s="25" t="str">
        <f t="shared" si="99"/>
        <v>體育規則</v>
      </c>
      <c r="G545" s="56" t="str">
        <f t="shared" si="100"/>
        <v>全</v>
      </c>
      <c r="H545" s="56" t="str">
        <f t="shared" si="101"/>
        <v>信樺</v>
      </c>
      <c r="I545" s="56" t="str">
        <f t="shared" si="102"/>
        <v>信樺體育研究室</v>
      </c>
      <c r="J545" s="56">
        <f t="shared" si="103"/>
        <v>100</v>
      </c>
      <c r="K545" s="42">
        <f t="shared" si="105"/>
        <v>0</v>
      </c>
      <c r="L545" s="44" t="str">
        <f>VLOOKUP(H545,出版社!$B$2:$D$26,3,0)</f>
        <v>招標議價</v>
      </c>
      <c r="M545" s="56">
        <f t="shared" si="104"/>
        <v>30</v>
      </c>
      <c r="N545" s="56">
        <f t="shared" si="108"/>
        <v>30</v>
      </c>
      <c r="O545" s="34">
        <f t="shared" si="109"/>
        <v>3000</v>
      </c>
      <c r="P545" s="34"/>
      <c r="Q545" s="56"/>
      <c r="R545" s="34"/>
      <c r="S545" s="56"/>
      <c r="T545" s="25"/>
    </row>
    <row r="546" spans="1:20">
      <c r="A546" s="27">
        <v>59</v>
      </c>
      <c r="B546" s="27">
        <v>87</v>
      </c>
      <c r="C546" s="27" t="str">
        <f t="shared" si="96"/>
        <v>一</v>
      </c>
      <c r="D546" s="56" t="str">
        <f t="shared" si="97"/>
        <v>進校</v>
      </c>
      <c r="E546" s="56" t="str">
        <f t="shared" si="98"/>
        <v>(進)商一2</v>
      </c>
      <c r="F546" s="25" t="str">
        <f t="shared" si="99"/>
        <v>體育規則</v>
      </c>
      <c r="G546" s="56" t="str">
        <f t="shared" si="100"/>
        <v>全</v>
      </c>
      <c r="H546" s="56" t="str">
        <f t="shared" si="101"/>
        <v>信樺</v>
      </c>
      <c r="I546" s="56" t="str">
        <f t="shared" si="102"/>
        <v>信樺體育研究室</v>
      </c>
      <c r="J546" s="56">
        <f t="shared" si="103"/>
        <v>100</v>
      </c>
      <c r="K546" s="42">
        <f t="shared" si="105"/>
        <v>0</v>
      </c>
      <c r="L546" s="44" t="str">
        <f>VLOOKUP(H546,出版社!$B$2:$D$26,3,0)</f>
        <v>招標議價</v>
      </c>
      <c r="M546" s="56">
        <f t="shared" si="104"/>
        <v>30</v>
      </c>
      <c r="N546" s="56">
        <f t="shared" si="108"/>
        <v>30</v>
      </c>
      <c r="O546" s="34">
        <f t="shared" si="109"/>
        <v>3000</v>
      </c>
      <c r="P546" s="34"/>
      <c r="Q546" s="56"/>
      <c r="R546" s="34"/>
      <c r="S546" s="56"/>
      <c r="T546" s="25"/>
    </row>
    <row r="547" spans="1:20">
      <c r="A547" s="27">
        <v>60</v>
      </c>
      <c r="B547" s="27">
        <v>87</v>
      </c>
      <c r="C547" s="27" t="str">
        <f t="shared" si="96"/>
        <v>一</v>
      </c>
      <c r="D547" s="56" t="str">
        <f t="shared" si="97"/>
        <v>進校</v>
      </c>
      <c r="E547" s="56" t="str">
        <f t="shared" si="98"/>
        <v>(進)商一3</v>
      </c>
      <c r="F547" s="25" t="str">
        <f t="shared" si="99"/>
        <v>體育規則</v>
      </c>
      <c r="G547" s="56" t="str">
        <f t="shared" si="100"/>
        <v>全</v>
      </c>
      <c r="H547" s="56" t="str">
        <f t="shared" si="101"/>
        <v>信樺</v>
      </c>
      <c r="I547" s="56" t="str">
        <f t="shared" si="102"/>
        <v>信樺體育研究室</v>
      </c>
      <c r="J547" s="56">
        <f t="shared" si="103"/>
        <v>100</v>
      </c>
      <c r="K547" s="42">
        <f t="shared" si="105"/>
        <v>0</v>
      </c>
      <c r="L547" s="44" t="str">
        <f>VLOOKUP(H547,出版社!$B$2:$D$26,3,0)</f>
        <v>招標議價</v>
      </c>
      <c r="M547" s="56">
        <f t="shared" si="104"/>
        <v>30</v>
      </c>
      <c r="N547" s="56">
        <f t="shared" si="108"/>
        <v>30</v>
      </c>
      <c r="O547" s="34">
        <f t="shared" si="109"/>
        <v>3000</v>
      </c>
      <c r="P547" s="34"/>
      <c r="Q547" s="56"/>
      <c r="R547" s="34"/>
      <c r="S547" s="56"/>
      <c r="T547" s="25"/>
    </row>
    <row r="548" spans="1:20">
      <c r="A548" s="27">
        <v>58</v>
      </c>
      <c r="B548" s="27">
        <v>80</v>
      </c>
      <c r="C548" s="27" t="str">
        <f t="shared" si="96"/>
        <v>一</v>
      </c>
      <c r="D548" s="56" t="str">
        <f t="shared" si="97"/>
        <v>進校</v>
      </c>
      <c r="E548" s="56" t="str">
        <f t="shared" si="98"/>
        <v>(進)商一1</v>
      </c>
      <c r="F548" s="25" t="str">
        <f t="shared" si="99"/>
        <v>會計學Ⅰ</v>
      </c>
      <c r="G548" s="56" t="str">
        <f t="shared" si="100"/>
        <v>一</v>
      </c>
      <c r="H548" s="56" t="str">
        <f t="shared" si="101"/>
        <v>啟芳</v>
      </c>
      <c r="I548" s="56" t="str">
        <f t="shared" si="102"/>
        <v>林若娟</v>
      </c>
      <c r="J548" s="56">
        <f t="shared" si="103"/>
        <v>230</v>
      </c>
      <c r="K548" s="42">
        <f t="shared" si="105"/>
        <v>0</v>
      </c>
      <c r="L548" s="44" t="str">
        <f>VLOOKUP(H548,出版社!$B$2:$D$26,3,0)</f>
        <v>招標議價</v>
      </c>
      <c r="M548" s="56">
        <f t="shared" si="104"/>
        <v>30</v>
      </c>
      <c r="N548" s="56">
        <f t="shared" si="108"/>
        <v>30</v>
      </c>
      <c r="O548" s="34">
        <f t="shared" si="109"/>
        <v>6900</v>
      </c>
      <c r="P548" s="34"/>
      <c r="Q548" s="56"/>
      <c r="R548" s="34"/>
      <c r="S548" s="56"/>
      <c r="T548" s="25"/>
    </row>
    <row r="549" spans="1:20">
      <c r="A549" s="27">
        <v>59</v>
      </c>
      <c r="B549" s="27">
        <v>80</v>
      </c>
      <c r="C549" s="27" t="str">
        <f t="shared" si="96"/>
        <v>一</v>
      </c>
      <c r="D549" s="56" t="str">
        <f t="shared" si="97"/>
        <v>進校</v>
      </c>
      <c r="E549" s="56" t="str">
        <f t="shared" si="98"/>
        <v>(進)商一2</v>
      </c>
      <c r="F549" s="25" t="str">
        <f t="shared" si="99"/>
        <v>會計學Ⅰ</v>
      </c>
      <c r="G549" s="56" t="str">
        <f t="shared" si="100"/>
        <v>一</v>
      </c>
      <c r="H549" s="56" t="str">
        <f t="shared" si="101"/>
        <v>啟芳</v>
      </c>
      <c r="I549" s="56" t="str">
        <f t="shared" si="102"/>
        <v>林若娟</v>
      </c>
      <c r="J549" s="56">
        <f t="shared" si="103"/>
        <v>230</v>
      </c>
      <c r="K549" s="42">
        <f t="shared" si="105"/>
        <v>0</v>
      </c>
      <c r="L549" s="44" t="str">
        <f>VLOOKUP(H549,出版社!$B$2:$D$26,3,0)</f>
        <v>招標議價</v>
      </c>
      <c r="M549" s="56">
        <f t="shared" si="104"/>
        <v>30</v>
      </c>
      <c r="N549" s="56">
        <f t="shared" si="108"/>
        <v>30</v>
      </c>
      <c r="O549" s="34">
        <f t="shared" si="109"/>
        <v>6900</v>
      </c>
      <c r="P549" s="34"/>
      <c r="Q549" s="56"/>
      <c r="R549" s="34"/>
      <c r="S549" s="56"/>
      <c r="T549" s="25"/>
    </row>
    <row r="550" spans="1:20">
      <c r="A550" s="27">
        <v>60</v>
      </c>
      <c r="B550" s="27">
        <v>80</v>
      </c>
      <c r="C550" s="27" t="str">
        <f t="shared" si="96"/>
        <v>一</v>
      </c>
      <c r="D550" s="56" t="str">
        <f t="shared" si="97"/>
        <v>進校</v>
      </c>
      <c r="E550" s="56" t="str">
        <f t="shared" si="98"/>
        <v>(進)商一3</v>
      </c>
      <c r="F550" s="25" t="str">
        <f t="shared" si="99"/>
        <v>會計學Ⅰ</v>
      </c>
      <c r="G550" s="56" t="str">
        <f t="shared" si="100"/>
        <v>一</v>
      </c>
      <c r="H550" s="56" t="str">
        <f t="shared" si="101"/>
        <v>啟芳</v>
      </c>
      <c r="I550" s="56" t="str">
        <f t="shared" si="102"/>
        <v>林若娟</v>
      </c>
      <c r="J550" s="56">
        <f t="shared" si="103"/>
        <v>230</v>
      </c>
      <c r="K550" s="42">
        <f t="shared" si="105"/>
        <v>0</v>
      </c>
      <c r="L550" s="44" t="str">
        <f>VLOOKUP(H550,出版社!$B$2:$D$26,3,0)</f>
        <v>招標議價</v>
      </c>
      <c r="M550" s="56">
        <f t="shared" si="104"/>
        <v>30</v>
      </c>
      <c r="N550" s="56">
        <f t="shared" si="108"/>
        <v>30</v>
      </c>
      <c r="O550" s="34">
        <f t="shared" si="109"/>
        <v>6900</v>
      </c>
      <c r="P550" s="34"/>
      <c r="Q550" s="56"/>
      <c r="R550" s="34"/>
      <c r="S550" s="56"/>
      <c r="T550" s="25"/>
    </row>
    <row r="551" spans="1:20">
      <c r="A551" s="27">
        <v>58</v>
      </c>
      <c r="B551" s="27">
        <v>81</v>
      </c>
      <c r="C551" s="27" t="str">
        <f t="shared" si="96"/>
        <v>一</v>
      </c>
      <c r="D551" s="56" t="str">
        <f t="shared" si="97"/>
        <v>進校</v>
      </c>
      <c r="E551" s="56" t="str">
        <f t="shared" si="98"/>
        <v>(進)商一1</v>
      </c>
      <c r="F551" s="25" t="str">
        <f t="shared" si="99"/>
        <v>商業概論Ⅰ</v>
      </c>
      <c r="G551" s="56" t="str">
        <f t="shared" si="100"/>
        <v>一</v>
      </c>
      <c r="H551" s="56" t="str">
        <f t="shared" si="101"/>
        <v>信樺</v>
      </c>
      <c r="I551" s="56" t="str">
        <f t="shared" si="102"/>
        <v>徐玉霞</v>
      </c>
      <c r="J551" s="56">
        <f t="shared" si="103"/>
        <v>200</v>
      </c>
      <c r="K551" s="42">
        <f t="shared" si="105"/>
        <v>0</v>
      </c>
      <c r="L551" s="44" t="str">
        <f>VLOOKUP(H551,出版社!$B$2:$D$26,3,0)</f>
        <v>招標議價</v>
      </c>
      <c r="M551" s="56">
        <f t="shared" si="104"/>
        <v>30</v>
      </c>
      <c r="N551" s="56">
        <f t="shared" si="108"/>
        <v>30</v>
      </c>
      <c r="O551" s="34">
        <f t="shared" si="109"/>
        <v>6000</v>
      </c>
      <c r="P551" s="34"/>
      <c r="Q551" s="56"/>
      <c r="R551" s="34"/>
      <c r="S551" s="56"/>
      <c r="T551" s="25"/>
    </row>
    <row r="552" spans="1:20">
      <c r="A552" s="27">
        <v>59</v>
      </c>
      <c r="B552" s="27">
        <v>81</v>
      </c>
      <c r="C552" s="27" t="str">
        <f t="shared" si="96"/>
        <v>一</v>
      </c>
      <c r="D552" s="56" t="str">
        <f t="shared" si="97"/>
        <v>進校</v>
      </c>
      <c r="E552" s="56" t="str">
        <f t="shared" si="98"/>
        <v>(進)商一2</v>
      </c>
      <c r="F552" s="25" t="str">
        <f t="shared" si="99"/>
        <v>商業概論Ⅰ</v>
      </c>
      <c r="G552" s="56" t="str">
        <f t="shared" si="100"/>
        <v>一</v>
      </c>
      <c r="H552" s="56" t="str">
        <f t="shared" si="101"/>
        <v>信樺</v>
      </c>
      <c r="I552" s="56" t="str">
        <f t="shared" si="102"/>
        <v>徐玉霞</v>
      </c>
      <c r="J552" s="56">
        <f t="shared" si="103"/>
        <v>200</v>
      </c>
      <c r="K552" s="42">
        <f t="shared" si="105"/>
        <v>0</v>
      </c>
      <c r="L552" s="44" t="str">
        <f>VLOOKUP(H552,出版社!$B$2:$D$26,3,0)</f>
        <v>招標議價</v>
      </c>
      <c r="M552" s="56">
        <f t="shared" si="104"/>
        <v>30</v>
      </c>
      <c r="N552" s="56">
        <f t="shared" si="108"/>
        <v>30</v>
      </c>
      <c r="O552" s="34">
        <f t="shared" si="109"/>
        <v>6000</v>
      </c>
      <c r="P552" s="34"/>
      <c r="Q552" s="56"/>
      <c r="R552" s="34"/>
      <c r="S552" s="56"/>
      <c r="T552" s="25"/>
    </row>
    <row r="553" spans="1:20">
      <c r="A553" s="27">
        <v>60</v>
      </c>
      <c r="B553" s="27">
        <v>81</v>
      </c>
      <c r="C553" s="27" t="str">
        <f t="shared" si="96"/>
        <v>一</v>
      </c>
      <c r="D553" s="56" t="str">
        <f t="shared" si="97"/>
        <v>進校</v>
      </c>
      <c r="E553" s="56" t="str">
        <f t="shared" si="98"/>
        <v>(進)商一3</v>
      </c>
      <c r="F553" s="25" t="str">
        <f t="shared" si="99"/>
        <v>商業概論Ⅰ</v>
      </c>
      <c r="G553" s="56" t="str">
        <f t="shared" si="100"/>
        <v>一</v>
      </c>
      <c r="H553" s="56" t="str">
        <f t="shared" si="101"/>
        <v>信樺</v>
      </c>
      <c r="I553" s="56" t="str">
        <f t="shared" si="102"/>
        <v>徐玉霞</v>
      </c>
      <c r="J553" s="56">
        <f t="shared" si="103"/>
        <v>200</v>
      </c>
      <c r="K553" s="42">
        <f t="shared" si="105"/>
        <v>0</v>
      </c>
      <c r="L553" s="44" t="str">
        <f>VLOOKUP(H553,出版社!$B$2:$D$26,3,0)</f>
        <v>招標議價</v>
      </c>
      <c r="M553" s="56">
        <f t="shared" si="104"/>
        <v>30</v>
      </c>
      <c r="N553" s="56">
        <f t="shared" si="108"/>
        <v>30</v>
      </c>
      <c r="O553" s="34">
        <f t="shared" si="109"/>
        <v>6000</v>
      </c>
      <c r="P553" s="34"/>
      <c r="Q553" s="56"/>
      <c r="R553" s="34"/>
      <c r="S553" s="56"/>
      <c r="T553" s="25"/>
    </row>
    <row r="554" spans="1:20">
      <c r="A554" s="27">
        <v>58</v>
      </c>
      <c r="B554" s="27">
        <v>82</v>
      </c>
      <c r="C554" s="27" t="str">
        <f t="shared" si="96"/>
        <v>一</v>
      </c>
      <c r="D554" s="56" t="str">
        <f t="shared" si="97"/>
        <v>進校</v>
      </c>
      <c r="E554" s="56" t="str">
        <f t="shared" si="98"/>
        <v>(進)商一1</v>
      </c>
      <c r="F554" s="25" t="str">
        <f t="shared" si="99"/>
        <v>計算機概論Ⅰ</v>
      </c>
      <c r="G554" s="56" t="str">
        <f t="shared" si="100"/>
        <v>一</v>
      </c>
      <c r="H554" s="56" t="str">
        <f t="shared" si="101"/>
        <v>旗立</v>
      </c>
      <c r="I554" s="56" t="str">
        <f t="shared" si="102"/>
        <v>施威銘</v>
      </c>
      <c r="J554" s="56">
        <f t="shared" si="103"/>
        <v>278</v>
      </c>
      <c r="K554" s="42">
        <f t="shared" si="105"/>
        <v>0</v>
      </c>
      <c r="L554" s="44" t="str">
        <f>VLOOKUP(H554,出版社!$B$2:$D$26,3,0)</f>
        <v>招標議價</v>
      </c>
      <c r="M554" s="56">
        <f t="shared" si="104"/>
        <v>30</v>
      </c>
      <c r="N554" s="56">
        <f t="shared" si="108"/>
        <v>30</v>
      </c>
      <c r="O554" s="34">
        <f t="shared" si="109"/>
        <v>8340</v>
      </c>
      <c r="P554" s="34"/>
      <c r="Q554" s="56"/>
      <c r="R554" s="34"/>
      <c r="S554" s="56"/>
      <c r="T554" s="25"/>
    </row>
    <row r="555" spans="1:20">
      <c r="A555" s="27">
        <v>59</v>
      </c>
      <c r="B555" s="27">
        <v>82</v>
      </c>
      <c r="C555" s="27" t="str">
        <f t="shared" si="96"/>
        <v>一</v>
      </c>
      <c r="D555" s="56" t="str">
        <f t="shared" si="97"/>
        <v>進校</v>
      </c>
      <c r="E555" s="56" t="str">
        <f t="shared" si="98"/>
        <v>(進)商一2</v>
      </c>
      <c r="F555" s="25" t="str">
        <f t="shared" si="99"/>
        <v>計算機概論Ⅰ</v>
      </c>
      <c r="G555" s="56" t="str">
        <f t="shared" si="100"/>
        <v>一</v>
      </c>
      <c r="H555" s="56" t="str">
        <f t="shared" si="101"/>
        <v>旗立</v>
      </c>
      <c r="I555" s="56" t="str">
        <f t="shared" si="102"/>
        <v>施威銘</v>
      </c>
      <c r="J555" s="56">
        <f t="shared" si="103"/>
        <v>278</v>
      </c>
      <c r="K555" s="42">
        <f t="shared" si="105"/>
        <v>0</v>
      </c>
      <c r="L555" s="44" t="str">
        <f>VLOOKUP(H555,出版社!$B$2:$D$26,3,0)</f>
        <v>招標議價</v>
      </c>
      <c r="M555" s="56">
        <f t="shared" si="104"/>
        <v>30</v>
      </c>
      <c r="N555" s="56">
        <f t="shared" si="108"/>
        <v>30</v>
      </c>
      <c r="O555" s="34">
        <f t="shared" si="109"/>
        <v>8340</v>
      </c>
      <c r="P555" s="34"/>
      <c r="Q555" s="56"/>
      <c r="R555" s="34"/>
      <c r="S555" s="56"/>
      <c r="T555" s="25"/>
    </row>
    <row r="556" spans="1:20">
      <c r="A556" s="27">
        <v>60</v>
      </c>
      <c r="B556" s="27">
        <v>82</v>
      </c>
      <c r="C556" s="27" t="str">
        <f t="shared" si="96"/>
        <v>一</v>
      </c>
      <c r="D556" s="56" t="str">
        <f t="shared" si="97"/>
        <v>進校</v>
      </c>
      <c r="E556" s="56" t="str">
        <f t="shared" si="98"/>
        <v>(進)商一3</v>
      </c>
      <c r="F556" s="25" t="str">
        <f t="shared" si="99"/>
        <v>計算機概論Ⅰ</v>
      </c>
      <c r="G556" s="56" t="str">
        <f t="shared" si="100"/>
        <v>一</v>
      </c>
      <c r="H556" s="56" t="str">
        <f t="shared" si="101"/>
        <v>旗立</v>
      </c>
      <c r="I556" s="56" t="str">
        <f t="shared" si="102"/>
        <v>施威銘</v>
      </c>
      <c r="J556" s="56">
        <f t="shared" si="103"/>
        <v>278</v>
      </c>
      <c r="K556" s="42">
        <f t="shared" si="105"/>
        <v>0</v>
      </c>
      <c r="L556" s="44" t="str">
        <f>VLOOKUP(H556,出版社!$B$2:$D$26,3,0)</f>
        <v>招標議價</v>
      </c>
      <c r="M556" s="56">
        <f t="shared" si="104"/>
        <v>30</v>
      </c>
      <c r="N556" s="56">
        <f t="shared" si="108"/>
        <v>30</v>
      </c>
      <c r="O556" s="34">
        <f t="shared" si="109"/>
        <v>8340</v>
      </c>
      <c r="P556" s="34"/>
      <c r="Q556" s="56"/>
      <c r="R556" s="34"/>
      <c r="S556" s="56"/>
      <c r="T556" s="25"/>
    </row>
    <row r="557" spans="1:20">
      <c r="A557" s="27">
        <v>69</v>
      </c>
      <c r="B557" s="27">
        <v>77</v>
      </c>
      <c r="C557" s="27" t="str">
        <f t="shared" si="96"/>
        <v>一</v>
      </c>
      <c r="D557" s="56" t="str">
        <f t="shared" si="97"/>
        <v>進校</v>
      </c>
      <c r="E557" s="56" t="str">
        <f t="shared" si="98"/>
        <v>(進)貿一1</v>
      </c>
      <c r="F557" s="25" t="str">
        <f t="shared" si="99"/>
        <v>高職國文(ㄧ)</v>
      </c>
      <c r="G557" s="56" t="str">
        <f t="shared" si="100"/>
        <v>一</v>
      </c>
      <c r="H557" s="56" t="str">
        <f t="shared" si="101"/>
        <v>東大</v>
      </c>
      <c r="I557" s="56" t="str">
        <f t="shared" si="102"/>
        <v>黃志民</v>
      </c>
      <c r="J557" s="56">
        <f t="shared" si="103"/>
        <v>235</v>
      </c>
      <c r="K557" s="42">
        <f t="shared" si="105"/>
        <v>0</v>
      </c>
      <c r="L557" s="44" t="str">
        <f>VLOOKUP(H557,出版社!$B$2:$D$26,3,0)</f>
        <v>招標議價</v>
      </c>
      <c r="M557" s="56">
        <f t="shared" si="104"/>
        <v>30</v>
      </c>
      <c r="N557" s="56">
        <f t="shared" si="108"/>
        <v>30</v>
      </c>
      <c r="O557" s="34">
        <f t="shared" si="109"/>
        <v>7050</v>
      </c>
      <c r="P557" s="34"/>
      <c r="Q557" s="56"/>
      <c r="R557" s="34"/>
      <c r="S557" s="56"/>
      <c r="T557" s="25"/>
    </row>
    <row r="558" spans="1:20">
      <c r="A558" s="27">
        <v>69</v>
      </c>
      <c r="B558" s="27">
        <v>78</v>
      </c>
      <c r="C558" s="27" t="str">
        <f t="shared" si="96"/>
        <v>一</v>
      </c>
      <c r="D558" s="56" t="str">
        <f t="shared" si="97"/>
        <v>進校</v>
      </c>
      <c r="E558" s="56" t="str">
        <f t="shared" si="98"/>
        <v>(進)貿一1</v>
      </c>
      <c r="F558" s="25" t="str">
        <f t="shared" si="99"/>
        <v>英文Ⅰ六課版</v>
      </c>
      <c r="G558" s="56" t="str">
        <f t="shared" si="100"/>
        <v>一</v>
      </c>
      <c r="H558" s="56" t="str">
        <f t="shared" si="101"/>
        <v>東大</v>
      </c>
      <c r="I558" s="56" t="str">
        <f t="shared" si="102"/>
        <v>曾麗玲</v>
      </c>
      <c r="J558" s="56">
        <f t="shared" si="103"/>
        <v>160</v>
      </c>
      <c r="K558" s="42">
        <f t="shared" si="105"/>
        <v>0</v>
      </c>
      <c r="L558" s="44" t="str">
        <f>VLOOKUP(H558,出版社!$B$2:$D$26,3,0)</f>
        <v>招標議價</v>
      </c>
      <c r="M558" s="56">
        <f t="shared" si="104"/>
        <v>30</v>
      </c>
      <c r="N558" s="56">
        <f t="shared" si="108"/>
        <v>30</v>
      </c>
      <c r="O558" s="34">
        <f t="shared" si="109"/>
        <v>4800</v>
      </c>
      <c r="P558" s="34"/>
      <c r="Q558" s="56"/>
      <c r="R558" s="34"/>
      <c r="S558" s="56"/>
      <c r="T558" s="25"/>
    </row>
    <row r="559" spans="1:20">
      <c r="A559" s="27">
        <v>69</v>
      </c>
      <c r="B559" s="27">
        <v>79</v>
      </c>
      <c r="C559" s="27" t="str">
        <f t="shared" si="96"/>
        <v>一</v>
      </c>
      <c r="D559" s="56" t="str">
        <f t="shared" si="97"/>
        <v>進校</v>
      </c>
      <c r="E559" s="56" t="str">
        <f t="shared" si="98"/>
        <v>(進)貿一1</v>
      </c>
      <c r="F559" s="25" t="str">
        <f t="shared" si="99"/>
        <v>數學B(陳版) Ⅰ</v>
      </c>
      <c r="G559" s="56" t="str">
        <f t="shared" si="100"/>
        <v>一</v>
      </c>
      <c r="H559" s="56" t="str">
        <f t="shared" si="101"/>
        <v>龍騰</v>
      </c>
      <c r="I559" s="56" t="str">
        <f t="shared" si="102"/>
        <v>陳秋錦</v>
      </c>
      <c r="J559" s="56">
        <f t="shared" si="103"/>
        <v>187</v>
      </c>
      <c r="K559" s="42">
        <f t="shared" si="105"/>
        <v>0</v>
      </c>
      <c r="L559" s="44" t="str">
        <f>VLOOKUP(H559,出版社!$B$2:$D$26,3,0)</f>
        <v>招標議價</v>
      </c>
      <c r="M559" s="56">
        <f t="shared" si="104"/>
        <v>30</v>
      </c>
      <c r="N559" s="56">
        <f t="shared" si="108"/>
        <v>30</v>
      </c>
      <c r="O559" s="34">
        <f t="shared" si="109"/>
        <v>5610</v>
      </c>
      <c r="P559" s="34"/>
      <c r="Q559" s="56"/>
      <c r="R559" s="34"/>
      <c r="S559" s="56"/>
      <c r="T559" s="25"/>
    </row>
    <row r="560" spans="1:20">
      <c r="A560" s="27">
        <v>69</v>
      </c>
      <c r="B560" s="27">
        <v>84</v>
      </c>
      <c r="C560" s="27" t="str">
        <f t="shared" si="96"/>
        <v>一</v>
      </c>
      <c r="D560" s="56" t="str">
        <f t="shared" si="97"/>
        <v>進校</v>
      </c>
      <c r="E560" s="56" t="str">
        <f t="shared" si="98"/>
        <v>(進)貿一1</v>
      </c>
      <c r="F560" s="25" t="str">
        <f t="shared" si="99"/>
        <v>生涯規劃(職校版)</v>
      </c>
      <c r="G560" s="56" t="str">
        <f t="shared" si="100"/>
        <v>全</v>
      </c>
      <c r="H560" s="56" t="str">
        <f t="shared" si="101"/>
        <v>幼獅</v>
      </c>
      <c r="I560" s="56" t="str">
        <f t="shared" si="102"/>
        <v>張德聰</v>
      </c>
      <c r="J560" s="56">
        <f t="shared" si="103"/>
        <v>150</v>
      </c>
      <c r="K560" s="42">
        <f t="shared" si="105"/>
        <v>0</v>
      </c>
      <c r="L560" s="44" t="str">
        <f>VLOOKUP(H560,出版社!$B$2:$D$26,3,0)</f>
        <v>招標議價</v>
      </c>
      <c r="M560" s="56">
        <f t="shared" si="104"/>
        <v>30</v>
      </c>
      <c r="N560" s="56">
        <f t="shared" si="108"/>
        <v>30</v>
      </c>
      <c r="O560" s="34">
        <f t="shared" si="109"/>
        <v>4500</v>
      </c>
      <c r="P560" s="34"/>
      <c r="Q560" s="56"/>
      <c r="R560" s="34"/>
      <c r="S560" s="56"/>
      <c r="T560" s="25"/>
    </row>
    <row r="561" spans="1:20">
      <c r="A561" s="27">
        <v>69</v>
      </c>
      <c r="B561" s="27">
        <v>85</v>
      </c>
      <c r="C561" s="27" t="str">
        <f t="shared" si="96"/>
        <v>一</v>
      </c>
      <c r="D561" s="56" t="str">
        <f t="shared" si="97"/>
        <v>進校</v>
      </c>
      <c r="E561" s="56" t="str">
        <f t="shared" si="98"/>
        <v>(進)貿一1</v>
      </c>
      <c r="F561" s="25" t="str">
        <f t="shared" si="99"/>
        <v>健康與護理Ⅰ</v>
      </c>
      <c r="G561" s="56" t="str">
        <f t="shared" si="100"/>
        <v>上</v>
      </c>
      <c r="H561" s="56" t="str">
        <f t="shared" si="101"/>
        <v>幼獅</v>
      </c>
      <c r="I561" s="56" t="str">
        <f t="shared" si="102"/>
        <v>郭鐘隆</v>
      </c>
      <c r="J561" s="56">
        <f t="shared" si="103"/>
        <v>155</v>
      </c>
      <c r="K561" s="42">
        <f t="shared" si="105"/>
        <v>0</v>
      </c>
      <c r="L561" s="44" t="str">
        <f>VLOOKUP(H561,出版社!$B$2:$D$26,3,0)</f>
        <v>招標議價</v>
      </c>
      <c r="M561" s="56">
        <f t="shared" si="104"/>
        <v>30</v>
      </c>
      <c r="N561" s="56">
        <f t="shared" si="108"/>
        <v>30</v>
      </c>
      <c r="O561" s="34">
        <f t="shared" si="109"/>
        <v>4650</v>
      </c>
      <c r="P561" s="34"/>
      <c r="Q561" s="56"/>
      <c r="R561" s="34"/>
      <c r="S561" s="56"/>
      <c r="T561" s="25"/>
    </row>
    <row r="562" spans="1:20">
      <c r="A562" s="27">
        <v>69</v>
      </c>
      <c r="B562" s="27">
        <v>86</v>
      </c>
      <c r="C562" s="27" t="str">
        <f t="shared" si="96"/>
        <v>一</v>
      </c>
      <c r="D562" s="56" t="str">
        <f t="shared" si="97"/>
        <v>進校</v>
      </c>
      <c r="E562" s="56" t="str">
        <f t="shared" si="98"/>
        <v>(進)貿一1</v>
      </c>
      <c r="F562" s="25" t="str">
        <f t="shared" si="99"/>
        <v>全民國防教育</v>
      </c>
      <c r="G562" s="56" t="str">
        <f t="shared" si="100"/>
        <v>ㄧ</v>
      </c>
      <c r="H562" s="56" t="str">
        <f t="shared" si="101"/>
        <v>育達</v>
      </c>
      <c r="I562" s="56" t="str">
        <f t="shared" si="102"/>
        <v>高德智</v>
      </c>
      <c r="J562" s="56">
        <f t="shared" si="103"/>
        <v>168</v>
      </c>
      <c r="K562" s="42">
        <f t="shared" si="105"/>
        <v>0</v>
      </c>
      <c r="L562" s="44" t="str">
        <f>VLOOKUP(H562,出版社!$B$2:$D$26,3,0)</f>
        <v>招標議價</v>
      </c>
      <c r="M562" s="56">
        <f t="shared" si="104"/>
        <v>30</v>
      </c>
      <c r="N562" s="56">
        <f t="shared" si="108"/>
        <v>30</v>
      </c>
      <c r="O562" s="34">
        <f t="shared" si="109"/>
        <v>5040</v>
      </c>
      <c r="P562" s="34"/>
      <c r="Q562" s="56"/>
      <c r="R562" s="34"/>
      <c r="S562" s="56"/>
      <c r="T562" s="25"/>
    </row>
    <row r="563" spans="1:20">
      <c r="A563" s="27">
        <v>69</v>
      </c>
      <c r="B563" s="27">
        <v>87</v>
      </c>
      <c r="C563" s="27" t="str">
        <f t="shared" si="96"/>
        <v>一</v>
      </c>
      <c r="D563" s="56" t="str">
        <f t="shared" si="97"/>
        <v>進校</v>
      </c>
      <c r="E563" s="56" t="str">
        <f t="shared" si="98"/>
        <v>(進)貿一1</v>
      </c>
      <c r="F563" s="25" t="str">
        <f t="shared" si="99"/>
        <v>體育規則</v>
      </c>
      <c r="G563" s="56" t="str">
        <f t="shared" si="100"/>
        <v>全</v>
      </c>
      <c r="H563" s="56" t="str">
        <f t="shared" si="101"/>
        <v>信樺</v>
      </c>
      <c r="I563" s="56" t="str">
        <f t="shared" si="102"/>
        <v>信樺體育研究室</v>
      </c>
      <c r="J563" s="56">
        <f t="shared" si="103"/>
        <v>100</v>
      </c>
      <c r="K563" s="42">
        <f t="shared" si="105"/>
        <v>0</v>
      </c>
      <c r="L563" s="44" t="str">
        <f>VLOOKUP(H563,出版社!$B$2:$D$26,3,0)</f>
        <v>招標議價</v>
      </c>
      <c r="M563" s="56">
        <f t="shared" si="104"/>
        <v>30</v>
      </c>
      <c r="N563" s="56">
        <f t="shared" si="108"/>
        <v>30</v>
      </c>
      <c r="O563" s="34">
        <f t="shared" si="109"/>
        <v>3000</v>
      </c>
      <c r="P563" s="34"/>
      <c r="Q563" s="56"/>
      <c r="R563" s="34"/>
      <c r="S563" s="56"/>
      <c r="T563" s="25"/>
    </row>
    <row r="564" spans="1:20">
      <c r="A564" s="27">
        <v>69</v>
      </c>
      <c r="B564" s="27">
        <v>100</v>
      </c>
      <c r="C564" s="27" t="str">
        <f t="shared" ref="C564:C627" si="110">VLOOKUP($A564,班級清單,6,0)</f>
        <v>一</v>
      </c>
      <c r="D564" s="56" t="str">
        <f t="shared" ref="D564:D627" si="111">VLOOKUP($A564,班級清單,2,0)</f>
        <v>進校</v>
      </c>
      <c r="E564" s="56" t="str">
        <f t="shared" ref="E564:E627" si="112">VLOOKUP($A564,班級清單,3,0)</f>
        <v>(進)貿一1</v>
      </c>
      <c r="F564" s="25" t="str">
        <f t="shared" ref="F564:F627" si="113">VLOOKUP($B564,書籍清單,2,0)</f>
        <v>會資丙檢術科超易通</v>
      </c>
      <c r="G564" s="56" t="str">
        <f t="shared" ref="G564:G627" si="114">VLOOKUP($B564,書籍清單,3,0)</f>
        <v>全</v>
      </c>
      <c r="H564" s="56" t="str">
        <f t="shared" ref="H564:H627" si="115">VLOOKUP($B564,書籍清單,4,0)</f>
        <v>啟芳</v>
      </c>
      <c r="I564" s="56" t="str">
        <f t="shared" ref="I564:I627" si="116">VLOOKUP($B564,書籍清單,5,0)</f>
        <v>喬傑翔</v>
      </c>
      <c r="J564" s="56">
        <f t="shared" ref="J564:J627" si="117">VLOOKUP($B564,書籍清單,6,0)</f>
        <v>280</v>
      </c>
      <c r="K564" s="42">
        <f t="shared" si="105"/>
        <v>0</v>
      </c>
      <c r="L564" s="44" t="str">
        <f>VLOOKUP(H564,出版社!$B$2:$D$26,3,0)</f>
        <v>招標議價</v>
      </c>
      <c r="M564" s="56">
        <f t="shared" ref="M564:M627" si="118">VLOOKUP($A564,班級清單,4,0)</f>
        <v>30</v>
      </c>
      <c r="N564" s="56">
        <f t="shared" si="108"/>
        <v>30</v>
      </c>
      <c r="O564" s="34">
        <f t="shared" si="109"/>
        <v>8400</v>
      </c>
      <c r="P564" s="34"/>
      <c r="Q564" s="56"/>
      <c r="R564" s="34"/>
      <c r="S564" s="56"/>
      <c r="T564" s="25"/>
    </row>
    <row r="565" spans="1:20">
      <c r="A565" s="27">
        <v>69</v>
      </c>
      <c r="B565" s="27">
        <v>80</v>
      </c>
      <c r="C565" s="27" t="str">
        <f t="shared" si="110"/>
        <v>一</v>
      </c>
      <c r="D565" s="56" t="str">
        <f t="shared" si="111"/>
        <v>進校</v>
      </c>
      <c r="E565" s="56" t="str">
        <f t="shared" si="112"/>
        <v>(進)貿一1</v>
      </c>
      <c r="F565" s="25" t="str">
        <f t="shared" si="113"/>
        <v>會計學Ⅰ</v>
      </c>
      <c r="G565" s="56" t="str">
        <f t="shared" si="114"/>
        <v>一</v>
      </c>
      <c r="H565" s="56" t="str">
        <f t="shared" si="115"/>
        <v>啟芳</v>
      </c>
      <c r="I565" s="56" t="str">
        <f t="shared" si="116"/>
        <v>林若娟</v>
      </c>
      <c r="J565" s="56">
        <f t="shared" si="117"/>
        <v>230</v>
      </c>
      <c r="K565" s="42">
        <f t="shared" si="105"/>
        <v>0</v>
      </c>
      <c r="L565" s="44" t="str">
        <f>VLOOKUP(H565,出版社!$B$2:$D$26,3,0)</f>
        <v>招標議價</v>
      </c>
      <c r="M565" s="56">
        <f t="shared" si="118"/>
        <v>30</v>
      </c>
      <c r="N565" s="56">
        <f t="shared" si="108"/>
        <v>30</v>
      </c>
      <c r="O565" s="34">
        <f t="shared" si="109"/>
        <v>6900</v>
      </c>
      <c r="P565" s="34"/>
      <c r="Q565" s="56"/>
      <c r="R565" s="34"/>
      <c r="S565" s="56"/>
      <c r="T565" s="25"/>
    </row>
    <row r="566" spans="1:20">
      <c r="A566" s="27">
        <v>69</v>
      </c>
      <c r="B566" s="27">
        <v>81</v>
      </c>
      <c r="C566" s="27" t="str">
        <f t="shared" si="110"/>
        <v>一</v>
      </c>
      <c r="D566" s="56" t="str">
        <f t="shared" si="111"/>
        <v>進校</v>
      </c>
      <c r="E566" s="56" t="str">
        <f t="shared" si="112"/>
        <v>(進)貿一1</v>
      </c>
      <c r="F566" s="25" t="str">
        <f t="shared" si="113"/>
        <v>商業概論Ⅰ</v>
      </c>
      <c r="G566" s="56" t="str">
        <f t="shared" si="114"/>
        <v>一</v>
      </c>
      <c r="H566" s="56" t="str">
        <f t="shared" si="115"/>
        <v>信樺</v>
      </c>
      <c r="I566" s="56" t="str">
        <f t="shared" si="116"/>
        <v>徐玉霞</v>
      </c>
      <c r="J566" s="56">
        <f t="shared" si="117"/>
        <v>200</v>
      </c>
      <c r="K566" s="42">
        <f t="shared" si="105"/>
        <v>0</v>
      </c>
      <c r="L566" s="44" t="str">
        <f>VLOOKUP(H566,出版社!$B$2:$D$26,3,0)</f>
        <v>招標議價</v>
      </c>
      <c r="M566" s="56">
        <f t="shared" si="118"/>
        <v>30</v>
      </c>
      <c r="N566" s="56">
        <f t="shared" si="108"/>
        <v>30</v>
      </c>
      <c r="O566" s="34">
        <f t="shared" si="109"/>
        <v>6000</v>
      </c>
      <c r="P566" s="34"/>
      <c r="Q566" s="56"/>
      <c r="R566" s="34"/>
      <c r="S566" s="56"/>
      <c r="T566" s="25"/>
    </row>
    <row r="567" spans="1:20">
      <c r="A567" s="27">
        <v>69</v>
      </c>
      <c r="B567" s="27">
        <v>82</v>
      </c>
      <c r="C567" s="27" t="str">
        <f t="shared" si="110"/>
        <v>一</v>
      </c>
      <c r="D567" s="56" t="str">
        <f t="shared" si="111"/>
        <v>進校</v>
      </c>
      <c r="E567" s="56" t="str">
        <f t="shared" si="112"/>
        <v>(進)貿一1</v>
      </c>
      <c r="F567" s="25" t="str">
        <f t="shared" si="113"/>
        <v>計算機概論Ⅰ</v>
      </c>
      <c r="G567" s="56" t="str">
        <f t="shared" si="114"/>
        <v>一</v>
      </c>
      <c r="H567" s="56" t="str">
        <f t="shared" si="115"/>
        <v>旗立</v>
      </c>
      <c r="I567" s="56" t="str">
        <f t="shared" si="116"/>
        <v>施威銘</v>
      </c>
      <c r="J567" s="56">
        <f t="shared" si="117"/>
        <v>278</v>
      </c>
      <c r="K567" s="42">
        <f t="shared" si="105"/>
        <v>0</v>
      </c>
      <c r="L567" s="44" t="str">
        <f>VLOOKUP(H567,出版社!$B$2:$D$26,3,0)</f>
        <v>招標議價</v>
      </c>
      <c r="M567" s="56">
        <f t="shared" si="118"/>
        <v>30</v>
      </c>
      <c r="N567" s="56">
        <f t="shared" si="108"/>
        <v>30</v>
      </c>
      <c r="O567" s="34">
        <f t="shared" si="109"/>
        <v>8340</v>
      </c>
      <c r="P567" s="34"/>
      <c r="Q567" s="56"/>
      <c r="R567" s="34"/>
      <c r="S567" s="56"/>
      <c r="T567" s="25"/>
    </row>
    <row r="568" spans="1:20">
      <c r="A568" s="27">
        <v>71</v>
      </c>
      <c r="B568" s="27">
        <v>83</v>
      </c>
      <c r="C568" s="27" t="str">
        <f t="shared" si="110"/>
        <v>三</v>
      </c>
      <c r="D568" s="56" t="str">
        <f t="shared" si="111"/>
        <v>進校</v>
      </c>
      <c r="E568" s="56" t="str">
        <f t="shared" si="112"/>
        <v>(進)貿三1</v>
      </c>
      <c r="F568" s="25" t="str">
        <f t="shared" si="113"/>
        <v>公民與社會A</v>
      </c>
      <c r="G568" s="56" t="str">
        <f t="shared" si="114"/>
        <v>全</v>
      </c>
      <c r="H568" s="56" t="str">
        <f t="shared" si="115"/>
        <v>信樺</v>
      </c>
      <c r="I568" s="56" t="str">
        <f t="shared" si="116"/>
        <v>毛靜雯</v>
      </c>
      <c r="J568" s="56">
        <f t="shared" si="117"/>
        <v>120</v>
      </c>
      <c r="K568" s="42">
        <f t="shared" si="105"/>
        <v>0</v>
      </c>
      <c r="L568" s="44" t="str">
        <f>VLOOKUP(H568,出版社!$B$2:$D$26,3,0)</f>
        <v>招標議價</v>
      </c>
      <c r="M568" s="56">
        <f t="shared" si="118"/>
        <v>30</v>
      </c>
      <c r="N568" s="56">
        <f t="shared" si="108"/>
        <v>30</v>
      </c>
      <c r="O568" s="34">
        <f t="shared" si="109"/>
        <v>3600</v>
      </c>
      <c r="P568" s="34"/>
      <c r="Q568" s="56"/>
      <c r="R568" s="34"/>
      <c r="S568" s="56"/>
      <c r="T568" s="25"/>
    </row>
    <row r="569" spans="1:20">
      <c r="A569" s="27">
        <v>69</v>
      </c>
      <c r="B569" s="27">
        <v>109</v>
      </c>
      <c r="C569" s="27" t="str">
        <f t="shared" si="110"/>
        <v>一</v>
      </c>
      <c r="D569" s="56" t="str">
        <f t="shared" si="111"/>
        <v>進校</v>
      </c>
      <c r="E569" s="56" t="str">
        <f t="shared" si="112"/>
        <v>(進)貿一1</v>
      </c>
      <c r="F569" s="25" t="str">
        <f t="shared" si="113"/>
        <v>國際貿易實務Ⅰ</v>
      </c>
      <c r="G569" s="56" t="str">
        <f t="shared" si="114"/>
        <v>ㄧ</v>
      </c>
      <c r="H569" s="56" t="str">
        <f t="shared" si="115"/>
        <v>龍騰</v>
      </c>
      <c r="I569" s="56" t="str">
        <f t="shared" si="116"/>
        <v>王令玲</v>
      </c>
      <c r="J569" s="56">
        <f t="shared" si="117"/>
        <v>265</v>
      </c>
      <c r="K569" s="42">
        <f t="shared" si="105"/>
        <v>0</v>
      </c>
      <c r="L569" s="44" t="str">
        <f>VLOOKUP(H569,出版社!$B$2:$D$26,3,0)</f>
        <v>招標議價</v>
      </c>
      <c r="M569" s="56">
        <f t="shared" si="118"/>
        <v>30</v>
      </c>
      <c r="N569" s="56">
        <f t="shared" si="108"/>
        <v>30</v>
      </c>
      <c r="O569" s="34">
        <f t="shared" si="109"/>
        <v>7950</v>
      </c>
      <c r="P569" s="34"/>
      <c r="Q569" s="56"/>
      <c r="R569" s="34"/>
      <c r="S569" s="56"/>
      <c r="T569" s="25"/>
    </row>
    <row r="570" spans="1:20">
      <c r="A570" s="27">
        <v>62</v>
      </c>
      <c r="B570" s="27">
        <v>88</v>
      </c>
      <c r="C570" s="27" t="str">
        <f t="shared" si="110"/>
        <v>二</v>
      </c>
      <c r="D570" s="56" t="str">
        <f t="shared" si="111"/>
        <v>進校</v>
      </c>
      <c r="E570" s="56" t="str">
        <f t="shared" si="112"/>
        <v>(進)商二1</v>
      </c>
      <c r="F570" s="25" t="str">
        <f t="shared" si="113"/>
        <v>高職國文(三)</v>
      </c>
      <c r="G570" s="56" t="str">
        <f t="shared" si="114"/>
        <v>三</v>
      </c>
      <c r="H570" s="56" t="str">
        <f t="shared" si="115"/>
        <v>龍騰</v>
      </c>
      <c r="I570" s="56" t="str">
        <f t="shared" si="116"/>
        <v>何寄澎</v>
      </c>
      <c r="J570" s="56">
        <f t="shared" si="117"/>
        <v>198</v>
      </c>
      <c r="K570" s="42">
        <f t="shared" si="105"/>
        <v>0</v>
      </c>
      <c r="L570" s="44" t="str">
        <f>VLOOKUP(H570,出版社!$B$2:$D$26,3,0)</f>
        <v>招標議價</v>
      </c>
      <c r="M570" s="56">
        <f t="shared" si="118"/>
        <v>25</v>
      </c>
      <c r="N570" s="56">
        <f t="shared" si="108"/>
        <v>25</v>
      </c>
      <c r="O570" s="34">
        <f t="shared" si="109"/>
        <v>4950</v>
      </c>
      <c r="P570" s="34"/>
      <c r="Q570" s="56"/>
      <c r="R570" s="34"/>
      <c r="S570" s="56"/>
      <c r="T570" s="25"/>
    </row>
    <row r="571" spans="1:20">
      <c r="A571" s="27">
        <v>63</v>
      </c>
      <c r="B571" s="27">
        <v>88</v>
      </c>
      <c r="C571" s="27" t="str">
        <f t="shared" si="110"/>
        <v>二</v>
      </c>
      <c r="D571" s="56" t="str">
        <f t="shared" si="111"/>
        <v>進校</v>
      </c>
      <c r="E571" s="56" t="str">
        <f t="shared" si="112"/>
        <v>(進)商二2</v>
      </c>
      <c r="F571" s="25" t="str">
        <f t="shared" si="113"/>
        <v>高職國文(三)</v>
      </c>
      <c r="G571" s="56" t="str">
        <f t="shared" si="114"/>
        <v>三</v>
      </c>
      <c r="H571" s="56" t="str">
        <f t="shared" si="115"/>
        <v>龍騰</v>
      </c>
      <c r="I571" s="56" t="str">
        <f t="shared" si="116"/>
        <v>何寄澎</v>
      </c>
      <c r="J571" s="56">
        <f t="shared" si="117"/>
        <v>198</v>
      </c>
      <c r="K571" s="42">
        <f t="shared" si="105"/>
        <v>0</v>
      </c>
      <c r="L571" s="44" t="str">
        <f>VLOOKUP(H571,出版社!$B$2:$D$26,3,0)</f>
        <v>招標議價</v>
      </c>
      <c r="M571" s="56">
        <f t="shared" si="118"/>
        <v>25</v>
      </c>
      <c r="N571" s="56">
        <f t="shared" si="108"/>
        <v>25</v>
      </c>
      <c r="O571" s="34">
        <f t="shared" si="109"/>
        <v>4950</v>
      </c>
      <c r="P571" s="34"/>
      <c r="Q571" s="56"/>
      <c r="R571" s="34"/>
      <c r="S571" s="56"/>
      <c r="T571" s="25"/>
    </row>
    <row r="572" spans="1:20">
      <c r="A572" s="27">
        <v>64</v>
      </c>
      <c r="B572" s="27">
        <v>88</v>
      </c>
      <c r="C572" s="27" t="str">
        <f t="shared" si="110"/>
        <v>二</v>
      </c>
      <c r="D572" s="56" t="str">
        <f t="shared" si="111"/>
        <v>進校</v>
      </c>
      <c r="E572" s="56" t="str">
        <f t="shared" si="112"/>
        <v>(進)商二3</v>
      </c>
      <c r="F572" s="25" t="str">
        <f t="shared" si="113"/>
        <v>高職國文(三)</v>
      </c>
      <c r="G572" s="56" t="str">
        <f t="shared" si="114"/>
        <v>三</v>
      </c>
      <c r="H572" s="56" t="str">
        <f t="shared" si="115"/>
        <v>龍騰</v>
      </c>
      <c r="I572" s="56" t="str">
        <f t="shared" si="116"/>
        <v>何寄澎</v>
      </c>
      <c r="J572" s="56">
        <f t="shared" si="117"/>
        <v>198</v>
      </c>
      <c r="K572" s="42">
        <f t="shared" si="105"/>
        <v>0</v>
      </c>
      <c r="L572" s="44" t="str">
        <f>VLOOKUP(H572,出版社!$B$2:$D$26,3,0)</f>
        <v>招標議價</v>
      </c>
      <c r="M572" s="56">
        <f t="shared" si="118"/>
        <v>25</v>
      </c>
      <c r="N572" s="56">
        <f t="shared" si="108"/>
        <v>25</v>
      </c>
      <c r="O572" s="34">
        <f t="shared" si="109"/>
        <v>4950</v>
      </c>
      <c r="P572" s="34"/>
      <c r="Q572" s="56"/>
      <c r="R572" s="34"/>
      <c r="S572" s="56"/>
      <c r="T572" s="25"/>
    </row>
    <row r="573" spans="1:20">
      <c r="A573" s="27">
        <v>72</v>
      </c>
      <c r="B573" s="27">
        <v>88</v>
      </c>
      <c r="C573" s="27" t="str">
        <f t="shared" si="110"/>
        <v>二</v>
      </c>
      <c r="D573" s="56" t="str">
        <f t="shared" si="111"/>
        <v>進校</v>
      </c>
      <c r="E573" s="56" t="str">
        <f t="shared" si="112"/>
        <v>(進)商二4</v>
      </c>
      <c r="F573" s="25" t="str">
        <f t="shared" si="113"/>
        <v>高職國文(三)</v>
      </c>
      <c r="G573" s="56" t="str">
        <f t="shared" si="114"/>
        <v>三</v>
      </c>
      <c r="H573" s="56" t="str">
        <f t="shared" si="115"/>
        <v>龍騰</v>
      </c>
      <c r="I573" s="56" t="str">
        <f t="shared" si="116"/>
        <v>何寄澎</v>
      </c>
      <c r="J573" s="56">
        <f t="shared" si="117"/>
        <v>198</v>
      </c>
      <c r="K573" s="42">
        <f t="shared" si="105"/>
        <v>0</v>
      </c>
      <c r="L573" s="44" t="str">
        <f>VLOOKUP(H573,出版社!$B$2:$D$26,3,0)</f>
        <v>招標議價</v>
      </c>
      <c r="M573" s="56">
        <f t="shared" si="118"/>
        <v>25</v>
      </c>
      <c r="N573" s="56">
        <f t="shared" si="108"/>
        <v>25</v>
      </c>
      <c r="O573" s="34">
        <f t="shared" si="109"/>
        <v>4950</v>
      </c>
      <c r="P573" s="34"/>
      <c r="Q573" s="56"/>
      <c r="R573" s="34"/>
      <c r="S573" s="56"/>
      <c r="T573" s="25"/>
    </row>
    <row r="574" spans="1:20">
      <c r="A574" s="27">
        <v>62</v>
      </c>
      <c r="B574" s="27">
        <v>89</v>
      </c>
      <c r="C574" s="27" t="str">
        <f t="shared" si="110"/>
        <v>二</v>
      </c>
      <c r="D574" s="56" t="str">
        <f t="shared" si="111"/>
        <v>進校</v>
      </c>
      <c r="E574" s="56" t="str">
        <f t="shared" si="112"/>
        <v>(進)商二1</v>
      </c>
      <c r="F574" s="25" t="str">
        <f t="shared" si="113"/>
        <v>高職英文ⅢB版</v>
      </c>
      <c r="G574" s="56" t="str">
        <f t="shared" si="114"/>
        <v>三</v>
      </c>
      <c r="H574" s="56" t="str">
        <f t="shared" si="115"/>
        <v>龍騰</v>
      </c>
      <c r="I574" s="56" t="str">
        <f t="shared" si="116"/>
        <v>黃玟君</v>
      </c>
      <c r="J574" s="56">
        <f t="shared" si="117"/>
        <v>210</v>
      </c>
      <c r="K574" s="42">
        <f t="shared" si="105"/>
        <v>0</v>
      </c>
      <c r="L574" s="44" t="str">
        <f>VLOOKUP(H574,出版社!$B$2:$D$26,3,0)</f>
        <v>招標議價</v>
      </c>
      <c r="M574" s="56">
        <f t="shared" si="118"/>
        <v>25</v>
      </c>
      <c r="N574" s="56">
        <f t="shared" si="108"/>
        <v>25</v>
      </c>
      <c r="O574" s="34">
        <f t="shared" si="109"/>
        <v>5250</v>
      </c>
      <c r="P574" s="34"/>
      <c r="Q574" s="56"/>
      <c r="R574" s="34"/>
      <c r="S574" s="56"/>
      <c r="T574" s="25"/>
    </row>
    <row r="575" spans="1:20">
      <c r="A575" s="27">
        <v>63</v>
      </c>
      <c r="B575" s="27">
        <v>89</v>
      </c>
      <c r="C575" s="27" t="str">
        <f t="shared" si="110"/>
        <v>二</v>
      </c>
      <c r="D575" s="56" t="str">
        <f t="shared" si="111"/>
        <v>進校</v>
      </c>
      <c r="E575" s="56" t="str">
        <f t="shared" si="112"/>
        <v>(進)商二2</v>
      </c>
      <c r="F575" s="25" t="str">
        <f t="shared" si="113"/>
        <v>高職英文ⅢB版</v>
      </c>
      <c r="G575" s="56" t="str">
        <f t="shared" si="114"/>
        <v>三</v>
      </c>
      <c r="H575" s="56" t="str">
        <f t="shared" si="115"/>
        <v>龍騰</v>
      </c>
      <c r="I575" s="56" t="str">
        <f t="shared" si="116"/>
        <v>黃玟君</v>
      </c>
      <c r="J575" s="56">
        <f t="shared" si="117"/>
        <v>210</v>
      </c>
      <c r="K575" s="42">
        <f t="shared" si="105"/>
        <v>0</v>
      </c>
      <c r="L575" s="44" t="str">
        <f>VLOOKUP(H575,出版社!$B$2:$D$26,3,0)</f>
        <v>招標議價</v>
      </c>
      <c r="M575" s="56">
        <f t="shared" si="118"/>
        <v>25</v>
      </c>
      <c r="N575" s="56">
        <f t="shared" si="108"/>
        <v>25</v>
      </c>
      <c r="O575" s="34">
        <f t="shared" si="109"/>
        <v>5250</v>
      </c>
      <c r="P575" s="34"/>
      <c r="Q575" s="56"/>
      <c r="R575" s="34"/>
      <c r="S575" s="56"/>
      <c r="T575" s="25"/>
    </row>
    <row r="576" spans="1:20">
      <c r="A576" s="27">
        <v>64</v>
      </c>
      <c r="B576" s="27">
        <v>89</v>
      </c>
      <c r="C576" s="27" t="str">
        <f t="shared" si="110"/>
        <v>二</v>
      </c>
      <c r="D576" s="56" t="str">
        <f t="shared" si="111"/>
        <v>進校</v>
      </c>
      <c r="E576" s="56" t="str">
        <f t="shared" si="112"/>
        <v>(進)商二3</v>
      </c>
      <c r="F576" s="25" t="str">
        <f t="shared" si="113"/>
        <v>高職英文ⅢB版</v>
      </c>
      <c r="G576" s="56" t="str">
        <f t="shared" si="114"/>
        <v>三</v>
      </c>
      <c r="H576" s="56" t="str">
        <f t="shared" si="115"/>
        <v>龍騰</v>
      </c>
      <c r="I576" s="56" t="str">
        <f t="shared" si="116"/>
        <v>黃玟君</v>
      </c>
      <c r="J576" s="56">
        <f t="shared" si="117"/>
        <v>210</v>
      </c>
      <c r="K576" s="42">
        <f t="shared" si="105"/>
        <v>0</v>
      </c>
      <c r="L576" s="44" t="str">
        <f>VLOOKUP(H576,出版社!$B$2:$D$26,3,0)</f>
        <v>招標議價</v>
      </c>
      <c r="M576" s="56">
        <f t="shared" si="118"/>
        <v>25</v>
      </c>
      <c r="N576" s="56">
        <f t="shared" si="108"/>
        <v>25</v>
      </c>
      <c r="O576" s="34">
        <f t="shared" si="109"/>
        <v>5250</v>
      </c>
      <c r="P576" s="34"/>
      <c r="Q576" s="56"/>
      <c r="R576" s="34"/>
      <c r="S576" s="56"/>
      <c r="T576" s="25"/>
    </row>
    <row r="577" spans="1:20">
      <c r="A577" s="27">
        <v>72</v>
      </c>
      <c r="B577" s="27">
        <v>89</v>
      </c>
      <c r="C577" s="27" t="str">
        <f t="shared" si="110"/>
        <v>二</v>
      </c>
      <c r="D577" s="56" t="str">
        <f t="shared" si="111"/>
        <v>進校</v>
      </c>
      <c r="E577" s="56" t="str">
        <f t="shared" si="112"/>
        <v>(進)商二4</v>
      </c>
      <c r="F577" s="25" t="str">
        <f t="shared" si="113"/>
        <v>高職英文ⅢB版</v>
      </c>
      <c r="G577" s="56" t="str">
        <f t="shared" si="114"/>
        <v>三</v>
      </c>
      <c r="H577" s="56" t="str">
        <f t="shared" si="115"/>
        <v>龍騰</v>
      </c>
      <c r="I577" s="56" t="str">
        <f t="shared" si="116"/>
        <v>黃玟君</v>
      </c>
      <c r="J577" s="56">
        <f t="shared" si="117"/>
        <v>210</v>
      </c>
      <c r="K577" s="42">
        <f t="shared" si="105"/>
        <v>0</v>
      </c>
      <c r="L577" s="44" t="str">
        <f>VLOOKUP(H577,出版社!$B$2:$D$26,3,0)</f>
        <v>招標議價</v>
      </c>
      <c r="M577" s="56">
        <f t="shared" si="118"/>
        <v>25</v>
      </c>
      <c r="N577" s="56">
        <f t="shared" si="108"/>
        <v>25</v>
      </c>
      <c r="O577" s="34">
        <f t="shared" si="109"/>
        <v>5250</v>
      </c>
      <c r="P577" s="34"/>
      <c r="Q577" s="56"/>
      <c r="R577" s="34"/>
      <c r="S577" s="56"/>
      <c r="T577" s="25"/>
    </row>
    <row r="578" spans="1:20">
      <c r="A578" s="27">
        <v>62</v>
      </c>
      <c r="B578" s="27">
        <v>90</v>
      </c>
      <c r="C578" s="27" t="str">
        <f t="shared" si="110"/>
        <v>二</v>
      </c>
      <c r="D578" s="56" t="str">
        <f t="shared" si="111"/>
        <v>進校</v>
      </c>
      <c r="E578" s="56" t="str">
        <f t="shared" si="112"/>
        <v>(進)商二1</v>
      </c>
      <c r="F578" s="25" t="str">
        <f t="shared" si="113"/>
        <v>數學(B)Ⅲ</v>
      </c>
      <c r="G578" s="56" t="str">
        <f t="shared" si="114"/>
        <v>三</v>
      </c>
      <c r="H578" s="56" t="str">
        <f t="shared" si="115"/>
        <v>龍騰</v>
      </c>
      <c r="I578" s="56" t="str">
        <f t="shared" si="116"/>
        <v>陳秋錦</v>
      </c>
      <c r="J578" s="56">
        <f t="shared" si="117"/>
        <v>187</v>
      </c>
      <c r="K578" s="42">
        <f t="shared" ref="K578:K638" si="119">VLOOKUP($B578,書籍清單,7,0)</f>
        <v>0</v>
      </c>
      <c r="L578" s="44" t="str">
        <f>VLOOKUP(H578,出版社!$B$2:$D$26,3,0)</f>
        <v>招標議價</v>
      </c>
      <c r="M578" s="56">
        <f t="shared" si="118"/>
        <v>25</v>
      </c>
      <c r="N578" s="56">
        <f t="shared" si="108"/>
        <v>25</v>
      </c>
      <c r="O578" s="34">
        <f t="shared" si="109"/>
        <v>4675</v>
      </c>
      <c r="P578" s="34"/>
      <c r="Q578" s="56"/>
      <c r="R578" s="34"/>
      <c r="S578" s="56"/>
      <c r="T578" s="25"/>
    </row>
    <row r="579" spans="1:20">
      <c r="A579" s="27">
        <v>63</v>
      </c>
      <c r="B579" s="27">
        <v>90</v>
      </c>
      <c r="C579" s="27" t="str">
        <f t="shared" si="110"/>
        <v>二</v>
      </c>
      <c r="D579" s="56" t="str">
        <f t="shared" si="111"/>
        <v>進校</v>
      </c>
      <c r="E579" s="56" t="str">
        <f t="shared" si="112"/>
        <v>(進)商二2</v>
      </c>
      <c r="F579" s="25" t="str">
        <f t="shared" si="113"/>
        <v>數學(B)Ⅲ</v>
      </c>
      <c r="G579" s="56" t="str">
        <f t="shared" si="114"/>
        <v>三</v>
      </c>
      <c r="H579" s="56" t="str">
        <f t="shared" si="115"/>
        <v>龍騰</v>
      </c>
      <c r="I579" s="56" t="str">
        <f t="shared" si="116"/>
        <v>陳秋錦</v>
      </c>
      <c r="J579" s="56">
        <f t="shared" si="117"/>
        <v>187</v>
      </c>
      <c r="K579" s="42">
        <f t="shared" si="119"/>
        <v>0</v>
      </c>
      <c r="L579" s="44" t="str">
        <f>VLOOKUP(H579,出版社!$B$2:$D$26,3,0)</f>
        <v>招標議價</v>
      </c>
      <c r="M579" s="56">
        <f t="shared" si="118"/>
        <v>25</v>
      </c>
      <c r="N579" s="56">
        <f t="shared" si="108"/>
        <v>25</v>
      </c>
      <c r="O579" s="34">
        <f t="shared" si="109"/>
        <v>4675</v>
      </c>
      <c r="P579" s="34"/>
      <c r="Q579" s="56"/>
      <c r="R579" s="34"/>
      <c r="S579" s="56"/>
      <c r="T579" s="25"/>
    </row>
    <row r="580" spans="1:20">
      <c r="A580" s="27">
        <v>64</v>
      </c>
      <c r="B580" s="27">
        <v>90</v>
      </c>
      <c r="C580" s="27" t="str">
        <f t="shared" si="110"/>
        <v>二</v>
      </c>
      <c r="D580" s="56" t="str">
        <f t="shared" si="111"/>
        <v>進校</v>
      </c>
      <c r="E580" s="56" t="str">
        <f t="shared" si="112"/>
        <v>(進)商二3</v>
      </c>
      <c r="F580" s="25" t="str">
        <f t="shared" si="113"/>
        <v>數學(B)Ⅲ</v>
      </c>
      <c r="G580" s="56" t="str">
        <f t="shared" si="114"/>
        <v>三</v>
      </c>
      <c r="H580" s="56" t="str">
        <f t="shared" si="115"/>
        <v>龍騰</v>
      </c>
      <c r="I580" s="56" t="str">
        <f t="shared" si="116"/>
        <v>陳秋錦</v>
      </c>
      <c r="J580" s="56">
        <f t="shared" si="117"/>
        <v>187</v>
      </c>
      <c r="K580" s="42">
        <f t="shared" si="119"/>
        <v>0</v>
      </c>
      <c r="L580" s="44" t="str">
        <f>VLOOKUP(H580,出版社!$B$2:$D$26,3,0)</f>
        <v>招標議價</v>
      </c>
      <c r="M580" s="56">
        <f t="shared" si="118"/>
        <v>25</v>
      </c>
      <c r="N580" s="56">
        <f t="shared" si="108"/>
        <v>25</v>
      </c>
      <c r="O580" s="34">
        <f t="shared" si="109"/>
        <v>4675</v>
      </c>
      <c r="P580" s="34"/>
      <c r="Q580" s="56"/>
      <c r="R580" s="34"/>
      <c r="S580" s="56"/>
      <c r="T580" s="25"/>
    </row>
    <row r="581" spans="1:20">
      <c r="A581" s="27">
        <v>72</v>
      </c>
      <c r="B581" s="27">
        <v>90</v>
      </c>
      <c r="C581" s="27" t="str">
        <f t="shared" si="110"/>
        <v>二</v>
      </c>
      <c r="D581" s="56" t="str">
        <f t="shared" si="111"/>
        <v>進校</v>
      </c>
      <c r="E581" s="56" t="str">
        <f t="shared" si="112"/>
        <v>(進)商二4</v>
      </c>
      <c r="F581" s="25" t="str">
        <f t="shared" si="113"/>
        <v>數學(B)Ⅲ</v>
      </c>
      <c r="G581" s="56" t="str">
        <f t="shared" si="114"/>
        <v>三</v>
      </c>
      <c r="H581" s="56" t="str">
        <f t="shared" si="115"/>
        <v>龍騰</v>
      </c>
      <c r="I581" s="56" t="str">
        <f t="shared" si="116"/>
        <v>陳秋錦</v>
      </c>
      <c r="J581" s="56">
        <f t="shared" si="117"/>
        <v>187</v>
      </c>
      <c r="K581" s="42">
        <f t="shared" si="119"/>
        <v>0</v>
      </c>
      <c r="L581" s="44" t="str">
        <f>VLOOKUP(H581,出版社!$B$2:$D$26,3,0)</f>
        <v>招標議價</v>
      </c>
      <c r="M581" s="56">
        <f t="shared" si="118"/>
        <v>25</v>
      </c>
      <c r="N581" s="56">
        <f t="shared" si="108"/>
        <v>25</v>
      </c>
      <c r="O581" s="34">
        <f t="shared" si="109"/>
        <v>4675</v>
      </c>
      <c r="P581" s="34"/>
      <c r="Q581" s="56"/>
      <c r="R581" s="34"/>
      <c r="S581" s="56"/>
      <c r="T581" s="25"/>
    </row>
    <row r="582" spans="1:20">
      <c r="A582" s="27">
        <v>62</v>
      </c>
      <c r="B582" s="27">
        <v>91</v>
      </c>
      <c r="C582" s="27" t="str">
        <f t="shared" si="110"/>
        <v>二</v>
      </c>
      <c r="D582" s="56" t="str">
        <f t="shared" si="111"/>
        <v>進校</v>
      </c>
      <c r="E582" s="56" t="str">
        <f t="shared" si="112"/>
        <v>(進)商二1</v>
      </c>
      <c r="F582" s="25" t="str">
        <f t="shared" si="113"/>
        <v>會計學Ⅲ</v>
      </c>
      <c r="G582" s="56" t="str">
        <f t="shared" si="114"/>
        <v>三</v>
      </c>
      <c r="H582" s="56" t="str">
        <f t="shared" si="115"/>
        <v>啟芳</v>
      </c>
      <c r="I582" s="56" t="str">
        <f t="shared" si="116"/>
        <v>林若娟</v>
      </c>
      <c r="J582" s="56">
        <f t="shared" si="117"/>
        <v>230</v>
      </c>
      <c r="K582" s="42">
        <f t="shared" si="119"/>
        <v>0</v>
      </c>
      <c r="L582" s="44" t="str">
        <f>VLOOKUP(H582,出版社!$B$2:$D$26,3,0)</f>
        <v>招標議價</v>
      </c>
      <c r="M582" s="56">
        <f t="shared" si="118"/>
        <v>25</v>
      </c>
      <c r="N582" s="56">
        <f t="shared" si="108"/>
        <v>25</v>
      </c>
      <c r="O582" s="34">
        <f t="shared" si="109"/>
        <v>5750</v>
      </c>
      <c r="P582" s="34"/>
      <c r="Q582" s="56"/>
      <c r="R582" s="34"/>
      <c r="S582" s="56"/>
      <c r="T582" s="25"/>
    </row>
    <row r="583" spans="1:20">
      <c r="A583" s="27">
        <v>63</v>
      </c>
      <c r="B583" s="27">
        <v>91</v>
      </c>
      <c r="C583" s="27" t="str">
        <f t="shared" si="110"/>
        <v>二</v>
      </c>
      <c r="D583" s="56" t="str">
        <f t="shared" si="111"/>
        <v>進校</v>
      </c>
      <c r="E583" s="56" t="str">
        <f t="shared" si="112"/>
        <v>(進)商二2</v>
      </c>
      <c r="F583" s="25" t="str">
        <f t="shared" si="113"/>
        <v>會計學Ⅲ</v>
      </c>
      <c r="G583" s="56" t="str">
        <f t="shared" si="114"/>
        <v>三</v>
      </c>
      <c r="H583" s="56" t="str">
        <f t="shared" si="115"/>
        <v>啟芳</v>
      </c>
      <c r="I583" s="56" t="str">
        <f t="shared" si="116"/>
        <v>林若娟</v>
      </c>
      <c r="J583" s="56">
        <f t="shared" si="117"/>
        <v>230</v>
      </c>
      <c r="K583" s="42">
        <f t="shared" si="119"/>
        <v>0</v>
      </c>
      <c r="L583" s="44" t="str">
        <f>VLOOKUP(H583,出版社!$B$2:$D$26,3,0)</f>
        <v>招標議價</v>
      </c>
      <c r="M583" s="56">
        <f t="shared" si="118"/>
        <v>25</v>
      </c>
      <c r="N583" s="56">
        <f t="shared" si="108"/>
        <v>25</v>
      </c>
      <c r="O583" s="34">
        <f t="shared" si="109"/>
        <v>5750</v>
      </c>
      <c r="P583" s="34"/>
      <c r="Q583" s="56"/>
      <c r="R583" s="34"/>
      <c r="S583" s="56"/>
      <c r="T583" s="25"/>
    </row>
    <row r="584" spans="1:20">
      <c r="A584" s="27">
        <v>64</v>
      </c>
      <c r="B584" s="27">
        <v>91</v>
      </c>
      <c r="C584" s="27" t="str">
        <f t="shared" si="110"/>
        <v>二</v>
      </c>
      <c r="D584" s="56" t="str">
        <f t="shared" si="111"/>
        <v>進校</v>
      </c>
      <c r="E584" s="56" t="str">
        <f t="shared" si="112"/>
        <v>(進)商二3</v>
      </c>
      <c r="F584" s="25" t="str">
        <f t="shared" si="113"/>
        <v>會計學Ⅲ</v>
      </c>
      <c r="G584" s="56" t="str">
        <f t="shared" si="114"/>
        <v>三</v>
      </c>
      <c r="H584" s="56" t="str">
        <f t="shared" si="115"/>
        <v>啟芳</v>
      </c>
      <c r="I584" s="56" t="str">
        <f t="shared" si="116"/>
        <v>林若娟</v>
      </c>
      <c r="J584" s="56">
        <f t="shared" si="117"/>
        <v>230</v>
      </c>
      <c r="K584" s="42">
        <f t="shared" si="119"/>
        <v>0</v>
      </c>
      <c r="L584" s="44" t="str">
        <f>VLOOKUP(H584,出版社!$B$2:$D$26,3,0)</f>
        <v>招標議價</v>
      </c>
      <c r="M584" s="56">
        <f t="shared" si="118"/>
        <v>25</v>
      </c>
      <c r="N584" s="56">
        <f t="shared" si="108"/>
        <v>25</v>
      </c>
      <c r="O584" s="34">
        <f t="shared" si="109"/>
        <v>5750</v>
      </c>
      <c r="P584" s="34"/>
      <c r="Q584" s="56"/>
      <c r="R584" s="34"/>
      <c r="S584" s="56"/>
      <c r="T584" s="25"/>
    </row>
    <row r="585" spans="1:20">
      <c r="A585" s="27">
        <v>72</v>
      </c>
      <c r="B585" s="27">
        <v>91</v>
      </c>
      <c r="C585" s="27" t="str">
        <f t="shared" si="110"/>
        <v>二</v>
      </c>
      <c r="D585" s="56" t="str">
        <f t="shared" si="111"/>
        <v>進校</v>
      </c>
      <c r="E585" s="56" t="str">
        <f t="shared" si="112"/>
        <v>(進)商二4</v>
      </c>
      <c r="F585" s="25" t="str">
        <f t="shared" si="113"/>
        <v>會計學Ⅲ</v>
      </c>
      <c r="G585" s="56" t="str">
        <f t="shared" si="114"/>
        <v>三</v>
      </c>
      <c r="H585" s="56" t="str">
        <f t="shared" si="115"/>
        <v>啟芳</v>
      </c>
      <c r="I585" s="56" t="str">
        <f t="shared" si="116"/>
        <v>林若娟</v>
      </c>
      <c r="J585" s="56">
        <f t="shared" si="117"/>
        <v>230</v>
      </c>
      <c r="K585" s="42">
        <f t="shared" si="119"/>
        <v>0</v>
      </c>
      <c r="L585" s="44" t="str">
        <f>VLOOKUP(H585,出版社!$B$2:$D$26,3,0)</f>
        <v>招標議價</v>
      </c>
      <c r="M585" s="56">
        <f t="shared" si="118"/>
        <v>25</v>
      </c>
      <c r="N585" s="56">
        <f t="shared" si="108"/>
        <v>25</v>
      </c>
      <c r="O585" s="34">
        <f t="shared" si="109"/>
        <v>5750</v>
      </c>
      <c r="P585" s="34"/>
      <c r="Q585" s="56"/>
      <c r="R585" s="34"/>
      <c r="S585" s="56"/>
      <c r="T585" s="25"/>
    </row>
    <row r="586" spans="1:20">
      <c r="A586" s="27">
        <v>62</v>
      </c>
      <c r="B586" s="27">
        <v>92</v>
      </c>
      <c r="C586" s="27" t="str">
        <f t="shared" si="110"/>
        <v>二</v>
      </c>
      <c r="D586" s="56" t="str">
        <f t="shared" si="111"/>
        <v>進校</v>
      </c>
      <c r="E586" s="56" t="str">
        <f t="shared" si="112"/>
        <v>(進)商二1</v>
      </c>
      <c r="F586" s="25" t="str">
        <f t="shared" si="113"/>
        <v>經濟學Ⅰ</v>
      </c>
      <c r="G586" s="56" t="str">
        <f t="shared" si="114"/>
        <v>一</v>
      </c>
      <c r="H586" s="56" t="str">
        <f t="shared" si="115"/>
        <v>旗立</v>
      </c>
      <c r="I586" s="56" t="str">
        <f t="shared" si="116"/>
        <v>高翠玲</v>
      </c>
      <c r="J586" s="56">
        <f t="shared" si="117"/>
        <v>280</v>
      </c>
      <c r="K586" s="42">
        <f t="shared" si="119"/>
        <v>0</v>
      </c>
      <c r="L586" s="44" t="str">
        <f>VLOOKUP(H586,出版社!$B$2:$D$26,3,0)</f>
        <v>招標議價</v>
      </c>
      <c r="M586" s="56">
        <f t="shared" si="118"/>
        <v>25</v>
      </c>
      <c r="N586" s="56">
        <f t="shared" si="108"/>
        <v>25</v>
      </c>
      <c r="O586" s="34">
        <f t="shared" si="109"/>
        <v>7000</v>
      </c>
      <c r="P586" s="34"/>
      <c r="Q586" s="56"/>
      <c r="R586" s="34"/>
      <c r="S586" s="56"/>
      <c r="T586" s="25"/>
    </row>
    <row r="587" spans="1:20">
      <c r="A587" s="27">
        <v>63</v>
      </c>
      <c r="B587" s="27">
        <v>92</v>
      </c>
      <c r="C587" s="27" t="str">
        <f t="shared" si="110"/>
        <v>二</v>
      </c>
      <c r="D587" s="56" t="str">
        <f t="shared" si="111"/>
        <v>進校</v>
      </c>
      <c r="E587" s="56" t="str">
        <f t="shared" si="112"/>
        <v>(進)商二2</v>
      </c>
      <c r="F587" s="25" t="str">
        <f t="shared" si="113"/>
        <v>經濟學Ⅰ</v>
      </c>
      <c r="G587" s="56" t="str">
        <f t="shared" si="114"/>
        <v>一</v>
      </c>
      <c r="H587" s="56" t="str">
        <f t="shared" si="115"/>
        <v>旗立</v>
      </c>
      <c r="I587" s="56" t="str">
        <f t="shared" si="116"/>
        <v>高翠玲</v>
      </c>
      <c r="J587" s="56">
        <f t="shared" si="117"/>
        <v>280</v>
      </c>
      <c r="K587" s="42">
        <f t="shared" si="119"/>
        <v>0</v>
      </c>
      <c r="L587" s="44" t="str">
        <f>VLOOKUP(H587,出版社!$B$2:$D$26,3,0)</f>
        <v>招標議價</v>
      </c>
      <c r="M587" s="56">
        <f t="shared" si="118"/>
        <v>25</v>
      </c>
      <c r="N587" s="56">
        <f t="shared" si="108"/>
        <v>25</v>
      </c>
      <c r="O587" s="34">
        <f t="shared" si="109"/>
        <v>7000</v>
      </c>
      <c r="P587" s="34"/>
      <c r="Q587" s="56"/>
      <c r="R587" s="34"/>
      <c r="S587" s="56"/>
      <c r="T587" s="25"/>
    </row>
    <row r="588" spans="1:20">
      <c r="A588" s="27">
        <v>64</v>
      </c>
      <c r="B588" s="27">
        <v>92</v>
      </c>
      <c r="C588" s="27" t="str">
        <f t="shared" si="110"/>
        <v>二</v>
      </c>
      <c r="D588" s="56" t="str">
        <f t="shared" si="111"/>
        <v>進校</v>
      </c>
      <c r="E588" s="56" t="str">
        <f t="shared" si="112"/>
        <v>(進)商二3</v>
      </c>
      <c r="F588" s="25" t="str">
        <f t="shared" si="113"/>
        <v>經濟學Ⅰ</v>
      </c>
      <c r="G588" s="56" t="str">
        <f t="shared" si="114"/>
        <v>一</v>
      </c>
      <c r="H588" s="56" t="str">
        <f t="shared" si="115"/>
        <v>旗立</v>
      </c>
      <c r="I588" s="56" t="str">
        <f t="shared" si="116"/>
        <v>高翠玲</v>
      </c>
      <c r="J588" s="56">
        <f t="shared" si="117"/>
        <v>280</v>
      </c>
      <c r="K588" s="42">
        <f t="shared" si="119"/>
        <v>0</v>
      </c>
      <c r="L588" s="44" t="str">
        <f>VLOOKUP(H588,出版社!$B$2:$D$26,3,0)</f>
        <v>招標議價</v>
      </c>
      <c r="M588" s="56">
        <f t="shared" si="118"/>
        <v>25</v>
      </c>
      <c r="N588" s="56">
        <f t="shared" si="108"/>
        <v>25</v>
      </c>
      <c r="O588" s="34">
        <f t="shared" si="109"/>
        <v>7000</v>
      </c>
      <c r="P588" s="34"/>
      <c r="Q588" s="56"/>
      <c r="R588" s="34"/>
      <c r="S588" s="56"/>
      <c r="T588" s="25"/>
    </row>
    <row r="589" spans="1:20">
      <c r="A589" s="27">
        <v>72</v>
      </c>
      <c r="B589" s="27">
        <v>92</v>
      </c>
      <c r="C589" s="27" t="str">
        <f t="shared" si="110"/>
        <v>二</v>
      </c>
      <c r="D589" s="56" t="str">
        <f t="shared" si="111"/>
        <v>進校</v>
      </c>
      <c r="E589" s="56" t="str">
        <f t="shared" si="112"/>
        <v>(進)商二4</v>
      </c>
      <c r="F589" s="25" t="str">
        <f t="shared" si="113"/>
        <v>經濟學Ⅰ</v>
      </c>
      <c r="G589" s="56" t="str">
        <f t="shared" si="114"/>
        <v>一</v>
      </c>
      <c r="H589" s="56" t="str">
        <f t="shared" si="115"/>
        <v>旗立</v>
      </c>
      <c r="I589" s="56" t="str">
        <f t="shared" si="116"/>
        <v>高翠玲</v>
      </c>
      <c r="J589" s="56">
        <f t="shared" si="117"/>
        <v>280</v>
      </c>
      <c r="K589" s="42">
        <f t="shared" si="119"/>
        <v>0</v>
      </c>
      <c r="L589" s="44" t="str">
        <f>VLOOKUP(H589,出版社!$B$2:$D$26,3,0)</f>
        <v>招標議價</v>
      </c>
      <c r="M589" s="56">
        <f t="shared" si="118"/>
        <v>25</v>
      </c>
      <c r="N589" s="56">
        <f t="shared" ref="N589:N638" si="120">M589</f>
        <v>25</v>
      </c>
      <c r="O589" s="34">
        <f t="shared" ref="O589:O638" si="121">J589*N589</f>
        <v>7000</v>
      </c>
      <c r="P589" s="34"/>
      <c r="Q589" s="56"/>
      <c r="R589" s="34"/>
      <c r="S589" s="56"/>
      <c r="T589" s="25"/>
    </row>
    <row r="590" spans="1:20">
      <c r="A590" s="27">
        <v>62</v>
      </c>
      <c r="B590" s="27">
        <v>93</v>
      </c>
      <c r="C590" s="27" t="str">
        <f t="shared" si="110"/>
        <v>二</v>
      </c>
      <c r="D590" s="56" t="str">
        <f t="shared" si="111"/>
        <v>進校</v>
      </c>
      <c r="E590" s="56" t="str">
        <f t="shared" si="112"/>
        <v>(進)商二1</v>
      </c>
      <c r="F590" s="25" t="str">
        <f t="shared" si="113"/>
        <v>計算機概論Ⅲ</v>
      </c>
      <c r="G590" s="56" t="str">
        <f t="shared" si="114"/>
        <v>三</v>
      </c>
      <c r="H590" s="56" t="str">
        <f t="shared" si="115"/>
        <v>旗立</v>
      </c>
      <c r="I590" s="56" t="str">
        <f t="shared" si="116"/>
        <v>施威銘</v>
      </c>
      <c r="J590" s="56">
        <f t="shared" si="117"/>
        <v>296</v>
      </c>
      <c r="K590" s="42">
        <f t="shared" si="119"/>
        <v>0</v>
      </c>
      <c r="L590" s="44" t="str">
        <f>VLOOKUP(H590,出版社!$B$2:$D$26,3,0)</f>
        <v>招標議價</v>
      </c>
      <c r="M590" s="56">
        <f t="shared" si="118"/>
        <v>25</v>
      </c>
      <c r="N590" s="56">
        <f t="shared" si="120"/>
        <v>25</v>
      </c>
      <c r="O590" s="34">
        <f t="shared" si="121"/>
        <v>7400</v>
      </c>
      <c r="P590" s="34"/>
      <c r="Q590" s="56"/>
      <c r="R590" s="34"/>
      <c r="S590" s="56"/>
      <c r="T590" s="25"/>
    </row>
    <row r="591" spans="1:20">
      <c r="A591" s="27">
        <v>63</v>
      </c>
      <c r="B591" s="27">
        <v>93</v>
      </c>
      <c r="C591" s="27" t="str">
        <f t="shared" si="110"/>
        <v>二</v>
      </c>
      <c r="D591" s="56" t="str">
        <f t="shared" si="111"/>
        <v>進校</v>
      </c>
      <c r="E591" s="56" t="str">
        <f t="shared" si="112"/>
        <v>(進)商二2</v>
      </c>
      <c r="F591" s="25" t="str">
        <f t="shared" si="113"/>
        <v>計算機概論Ⅲ</v>
      </c>
      <c r="G591" s="56" t="str">
        <f t="shared" si="114"/>
        <v>三</v>
      </c>
      <c r="H591" s="56" t="str">
        <f t="shared" si="115"/>
        <v>旗立</v>
      </c>
      <c r="I591" s="56" t="str">
        <f t="shared" si="116"/>
        <v>施威銘</v>
      </c>
      <c r="J591" s="56">
        <f t="shared" si="117"/>
        <v>296</v>
      </c>
      <c r="K591" s="42">
        <f t="shared" si="119"/>
        <v>0</v>
      </c>
      <c r="L591" s="44" t="str">
        <f>VLOOKUP(H591,出版社!$B$2:$D$26,3,0)</f>
        <v>招標議價</v>
      </c>
      <c r="M591" s="56">
        <f t="shared" si="118"/>
        <v>25</v>
      </c>
      <c r="N591" s="56">
        <f t="shared" si="120"/>
        <v>25</v>
      </c>
      <c r="O591" s="34">
        <f t="shared" si="121"/>
        <v>7400</v>
      </c>
      <c r="P591" s="34"/>
      <c r="Q591" s="56"/>
      <c r="R591" s="34"/>
      <c r="S591" s="56"/>
      <c r="T591" s="25"/>
    </row>
    <row r="592" spans="1:20">
      <c r="A592" s="27">
        <v>64</v>
      </c>
      <c r="B592" s="27">
        <v>93</v>
      </c>
      <c r="C592" s="27" t="str">
        <f t="shared" si="110"/>
        <v>二</v>
      </c>
      <c r="D592" s="56" t="str">
        <f t="shared" si="111"/>
        <v>進校</v>
      </c>
      <c r="E592" s="56" t="str">
        <f t="shared" si="112"/>
        <v>(進)商二3</v>
      </c>
      <c r="F592" s="25" t="str">
        <f t="shared" si="113"/>
        <v>計算機概論Ⅲ</v>
      </c>
      <c r="G592" s="56" t="str">
        <f t="shared" si="114"/>
        <v>三</v>
      </c>
      <c r="H592" s="56" t="str">
        <f t="shared" si="115"/>
        <v>旗立</v>
      </c>
      <c r="I592" s="56" t="str">
        <f t="shared" si="116"/>
        <v>施威銘</v>
      </c>
      <c r="J592" s="56">
        <f t="shared" si="117"/>
        <v>296</v>
      </c>
      <c r="K592" s="42">
        <f t="shared" si="119"/>
        <v>0</v>
      </c>
      <c r="L592" s="44" t="str">
        <f>VLOOKUP(H592,出版社!$B$2:$D$26,3,0)</f>
        <v>招標議價</v>
      </c>
      <c r="M592" s="56">
        <f t="shared" si="118"/>
        <v>25</v>
      </c>
      <c r="N592" s="56">
        <f t="shared" si="120"/>
        <v>25</v>
      </c>
      <c r="O592" s="34">
        <f t="shared" si="121"/>
        <v>7400</v>
      </c>
      <c r="P592" s="34"/>
      <c r="Q592" s="56"/>
      <c r="R592" s="34"/>
      <c r="S592" s="56"/>
      <c r="T592" s="25"/>
    </row>
    <row r="593" spans="1:20">
      <c r="A593" s="27">
        <v>72</v>
      </c>
      <c r="B593" s="27">
        <v>93</v>
      </c>
      <c r="C593" s="27" t="str">
        <f t="shared" si="110"/>
        <v>二</v>
      </c>
      <c r="D593" s="56" t="str">
        <f t="shared" si="111"/>
        <v>進校</v>
      </c>
      <c r="E593" s="56" t="str">
        <f t="shared" si="112"/>
        <v>(進)商二4</v>
      </c>
      <c r="F593" s="25" t="str">
        <f t="shared" si="113"/>
        <v>計算機概論Ⅲ</v>
      </c>
      <c r="G593" s="56" t="str">
        <f t="shared" si="114"/>
        <v>三</v>
      </c>
      <c r="H593" s="56" t="str">
        <f t="shared" si="115"/>
        <v>旗立</v>
      </c>
      <c r="I593" s="56" t="str">
        <f t="shared" si="116"/>
        <v>施威銘</v>
      </c>
      <c r="J593" s="56">
        <f t="shared" si="117"/>
        <v>296</v>
      </c>
      <c r="K593" s="42">
        <f t="shared" si="119"/>
        <v>0</v>
      </c>
      <c r="L593" s="44" t="str">
        <f>VLOOKUP(H593,出版社!$B$2:$D$26,3,0)</f>
        <v>招標議價</v>
      </c>
      <c r="M593" s="56">
        <f t="shared" si="118"/>
        <v>25</v>
      </c>
      <c r="N593" s="56">
        <f t="shared" si="120"/>
        <v>25</v>
      </c>
      <c r="O593" s="34">
        <f t="shared" si="121"/>
        <v>7400</v>
      </c>
      <c r="P593" s="34"/>
      <c r="Q593" s="56"/>
      <c r="R593" s="34"/>
      <c r="S593" s="56"/>
      <c r="T593" s="25"/>
    </row>
    <row r="594" spans="1:20">
      <c r="A594" s="27">
        <v>62</v>
      </c>
      <c r="B594" s="27">
        <v>94</v>
      </c>
      <c r="C594" s="27" t="str">
        <f t="shared" si="110"/>
        <v>二</v>
      </c>
      <c r="D594" s="56" t="str">
        <f t="shared" si="111"/>
        <v>進校</v>
      </c>
      <c r="E594" s="56" t="str">
        <f t="shared" si="112"/>
        <v>(進)商二1</v>
      </c>
      <c r="F594" s="25" t="str">
        <f t="shared" si="113"/>
        <v>門市服務丙檢(學術科+瑋博POS)</v>
      </c>
      <c r="G594" s="56" t="str">
        <f t="shared" si="114"/>
        <v>全</v>
      </c>
      <c r="H594" s="56" t="str">
        <f t="shared" si="115"/>
        <v>旗立</v>
      </c>
      <c r="I594" s="56" t="str">
        <f t="shared" si="116"/>
        <v>林佳男</v>
      </c>
      <c r="J594" s="56">
        <f t="shared" si="117"/>
        <v>376</v>
      </c>
      <c r="K594" s="42">
        <f t="shared" si="119"/>
        <v>0</v>
      </c>
      <c r="L594" s="44" t="str">
        <f>VLOOKUP(H594,出版社!$B$2:$D$26,3,0)</f>
        <v>招標議價</v>
      </c>
      <c r="M594" s="56">
        <f t="shared" si="118"/>
        <v>25</v>
      </c>
      <c r="N594" s="56">
        <f t="shared" si="120"/>
        <v>25</v>
      </c>
      <c r="O594" s="34">
        <f t="shared" si="121"/>
        <v>9400</v>
      </c>
      <c r="P594" s="34"/>
      <c r="Q594" s="56"/>
      <c r="R594" s="34"/>
      <c r="S594" s="56"/>
      <c r="T594" s="25"/>
    </row>
    <row r="595" spans="1:20">
      <c r="A595" s="27">
        <v>63</v>
      </c>
      <c r="B595" s="27">
        <v>94</v>
      </c>
      <c r="C595" s="27" t="str">
        <f t="shared" si="110"/>
        <v>二</v>
      </c>
      <c r="D595" s="56" t="str">
        <f t="shared" si="111"/>
        <v>進校</v>
      </c>
      <c r="E595" s="56" t="str">
        <f t="shared" si="112"/>
        <v>(進)商二2</v>
      </c>
      <c r="F595" s="25" t="str">
        <f t="shared" si="113"/>
        <v>門市服務丙檢(學術科+瑋博POS)</v>
      </c>
      <c r="G595" s="56" t="str">
        <f t="shared" si="114"/>
        <v>全</v>
      </c>
      <c r="H595" s="56" t="str">
        <f t="shared" si="115"/>
        <v>旗立</v>
      </c>
      <c r="I595" s="56" t="str">
        <f t="shared" si="116"/>
        <v>林佳男</v>
      </c>
      <c r="J595" s="56">
        <f t="shared" si="117"/>
        <v>376</v>
      </c>
      <c r="K595" s="42">
        <f t="shared" si="119"/>
        <v>0</v>
      </c>
      <c r="L595" s="44" t="str">
        <f>VLOOKUP(H595,出版社!$B$2:$D$26,3,0)</f>
        <v>招標議價</v>
      </c>
      <c r="M595" s="56">
        <f t="shared" si="118"/>
        <v>25</v>
      </c>
      <c r="N595" s="56">
        <f t="shared" si="120"/>
        <v>25</v>
      </c>
      <c r="O595" s="34">
        <f t="shared" si="121"/>
        <v>9400</v>
      </c>
      <c r="P595" s="34"/>
      <c r="Q595" s="56"/>
      <c r="R595" s="34"/>
      <c r="S595" s="56"/>
      <c r="T595" s="25"/>
    </row>
    <row r="596" spans="1:20">
      <c r="A596" s="27">
        <v>64</v>
      </c>
      <c r="B596" s="27">
        <v>94</v>
      </c>
      <c r="C596" s="27" t="str">
        <f t="shared" si="110"/>
        <v>二</v>
      </c>
      <c r="D596" s="56" t="str">
        <f t="shared" si="111"/>
        <v>進校</v>
      </c>
      <c r="E596" s="56" t="str">
        <f t="shared" si="112"/>
        <v>(進)商二3</v>
      </c>
      <c r="F596" s="25" t="str">
        <f t="shared" si="113"/>
        <v>門市服務丙檢(學術科+瑋博POS)</v>
      </c>
      <c r="G596" s="56" t="str">
        <f t="shared" si="114"/>
        <v>全</v>
      </c>
      <c r="H596" s="56" t="str">
        <f t="shared" si="115"/>
        <v>旗立</v>
      </c>
      <c r="I596" s="56" t="str">
        <f t="shared" si="116"/>
        <v>林佳男</v>
      </c>
      <c r="J596" s="56">
        <f t="shared" si="117"/>
        <v>376</v>
      </c>
      <c r="K596" s="42">
        <f t="shared" si="119"/>
        <v>0</v>
      </c>
      <c r="L596" s="44" t="str">
        <f>VLOOKUP(H596,出版社!$B$2:$D$26,3,0)</f>
        <v>招標議價</v>
      </c>
      <c r="M596" s="56">
        <f t="shared" si="118"/>
        <v>25</v>
      </c>
      <c r="N596" s="56">
        <f t="shared" si="120"/>
        <v>25</v>
      </c>
      <c r="O596" s="34">
        <f t="shared" si="121"/>
        <v>9400</v>
      </c>
      <c r="P596" s="34"/>
      <c r="Q596" s="56"/>
      <c r="R596" s="34"/>
      <c r="S596" s="56"/>
      <c r="T596" s="25"/>
    </row>
    <row r="597" spans="1:20">
      <c r="A597" s="27">
        <v>72</v>
      </c>
      <c r="B597" s="27">
        <v>94</v>
      </c>
      <c r="C597" s="27" t="str">
        <f t="shared" si="110"/>
        <v>二</v>
      </c>
      <c r="D597" s="56" t="str">
        <f t="shared" si="111"/>
        <v>進校</v>
      </c>
      <c r="E597" s="56" t="str">
        <f t="shared" si="112"/>
        <v>(進)商二4</v>
      </c>
      <c r="F597" s="25" t="str">
        <f t="shared" si="113"/>
        <v>門市服務丙檢(學術科+瑋博POS)</v>
      </c>
      <c r="G597" s="56" t="str">
        <f t="shared" si="114"/>
        <v>全</v>
      </c>
      <c r="H597" s="56" t="str">
        <f t="shared" si="115"/>
        <v>旗立</v>
      </c>
      <c r="I597" s="56" t="str">
        <f t="shared" si="116"/>
        <v>林佳男</v>
      </c>
      <c r="J597" s="56">
        <f t="shared" si="117"/>
        <v>376</v>
      </c>
      <c r="K597" s="42">
        <f t="shared" si="119"/>
        <v>0</v>
      </c>
      <c r="L597" s="44" t="str">
        <f>VLOOKUP(H597,出版社!$B$2:$D$26,3,0)</f>
        <v>招標議價</v>
      </c>
      <c r="M597" s="56">
        <f t="shared" si="118"/>
        <v>25</v>
      </c>
      <c r="N597" s="56">
        <f t="shared" si="120"/>
        <v>25</v>
      </c>
      <c r="O597" s="34">
        <f t="shared" si="121"/>
        <v>9400</v>
      </c>
      <c r="P597" s="34"/>
      <c r="Q597" s="56"/>
      <c r="R597" s="34"/>
      <c r="S597" s="56"/>
      <c r="T597" s="25"/>
    </row>
    <row r="598" spans="1:20">
      <c r="A598" s="27">
        <v>62</v>
      </c>
      <c r="B598" s="27">
        <v>95</v>
      </c>
      <c r="C598" s="27" t="str">
        <f t="shared" si="110"/>
        <v>二</v>
      </c>
      <c r="D598" s="56" t="str">
        <f t="shared" si="111"/>
        <v>進校</v>
      </c>
      <c r="E598" s="56" t="str">
        <f t="shared" si="112"/>
        <v>(進)商二1</v>
      </c>
      <c r="F598" s="25" t="str">
        <f t="shared" si="113"/>
        <v>民法與商事法概論Ⅰ</v>
      </c>
      <c r="G598" s="56" t="str">
        <f t="shared" si="114"/>
        <v>一</v>
      </c>
      <c r="H598" s="56" t="str">
        <f t="shared" si="115"/>
        <v>五南</v>
      </c>
      <c r="I598" s="56" t="str">
        <f t="shared" si="116"/>
        <v>鄭正中</v>
      </c>
      <c r="J598" s="56">
        <f t="shared" si="117"/>
        <v>198</v>
      </c>
      <c r="K598" s="42">
        <f t="shared" si="119"/>
        <v>0</v>
      </c>
      <c r="L598" s="44" t="str">
        <f>VLOOKUP(H598,出版社!$B$2:$D$26,3,0)</f>
        <v>小額採購</v>
      </c>
      <c r="M598" s="56">
        <f t="shared" si="118"/>
        <v>25</v>
      </c>
      <c r="N598" s="56">
        <f t="shared" si="120"/>
        <v>25</v>
      </c>
      <c r="O598" s="34">
        <f t="shared" si="121"/>
        <v>4950</v>
      </c>
      <c r="P598" s="34"/>
      <c r="Q598" s="56"/>
      <c r="R598" s="34"/>
      <c r="S598" s="56"/>
      <c r="T598" s="25"/>
    </row>
    <row r="599" spans="1:20">
      <c r="A599" s="27">
        <v>63</v>
      </c>
      <c r="B599" s="27">
        <v>95</v>
      </c>
      <c r="C599" s="27" t="str">
        <f t="shared" si="110"/>
        <v>二</v>
      </c>
      <c r="D599" s="56" t="str">
        <f t="shared" si="111"/>
        <v>進校</v>
      </c>
      <c r="E599" s="56" t="str">
        <f t="shared" si="112"/>
        <v>(進)商二2</v>
      </c>
      <c r="F599" s="25" t="str">
        <f t="shared" si="113"/>
        <v>民法與商事法概論Ⅰ</v>
      </c>
      <c r="G599" s="56" t="str">
        <f t="shared" si="114"/>
        <v>一</v>
      </c>
      <c r="H599" s="56" t="str">
        <f t="shared" si="115"/>
        <v>五南</v>
      </c>
      <c r="I599" s="56" t="str">
        <f t="shared" si="116"/>
        <v>鄭正中</v>
      </c>
      <c r="J599" s="56">
        <f t="shared" si="117"/>
        <v>198</v>
      </c>
      <c r="K599" s="42">
        <f t="shared" si="119"/>
        <v>0</v>
      </c>
      <c r="L599" s="44" t="str">
        <f>VLOOKUP(H599,出版社!$B$2:$D$26,3,0)</f>
        <v>小額採購</v>
      </c>
      <c r="M599" s="56">
        <f t="shared" si="118"/>
        <v>25</v>
      </c>
      <c r="N599" s="56">
        <f t="shared" si="120"/>
        <v>25</v>
      </c>
      <c r="O599" s="34">
        <f t="shared" si="121"/>
        <v>4950</v>
      </c>
      <c r="P599" s="34"/>
      <c r="Q599" s="56"/>
      <c r="R599" s="34"/>
      <c r="S599" s="56"/>
      <c r="T599" s="25"/>
    </row>
    <row r="600" spans="1:20">
      <c r="A600" s="27">
        <v>64</v>
      </c>
      <c r="B600" s="27">
        <v>95</v>
      </c>
      <c r="C600" s="27" t="str">
        <f t="shared" si="110"/>
        <v>二</v>
      </c>
      <c r="D600" s="56" t="str">
        <f t="shared" si="111"/>
        <v>進校</v>
      </c>
      <c r="E600" s="56" t="str">
        <f t="shared" si="112"/>
        <v>(進)商二3</v>
      </c>
      <c r="F600" s="25" t="str">
        <f t="shared" si="113"/>
        <v>民法與商事法概論Ⅰ</v>
      </c>
      <c r="G600" s="56" t="str">
        <f t="shared" si="114"/>
        <v>一</v>
      </c>
      <c r="H600" s="56" t="str">
        <f t="shared" si="115"/>
        <v>五南</v>
      </c>
      <c r="I600" s="56" t="str">
        <f t="shared" si="116"/>
        <v>鄭正中</v>
      </c>
      <c r="J600" s="56">
        <f t="shared" si="117"/>
        <v>198</v>
      </c>
      <c r="K600" s="42">
        <f t="shared" si="119"/>
        <v>0</v>
      </c>
      <c r="L600" s="44" t="str">
        <f>VLOOKUP(H600,出版社!$B$2:$D$26,3,0)</f>
        <v>小額採購</v>
      </c>
      <c r="M600" s="56">
        <f t="shared" si="118"/>
        <v>25</v>
      </c>
      <c r="N600" s="56">
        <f t="shared" si="120"/>
        <v>25</v>
      </c>
      <c r="O600" s="34">
        <f t="shared" si="121"/>
        <v>4950</v>
      </c>
      <c r="P600" s="34"/>
      <c r="Q600" s="56"/>
      <c r="R600" s="34"/>
      <c r="S600" s="56"/>
      <c r="T600" s="25"/>
    </row>
    <row r="601" spans="1:20">
      <c r="A601" s="27">
        <v>72</v>
      </c>
      <c r="B601" s="27">
        <v>95</v>
      </c>
      <c r="C601" s="27" t="str">
        <f t="shared" si="110"/>
        <v>二</v>
      </c>
      <c r="D601" s="56" t="str">
        <f t="shared" si="111"/>
        <v>進校</v>
      </c>
      <c r="E601" s="56" t="str">
        <f t="shared" si="112"/>
        <v>(進)商二4</v>
      </c>
      <c r="F601" s="25" t="str">
        <f t="shared" si="113"/>
        <v>民法與商事法概論Ⅰ</v>
      </c>
      <c r="G601" s="56" t="str">
        <f t="shared" si="114"/>
        <v>一</v>
      </c>
      <c r="H601" s="56" t="str">
        <f t="shared" si="115"/>
        <v>五南</v>
      </c>
      <c r="I601" s="56" t="str">
        <f t="shared" si="116"/>
        <v>鄭正中</v>
      </c>
      <c r="J601" s="56">
        <f t="shared" si="117"/>
        <v>198</v>
      </c>
      <c r="K601" s="42">
        <f t="shared" si="119"/>
        <v>0</v>
      </c>
      <c r="L601" s="44" t="str">
        <f>VLOOKUP(H601,出版社!$B$2:$D$26,3,0)</f>
        <v>小額採購</v>
      </c>
      <c r="M601" s="56">
        <f t="shared" si="118"/>
        <v>25</v>
      </c>
      <c r="N601" s="56">
        <f t="shared" si="120"/>
        <v>25</v>
      </c>
      <c r="O601" s="34">
        <f t="shared" si="121"/>
        <v>4950</v>
      </c>
      <c r="P601" s="34"/>
      <c r="Q601" s="56"/>
      <c r="R601" s="34"/>
      <c r="S601" s="56"/>
      <c r="T601" s="25"/>
    </row>
    <row r="602" spans="1:20">
      <c r="A602" s="27">
        <v>62</v>
      </c>
      <c r="B602" s="27">
        <v>96</v>
      </c>
      <c r="C602" s="27" t="str">
        <f t="shared" si="110"/>
        <v>二</v>
      </c>
      <c r="D602" s="56" t="str">
        <f t="shared" si="111"/>
        <v>進校</v>
      </c>
      <c r="E602" s="56" t="str">
        <f t="shared" si="112"/>
        <v>(進)商二1</v>
      </c>
      <c r="F602" s="25" t="str">
        <f t="shared" si="113"/>
        <v>健康自我管理</v>
      </c>
      <c r="G602" s="56" t="str">
        <f t="shared" si="114"/>
        <v>全</v>
      </c>
      <c r="H602" s="56" t="str">
        <f t="shared" si="115"/>
        <v>幼獅</v>
      </c>
      <c r="I602" s="56" t="str">
        <f t="shared" si="116"/>
        <v>李美芳</v>
      </c>
      <c r="J602" s="56">
        <f t="shared" si="117"/>
        <v>135</v>
      </c>
      <c r="K602" s="42">
        <f t="shared" si="119"/>
        <v>0</v>
      </c>
      <c r="L602" s="44" t="str">
        <f>VLOOKUP(H602,出版社!$B$2:$D$26,3,0)</f>
        <v>招標議價</v>
      </c>
      <c r="M602" s="56">
        <f t="shared" si="118"/>
        <v>25</v>
      </c>
      <c r="N602" s="56">
        <f t="shared" si="120"/>
        <v>25</v>
      </c>
      <c r="O602" s="34">
        <f t="shared" si="121"/>
        <v>3375</v>
      </c>
      <c r="P602" s="34"/>
      <c r="Q602" s="56"/>
      <c r="R602" s="34"/>
      <c r="S602" s="56"/>
      <c r="T602" s="25"/>
    </row>
    <row r="603" spans="1:20">
      <c r="A603" s="27">
        <v>63</v>
      </c>
      <c r="B603" s="27">
        <v>96</v>
      </c>
      <c r="C603" s="27" t="str">
        <f t="shared" si="110"/>
        <v>二</v>
      </c>
      <c r="D603" s="56" t="str">
        <f t="shared" si="111"/>
        <v>進校</v>
      </c>
      <c r="E603" s="56" t="str">
        <f t="shared" si="112"/>
        <v>(進)商二2</v>
      </c>
      <c r="F603" s="25" t="str">
        <f t="shared" si="113"/>
        <v>健康自我管理</v>
      </c>
      <c r="G603" s="56" t="str">
        <f t="shared" si="114"/>
        <v>全</v>
      </c>
      <c r="H603" s="56" t="str">
        <f t="shared" si="115"/>
        <v>幼獅</v>
      </c>
      <c r="I603" s="56" t="str">
        <f t="shared" si="116"/>
        <v>李美芳</v>
      </c>
      <c r="J603" s="56">
        <f t="shared" si="117"/>
        <v>135</v>
      </c>
      <c r="K603" s="42">
        <f t="shared" si="119"/>
        <v>0</v>
      </c>
      <c r="L603" s="44" t="str">
        <f>VLOOKUP(H603,出版社!$B$2:$D$26,3,0)</f>
        <v>招標議價</v>
      </c>
      <c r="M603" s="56">
        <f t="shared" si="118"/>
        <v>25</v>
      </c>
      <c r="N603" s="56">
        <f t="shared" si="120"/>
        <v>25</v>
      </c>
      <c r="O603" s="34">
        <f t="shared" si="121"/>
        <v>3375</v>
      </c>
      <c r="P603" s="34"/>
      <c r="Q603" s="56"/>
      <c r="R603" s="34"/>
      <c r="S603" s="56"/>
      <c r="T603" s="25"/>
    </row>
    <row r="604" spans="1:20">
      <c r="A604" s="27">
        <v>64</v>
      </c>
      <c r="B604" s="27">
        <v>96</v>
      </c>
      <c r="C604" s="27" t="str">
        <f t="shared" si="110"/>
        <v>二</v>
      </c>
      <c r="D604" s="56" t="str">
        <f t="shared" si="111"/>
        <v>進校</v>
      </c>
      <c r="E604" s="56" t="str">
        <f t="shared" si="112"/>
        <v>(進)商二3</v>
      </c>
      <c r="F604" s="25" t="str">
        <f t="shared" si="113"/>
        <v>健康自我管理</v>
      </c>
      <c r="G604" s="56" t="str">
        <f t="shared" si="114"/>
        <v>全</v>
      </c>
      <c r="H604" s="56" t="str">
        <f t="shared" si="115"/>
        <v>幼獅</v>
      </c>
      <c r="I604" s="56" t="str">
        <f t="shared" si="116"/>
        <v>李美芳</v>
      </c>
      <c r="J604" s="56">
        <f t="shared" si="117"/>
        <v>135</v>
      </c>
      <c r="K604" s="42">
        <f t="shared" si="119"/>
        <v>0</v>
      </c>
      <c r="L604" s="44" t="str">
        <f>VLOOKUP(H604,出版社!$B$2:$D$26,3,0)</f>
        <v>招標議價</v>
      </c>
      <c r="M604" s="56">
        <f t="shared" si="118"/>
        <v>25</v>
      </c>
      <c r="N604" s="56">
        <f t="shared" si="120"/>
        <v>25</v>
      </c>
      <c r="O604" s="34">
        <f t="shared" si="121"/>
        <v>3375</v>
      </c>
      <c r="P604" s="34"/>
      <c r="Q604" s="56"/>
      <c r="R604" s="34"/>
      <c r="S604" s="56"/>
      <c r="T604" s="25"/>
    </row>
    <row r="605" spans="1:20">
      <c r="A605" s="27">
        <v>72</v>
      </c>
      <c r="B605" s="27">
        <v>96</v>
      </c>
      <c r="C605" s="27" t="str">
        <f t="shared" si="110"/>
        <v>二</v>
      </c>
      <c r="D605" s="56" t="str">
        <f t="shared" si="111"/>
        <v>進校</v>
      </c>
      <c r="E605" s="56" t="str">
        <f t="shared" si="112"/>
        <v>(進)商二4</v>
      </c>
      <c r="F605" s="25" t="str">
        <f t="shared" si="113"/>
        <v>健康自我管理</v>
      </c>
      <c r="G605" s="56" t="str">
        <f t="shared" si="114"/>
        <v>全</v>
      </c>
      <c r="H605" s="56" t="str">
        <f t="shared" si="115"/>
        <v>幼獅</v>
      </c>
      <c r="I605" s="56" t="str">
        <f t="shared" si="116"/>
        <v>李美芳</v>
      </c>
      <c r="J605" s="56">
        <f t="shared" si="117"/>
        <v>135</v>
      </c>
      <c r="K605" s="42">
        <f t="shared" si="119"/>
        <v>0</v>
      </c>
      <c r="L605" s="44" t="str">
        <f>VLOOKUP(H605,出版社!$B$2:$D$26,3,0)</f>
        <v>招標議價</v>
      </c>
      <c r="M605" s="56">
        <f t="shared" si="118"/>
        <v>25</v>
      </c>
      <c r="N605" s="56">
        <f t="shared" si="120"/>
        <v>25</v>
      </c>
      <c r="O605" s="34">
        <f t="shared" si="121"/>
        <v>3375</v>
      </c>
      <c r="P605" s="34"/>
      <c r="Q605" s="56"/>
      <c r="R605" s="34"/>
      <c r="S605" s="56"/>
      <c r="T605" s="25"/>
    </row>
    <row r="606" spans="1:20">
      <c r="A606" s="27">
        <v>62</v>
      </c>
      <c r="B606" s="27">
        <v>97</v>
      </c>
      <c r="C606" s="27" t="str">
        <f t="shared" si="110"/>
        <v>二</v>
      </c>
      <c r="D606" s="56" t="str">
        <f t="shared" si="111"/>
        <v>進校</v>
      </c>
      <c r="E606" s="56" t="str">
        <f t="shared" si="112"/>
        <v>(進)商二1</v>
      </c>
      <c r="F606" s="25" t="str">
        <f t="shared" si="113"/>
        <v>野外求生</v>
      </c>
      <c r="G606" s="56" t="str">
        <f t="shared" si="114"/>
        <v>全</v>
      </c>
      <c r="H606" s="56" t="str">
        <f t="shared" si="115"/>
        <v>幼獅</v>
      </c>
      <c r="I606" s="56" t="str">
        <f t="shared" si="116"/>
        <v>廖文泉</v>
      </c>
      <c r="J606" s="56">
        <f t="shared" si="117"/>
        <v>150</v>
      </c>
      <c r="K606" s="42">
        <f t="shared" si="119"/>
        <v>0</v>
      </c>
      <c r="L606" s="44" t="str">
        <f>VLOOKUP(H606,出版社!$B$2:$D$26,3,0)</f>
        <v>招標議價</v>
      </c>
      <c r="M606" s="56">
        <f t="shared" si="118"/>
        <v>25</v>
      </c>
      <c r="N606" s="56">
        <f t="shared" si="120"/>
        <v>25</v>
      </c>
      <c r="O606" s="34">
        <f t="shared" si="121"/>
        <v>3750</v>
      </c>
      <c r="P606" s="34"/>
      <c r="Q606" s="56"/>
      <c r="R606" s="34"/>
      <c r="S606" s="56"/>
      <c r="T606" s="25"/>
    </row>
    <row r="607" spans="1:20">
      <c r="A607" s="27">
        <v>63</v>
      </c>
      <c r="B607" s="27">
        <v>97</v>
      </c>
      <c r="C607" s="27" t="str">
        <f t="shared" si="110"/>
        <v>二</v>
      </c>
      <c r="D607" s="56" t="str">
        <f t="shared" si="111"/>
        <v>進校</v>
      </c>
      <c r="E607" s="56" t="str">
        <f t="shared" si="112"/>
        <v>(進)商二2</v>
      </c>
      <c r="F607" s="25" t="str">
        <f t="shared" si="113"/>
        <v>野外求生</v>
      </c>
      <c r="G607" s="56" t="str">
        <f t="shared" si="114"/>
        <v>全</v>
      </c>
      <c r="H607" s="56" t="str">
        <f t="shared" si="115"/>
        <v>幼獅</v>
      </c>
      <c r="I607" s="56" t="str">
        <f t="shared" si="116"/>
        <v>廖文泉</v>
      </c>
      <c r="J607" s="56">
        <f t="shared" si="117"/>
        <v>150</v>
      </c>
      <c r="K607" s="42">
        <f t="shared" si="119"/>
        <v>0</v>
      </c>
      <c r="L607" s="44" t="str">
        <f>VLOOKUP(H607,出版社!$B$2:$D$26,3,0)</f>
        <v>招標議價</v>
      </c>
      <c r="M607" s="56">
        <f t="shared" si="118"/>
        <v>25</v>
      </c>
      <c r="N607" s="56">
        <f t="shared" si="120"/>
        <v>25</v>
      </c>
      <c r="O607" s="34">
        <f t="shared" si="121"/>
        <v>3750</v>
      </c>
      <c r="P607" s="34"/>
      <c r="Q607" s="56"/>
      <c r="R607" s="34"/>
      <c r="S607" s="56"/>
      <c r="T607" s="25"/>
    </row>
    <row r="608" spans="1:20">
      <c r="A608" s="27">
        <v>64</v>
      </c>
      <c r="B608" s="27">
        <v>97</v>
      </c>
      <c r="C608" s="27" t="str">
        <f t="shared" si="110"/>
        <v>二</v>
      </c>
      <c r="D608" s="56" t="str">
        <f t="shared" si="111"/>
        <v>進校</v>
      </c>
      <c r="E608" s="56" t="str">
        <f t="shared" si="112"/>
        <v>(進)商二3</v>
      </c>
      <c r="F608" s="25" t="str">
        <f t="shared" si="113"/>
        <v>野外求生</v>
      </c>
      <c r="G608" s="56" t="str">
        <f t="shared" si="114"/>
        <v>全</v>
      </c>
      <c r="H608" s="56" t="str">
        <f t="shared" si="115"/>
        <v>幼獅</v>
      </c>
      <c r="I608" s="56" t="str">
        <f t="shared" si="116"/>
        <v>廖文泉</v>
      </c>
      <c r="J608" s="56">
        <f t="shared" si="117"/>
        <v>150</v>
      </c>
      <c r="K608" s="42">
        <f t="shared" si="119"/>
        <v>0</v>
      </c>
      <c r="L608" s="44" t="str">
        <f>VLOOKUP(H608,出版社!$B$2:$D$26,3,0)</f>
        <v>招標議價</v>
      </c>
      <c r="M608" s="56">
        <f t="shared" si="118"/>
        <v>25</v>
      </c>
      <c r="N608" s="56">
        <f t="shared" si="120"/>
        <v>25</v>
      </c>
      <c r="O608" s="34">
        <f t="shared" si="121"/>
        <v>3750</v>
      </c>
      <c r="P608" s="34"/>
      <c r="Q608" s="56"/>
      <c r="R608" s="34"/>
      <c r="S608" s="56"/>
      <c r="T608" s="25"/>
    </row>
    <row r="609" spans="1:20">
      <c r="A609" s="27">
        <v>72</v>
      </c>
      <c r="B609" s="27">
        <v>97</v>
      </c>
      <c r="C609" s="27" t="str">
        <f t="shared" si="110"/>
        <v>二</v>
      </c>
      <c r="D609" s="56" t="str">
        <f t="shared" si="111"/>
        <v>進校</v>
      </c>
      <c r="E609" s="56" t="str">
        <f t="shared" si="112"/>
        <v>(進)商二4</v>
      </c>
      <c r="F609" s="25" t="str">
        <f t="shared" si="113"/>
        <v>野外求生</v>
      </c>
      <c r="G609" s="56" t="str">
        <f t="shared" si="114"/>
        <v>全</v>
      </c>
      <c r="H609" s="56" t="str">
        <f t="shared" si="115"/>
        <v>幼獅</v>
      </c>
      <c r="I609" s="56" t="str">
        <f t="shared" si="116"/>
        <v>廖文泉</v>
      </c>
      <c r="J609" s="56">
        <f t="shared" si="117"/>
        <v>150</v>
      </c>
      <c r="K609" s="42">
        <f t="shared" si="119"/>
        <v>0</v>
      </c>
      <c r="L609" s="44" t="str">
        <f>VLOOKUP(H609,出版社!$B$2:$D$26,3,0)</f>
        <v>招標議價</v>
      </c>
      <c r="M609" s="56">
        <f t="shared" si="118"/>
        <v>25</v>
      </c>
      <c r="N609" s="56">
        <f t="shared" si="120"/>
        <v>25</v>
      </c>
      <c r="O609" s="34">
        <f t="shared" si="121"/>
        <v>3750</v>
      </c>
      <c r="P609" s="34"/>
      <c r="Q609" s="56"/>
      <c r="R609" s="34"/>
      <c r="S609" s="56"/>
      <c r="T609" s="25"/>
    </row>
    <row r="610" spans="1:20">
      <c r="A610" s="27">
        <v>70</v>
      </c>
      <c r="B610" s="27">
        <v>88</v>
      </c>
      <c r="C610" s="27" t="str">
        <f t="shared" si="110"/>
        <v>二</v>
      </c>
      <c r="D610" s="56" t="str">
        <f t="shared" si="111"/>
        <v>進校</v>
      </c>
      <c r="E610" s="56" t="str">
        <f t="shared" si="112"/>
        <v>(進)貿二1</v>
      </c>
      <c r="F610" s="25" t="str">
        <f t="shared" si="113"/>
        <v>高職國文(三)</v>
      </c>
      <c r="G610" s="56" t="str">
        <f t="shared" si="114"/>
        <v>三</v>
      </c>
      <c r="H610" s="56" t="str">
        <f t="shared" si="115"/>
        <v>龍騰</v>
      </c>
      <c r="I610" s="56" t="str">
        <f t="shared" si="116"/>
        <v>何寄澎</v>
      </c>
      <c r="J610" s="56">
        <f t="shared" si="117"/>
        <v>198</v>
      </c>
      <c r="K610" s="42">
        <f t="shared" si="119"/>
        <v>0</v>
      </c>
      <c r="L610" s="44" t="str">
        <f>VLOOKUP(H610,出版社!$B$2:$D$26,3,0)</f>
        <v>招標議價</v>
      </c>
      <c r="M610" s="56">
        <f t="shared" si="118"/>
        <v>25</v>
      </c>
      <c r="N610" s="56">
        <f t="shared" si="120"/>
        <v>25</v>
      </c>
      <c r="O610" s="34">
        <f t="shared" si="121"/>
        <v>4950</v>
      </c>
      <c r="P610" s="34"/>
      <c r="Q610" s="56"/>
      <c r="R610" s="34"/>
      <c r="S610" s="56"/>
      <c r="T610" s="25"/>
    </row>
    <row r="611" spans="1:20">
      <c r="A611" s="27">
        <v>70</v>
      </c>
      <c r="B611" s="27">
        <v>89</v>
      </c>
      <c r="C611" s="27" t="str">
        <f t="shared" si="110"/>
        <v>二</v>
      </c>
      <c r="D611" s="56" t="str">
        <f t="shared" si="111"/>
        <v>進校</v>
      </c>
      <c r="E611" s="56" t="str">
        <f t="shared" si="112"/>
        <v>(進)貿二1</v>
      </c>
      <c r="F611" s="25" t="str">
        <f t="shared" si="113"/>
        <v>高職英文ⅢB版</v>
      </c>
      <c r="G611" s="56" t="str">
        <f t="shared" si="114"/>
        <v>三</v>
      </c>
      <c r="H611" s="56" t="str">
        <f t="shared" si="115"/>
        <v>龍騰</v>
      </c>
      <c r="I611" s="56" t="str">
        <f t="shared" si="116"/>
        <v>黃玟君</v>
      </c>
      <c r="J611" s="56">
        <f t="shared" si="117"/>
        <v>210</v>
      </c>
      <c r="K611" s="42">
        <f t="shared" si="119"/>
        <v>0</v>
      </c>
      <c r="L611" s="44" t="str">
        <f>VLOOKUP(H611,出版社!$B$2:$D$26,3,0)</f>
        <v>招標議價</v>
      </c>
      <c r="M611" s="56">
        <f t="shared" si="118"/>
        <v>25</v>
      </c>
      <c r="N611" s="56">
        <f t="shared" si="120"/>
        <v>25</v>
      </c>
      <c r="O611" s="34">
        <f t="shared" si="121"/>
        <v>5250</v>
      </c>
      <c r="P611" s="34"/>
      <c r="Q611" s="56"/>
      <c r="R611" s="34"/>
      <c r="S611" s="56"/>
      <c r="T611" s="25"/>
    </row>
    <row r="612" spans="1:20">
      <c r="A612" s="27">
        <v>70</v>
      </c>
      <c r="B612" s="27">
        <v>90</v>
      </c>
      <c r="C612" s="27" t="str">
        <f t="shared" si="110"/>
        <v>二</v>
      </c>
      <c r="D612" s="56" t="str">
        <f t="shared" si="111"/>
        <v>進校</v>
      </c>
      <c r="E612" s="56" t="str">
        <f t="shared" si="112"/>
        <v>(進)貿二1</v>
      </c>
      <c r="F612" s="25" t="str">
        <f t="shared" si="113"/>
        <v>數學(B)Ⅲ</v>
      </c>
      <c r="G612" s="56" t="str">
        <f t="shared" si="114"/>
        <v>三</v>
      </c>
      <c r="H612" s="56" t="str">
        <f t="shared" si="115"/>
        <v>龍騰</v>
      </c>
      <c r="I612" s="56" t="str">
        <f t="shared" si="116"/>
        <v>陳秋錦</v>
      </c>
      <c r="J612" s="56">
        <f t="shared" si="117"/>
        <v>187</v>
      </c>
      <c r="K612" s="42">
        <f t="shared" si="119"/>
        <v>0</v>
      </c>
      <c r="L612" s="44" t="str">
        <f>VLOOKUP(H612,出版社!$B$2:$D$26,3,0)</f>
        <v>招標議價</v>
      </c>
      <c r="M612" s="56">
        <f t="shared" si="118"/>
        <v>25</v>
      </c>
      <c r="N612" s="56">
        <f t="shared" si="120"/>
        <v>25</v>
      </c>
      <c r="O612" s="34">
        <f t="shared" si="121"/>
        <v>4675</v>
      </c>
      <c r="P612" s="34"/>
      <c r="Q612" s="56"/>
      <c r="R612" s="34"/>
      <c r="S612" s="56"/>
      <c r="T612" s="25"/>
    </row>
    <row r="613" spans="1:20">
      <c r="A613" s="27">
        <v>70</v>
      </c>
      <c r="B613" s="27">
        <v>91</v>
      </c>
      <c r="C613" s="27" t="str">
        <f t="shared" si="110"/>
        <v>二</v>
      </c>
      <c r="D613" s="56" t="str">
        <f t="shared" si="111"/>
        <v>進校</v>
      </c>
      <c r="E613" s="56" t="str">
        <f t="shared" si="112"/>
        <v>(進)貿二1</v>
      </c>
      <c r="F613" s="25" t="str">
        <f t="shared" si="113"/>
        <v>會計學Ⅲ</v>
      </c>
      <c r="G613" s="56" t="str">
        <f t="shared" si="114"/>
        <v>三</v>
      </c>
      <c r="H613" s="56" t="str">
        <f t="shared" si="115"/>
        <v>啟芳</v>
      </c>
      <c r="I613" s="56" t="str">
        <f t="shared" si="116"/>
        <v>林若娟</v>
      </c>
      <c r="J613" s="56">
        <f t="shared" si="117"/>
        <v>230</v>
      </c>
      <c r="K613" s="42">
        <f t="shared" si="119"/>
        <v>0</v>
      </c>
      <c r="L613" s="44" t="str">
        <f>VLOOKUP(H613,出版社!$B$2:$D$26,3,0)</f>
        <v>招標議價</v>
      </c>
      <c r="M613" s="56">
        <f t="shared" si="118"/>
        <v>25</v>
      </c>
      <c r="N613" s="56">
        <f t="shared" si="120"/>
        <v>25</v>
      </c>
      <c r="O613" s="34">
        <f t="shared" si="121"/>
        <v>5750</v>
      </c>
      <c r="P613" s="34"/>
      <c r="Q613" s="56"/>
      <c r="R613" s="34"/>
      <c r="S613" s="56"/>
      <c r="T613" s="25"/>
    </row>
    <row r="614" spans="1:20">
      <c r="A614" s="27">
        <v>70</v>
      </c>
      <c r="B614" s="27">
        <v>92</v>
      </c>
      <c r="C614" s="27" t="str">
        <f t="shared" si="110"/>
        <v>二</v>
      </c>
      <c r="D614" s="56" t="str">
        <f t="shared" si="111"/>
        <v>進校</v>
      </c>
      <c r="E614" s="56" t="str">
        <f t="shared" si="112"/>
        <v>(進)貿二1</v>
      </c>
      <c r="F614" s="25" t="str">
        <f t="shared" si="113"/>
        <v>經濟學Ⅰ</v>
      </c>
      <c r="G614" s="56" t="str">
        <f t="shared" si="114"/>
        <v>一</v>
      </c>
      <c r="H614" s="56" t="str">
        <f t="shared" si="115"/>
        <v>旗立</v>
      </c>
      <c r="I614" s="56" t="str">
        <f t="shared" si="116"/>
        <v>高翠玲</v>
      </c>
      <c r="J614" s="56">
        <f t="shared" si="117"/>
        <v>280</v>
      </c>
      <c r="K614" s="42">
        <f t="shared" si="119"/>
        <v>0</v>
      </c>
      <c r="L614" s="44" t="str">
        <f>VLOOKUP(H614,出版社!$B$2:$D$26,3,0)</f>
        <v>招標議價</v>
      </c>
      <c r="M614" s="56">
        <f t="shared" si="118"/>
        <v>25</v>
      </c>
      <c r="N614" s="56">
        <f t="shared" si="120"/>
        <v>25</v>
      </c>
      <c r="O614" s="34">
        <f t="shared" si="121"/>
        <v>7000</v>
      </c>
      <c r="P614" s="34"/>
      <c r="Q614" s="56"/>
      <c r="R614" s="34"/>
      <c r="S614" s="56"/>
      <c r="T614" s="25"/>
    </row>
    <row r="615" spans="1:20">
      <c r="A615" s="27">
        <v>70</v>
      </c>
      <c r="B615" s="27">
        <v>93</v>
      </c>
      <c r="C615" s="27" t="str">
        <f t="shared" si="110"/>
        <v>二</v>
      </c>
      <c r="D615" s="56" t="str">
        <f t="shared" si="111"/>
        <v>進校</v>
      </c>
      <c r="E615" s="56" t="str">
        <f t="shared" si="112"/>
        <v>(進)貿二1</v>
      </c>
      <c r="F615" s="25" t="str">
        <f t="shared" si="113"/>
        <v>計算機概論Ⅲ</v>
      </c>
      <c r="G615" s="56" t="str">
        <f t="shared" si="114"/>
        <v>三</v>
      </c>
      <c r="H615" s="56" t="str">
        <f t="shared" si="115"/>
        <v>旗立</v>
      </c>
      <c r="I615" s="56" t="str">
        <f t="shared" si="116"/>
        <v>施威銘</v>
      </c>
      <c r="J615" s="56">
        <f t="shared" si="117"/>
        <v>296</v>
      </c>
      <c r="K615" s="42">
        <f t="shared" si="119"/>
        <v>0</v>
      </c>
      <c r="L615" s="44" t="str">
        <f>VLOOKUP(H615,出版社!$B$2:$D$26,3,0)</f>
        <v>招標議價</v>
      </c>
      <c r="M615" s="56">
        <f t="shared" si="118"/>
        <v>25</v>
      </c>
      <c r="N615" s="56">
        <f t="shared" si="120"/>
        <v>25</v>
      </c>
      <c r="O615" s="34">
        <f t="shared" si="121"/>
        <v>7400</v>
      </c>
      <c r="P615" s="34"/>
      <c r="Q615" s="56"/>
      <c r="R615" s="34"/>
      <c r="S615" s="56"/>
      <c r="T615" s="25"/>
    </row>
    <row r="616" spans="1:20">
      <c r="A616" s="27">
        <v>70</v>
      </c>
      <c r="B616" s="27">
        <v>120</v>
      </c>
      <c r="C616" s="27" t="str">
        <f t="shared" si="110"/>
        <v>二</v>
      </c>
      <c r="D616" s="56" t="str">
        <f t="shared" si="111"/>
        <v>進校</v>
      </c>
      <c r="E616" s="56" t="str">
        <f t="shared" si="112"/>
        <v>(進)貿二1</v>
      </c>
      <c r="F616" s="25" t="str">
        <f t="shared" si="113"/>
        <v>國際貿易實務Ⅲ</v>
      </c>
      <c r="G616" s="56" t="str">
        <f t="shared" si="114"/>
        <v>三</v>
      </c>
      <c r="H616" s="56" t="str">
        <f t="shared" si="115"/>
        <v>龍騰</v>
      </c>
      <c r="I616" s="56" t="str">
        <f t="shared" si="116"/>
        <v>王令玲</v>
      </c>
      <c r="J616" s="56">
        <f t="shared" si="117"/>
        <v>265</v>
      </c>
      <c r="K616" s="42">
        <f t="shared" si="119"/>
        <v>0</v>
      </c>
      <c r="L616" s="44" t="str">
        <f>VLOOKUP(H616,出版社!$B$2:$D$26,3,0)</f>
        <v>招標議價</v>
      </c>
      <c r="M616" s="56">
        <f t="shared" si="118"/>
        <v>25</v>
      </c>
      <c r="N616" s="56">
        <f t="shared" si="120"/>
        <v>25</v>
      </c>
      <c r="O616" s="34">
        <f t="shared" si="121"/>
        <v>6625</v>
      </c>
      <c r="P616" s="34"/>
      <c r="Q616" s="56"/>
      <c r="R616" s="34"/>
      <c r="S616" s="56"/>
      <c r="T616" s="25"/>
    </row>
    <row r="617" spans="1:20">
      <c r="A617" s="27">
        <v>70</v>
      </c>
      <c r="B617" s="27">
        <v>96</v>
      </c>
      <c r="C617" s="27" t="str">
        <f t="shared" si="110"/>
        <v>二</v>
      </c>
      <c r="D617" s="56" t="str">
        <f t="shared" si="111"/>
        <v>進校</v>
      </c>
      <c r="E617" s="56" t="str">
        <f t="shared" si="112"/>
        <v>(進)貿二1</v>
      </c>
      <c r="F617" s="25" t="str">
        <f t="shared" si="113"/>
        <v>健康自我管理</v>
      </c>
      <c r="G617" s="56" t="str">
        <f t="shared" si="114"/>
        <v>全</v>
      </c>
      <c r="H617" s="56" t="str">
        <f t="shared" si="115"/>
        <v>幼獅</v>
      </c>
      <c r="I617" s="56" t="str">
        <f t="shared" si="116"/>
        <v>李美芳</v>
      </c>
      <c r="J617" s="56">
        <f t="shared" si="117"/>
        <v>135</v>
      </c>
      <c r="K617" s="42">
        <f t="shared" si="119"/>
        <v>0</v>
      </c>
      <c r="L617" s="44" t="str">
        <f>VLOOKUP(H617,出版社!$B$2:$D$26,3,0)</f>
        <v>招標議價</v>
      </c>
      <c r="M617" s="56">
        <f t="shared" si="118"/>
        <v>25</v>
      </c>
      <c r="N617" s="56">
        <f t="shared" si="120"/>
        <v>25</v>
      </c>
      <c r="O617" s="34">
        <f t="shared" si="121"/>
        <v>3375</v>
      </c>
      <c r="P617" s="34"/>
      <c r="Q617" s="56"/>
      <c r="R617" s="34"/>
      <c r="S617" s="56"/>
      <c r="T617" s="25"/>
    </row>
    <row r="618" spans="1:20">
      <c r="A618" s="27">
        <v>70</v>
      </c>
      <c r="B618" s="27">
        <v>97</v>
      </c>
      <c r="C618" s="27" t="str">
        <f t="shared" si="110"/>
        <v>二</v>
      </c>
      <c r="D618" s="56" t="str">
        <f t="shared" si="111"/>
        <v>進校</v>
      </c>
      <c r="E618" s="56" t="str">
        <f t="shared" si="112"/>
        <v>(進)貿二1</v>
      </c>
      <c r="F618" s="25" t="str">
        <f t="shared" si="113"/>
        <v>野外求生</v>
      </c>
      <c r="G618" s="56" t="str">
        <f t="shared" si="114"/>
        <v>全</v>
      </c>
      <c r="H618" s="56" t="str">
        <f t="shared" si="115"/>
        <v>幼獅</v>
      </c>
      <c r="I618" s="56" t="str">
        <f t="shared" si="116"/>
        <v>廖文泉</v>
      </c>
      <c r="J618" s="56">
        <f t="shared" si="117"/>
        <v>150</v>
      </c>
      <c r="K618" s="42">
        <f t="shared" si="119"/>
        <v>0</v>
      </c>
      <c r="L618" s="44" t="str">
        <f>VLOOKUP(H618,出版社!$B$2:$D$26,3,0)</f>
        <v>招標議價</v>
      </c>
      <c r="M618" s="56">
        <f t="shared" si="118"/>
        <v>25</v>
      </c>
      <c r="N618" s="56">
        <f t="shared" si="120"/>
        <v>25</v>
      </c>
      <c r="O618" s="34">
        <f t="shared" si="121"/>
        <v>3750</v>
      </c>
      <c r="P618" s="34"/>
      <c r="Q618" s="56"/>
      <c r="R618" s="34"/>
      <c r="S618" s="56"/>
      <c r="T618" s="25"/>
    </row>
    <row r="619" spans="1:20">
      <c r="A619" s="27">
        <v>65</v>
      </c>
      <c r="B619" s="27">
        <v>98</v>
      </c>
      <c r="C619" s="27" t="str">
        <f t="shared" si="110"/>
        <v>三</v>
      </c>
      <c r="D619" s="56" t="str">
        <f t="shared" si="111"/>
        <v>進校</v>
      </c>
      <c r="E619" s="56" t="str">
        <f t="shared" si="112"/>
        <v>(進)商三1</v>
      </c>
      <c r="F619" s="25" t="str">
        <f t="shared" si="113"/>
        <v>高職國文Ⅴ</v>
      </c>
      <c r="G619" s="56" t="str">
        <f t="shared" si="114"/>
        <v>五</v>
      </c>
      <c r="H619" s="56" t="str">
        <f t="shared" si="115"/>
        <v>龍騰</v>
      </c>
      <c r="I619" s="56" t="str">
        <f t="shared" si="116"/>
        <v>何寄澎</v>
      </c>
      <c r="J619" s="56">
        <f t="shared" si="117"/>
        <v>198</v>
      </c>
      <c r="K619" s="42">
        <f t="shared" si="119"/>
        <v>0</v>
      </c>
      <c r="L619" s="44" t="str">
        <f>VLOOKUP(H619,出版社!$B$2:$D$26,3,0)</f>
        <v>招標議價</v>
      </c>
      <c r="M619" s="56">
        <f t="shared" si="118"/>
        <v>30</v>
      </c>
      <c r="N619" s="56">
        <f t="shared" si="120"/>
        <v>30</v>
      </c>
      <c r="O619" s="34">
        <f t="shared" si="121"/>
        <v>5940</v>
      </c>
      <c r="P619" s="34"/>
      <c r="Q619" s="56"/>
      <c r="R619" s="34"/>
      <c r="S619" s="56"/>
      <c r="T619" s="25"/>
    </row>
    <row r="620" spans="1:20">
      <c r="A620" s="27">
        <v>66</v>
      </c>
      <c r="B620" s="27">
        <v>98</v>
      </c>
      <c r="C620" s="27" t="str">
        <f t="shared" si="110"/>
        <v>三</v>
      </c>
      <c r="D620" s="56" t="str">
        <f t="shared" si="111"/>
        <v>進校</v>
      </c>
      <c r="E620" s="56" t="str">
        <f t="shared" si="112"/>
        <v>(進)商三2</v>
      </c>
      <c r="F620" s="25" t="str">
        <f t="shared" si="113"/>
        <v>高職國文Ⅴ</v>
      </c>
      <c r="G620" s="56" t="str">
        <f t="shared" si="114"/>
        <v>五</v>
      </c>
      <c r="H620" s="56" t="str">
        <f t="shared" si="115"/>
        <v>龍騰</v>
      </c>
      <c r="I620" s="56" t="str">
        <f t="shared" si="116"/>
        <v>何寄澎</v>
      </c>
      <c r="J620" s="56">
        <f t="shared" si="117"/>
        <v>198</v>
      </c>
      <c r="K620" s="42">
        <f t="shared" si="119"/>
        <v>0</v>
      </c>
      <c r="L620" s="44" t="str">
        <f>VLOOKUP(H620,出版社!$B$2:$D$26,3,0)</f>
        <v>招標議價</v>
      </c>
      <c r="M620" s="56">
        <f t="shared" si="118"/>
        <v>30</v>
      </c>
      <c r="N620" s="56">
        <f t="shared" si="120"/>
        <v>30</v>
      </c>
      <c r="O620" s="34">
        <f t="shared" si="121"/>
        <v>5940</v>
      </c>
      <c r="P620" s="34"/>
      <c r="Q620" s="56"/>
      <c r="R620" s="34"/>
      <c r="S620" s="56"/>
      <c r="T620" s="25"/>
    </row>
    <row r="621" spans="1:20">
      <c r="A621" s="27">
        <v>67</v>
      </c>
      <c r="B621" s="27">
        <v>98</v>
      </c>
      <c r="C621" s="27" t="str">
        <f t="shared" si="110"/>
        <v>三</v>
      </c>
      <c r="D621" s="56" t="str">
        <f t="shared" si="111"/>
        <v>進校</v>
      </c>
      <c r="E621" s="56" t="str">
        <f t="shared" si="112"/>
        <v>(進)商三3</v>
      </c>
      <c r="F621" s="25" t="str">
        <f t="shared" si="113"/>
        <v>高職國文Ⅴ</v>
      </c>
      <c r="G621" s="56" t="str">
        <f t="shared" si="114"/>
        <v>五</v>
      </c>
      <c r="H621" s="56" t="str">
        <f t="shared" si="115"/>
        <v>龍騰</v>
      </c>
      <c r="I621" s="56" t="str">
        <f t="shared" si="116"/>
        <v>何寄澎</v>
      </c>
      <c r="J621" s="56">
        <f t="shared" si="117"/>
        <v>198</v>
      </c>
      <c r="K621" s="42">
        <f t="shared" si="119"/>
        <v>0</v>
      </c>
      <c r="L621" s="44" t="str">
        <f>VLOOKUP(H621,出版社!$B$2:$D$26,3,0)</f>
        <v>招標議價</v>
      </c>
      <c r="M621" s="56">
        <f t="shared" si="118"/>
        <v>30</v>
      </c>
      <c r="N621" s="56">
        <f t="shared" si="120"/>
        <v>30</v>
      </c>
      <c r="O621" s="34">
        <f t="shared" si="121"/>
        <v>5940</v>
      </c>
      <c r="P621" s="34"/>
      <c r="Q621" s="56"/>
      <c r="R621" s="34"/>
      <c r="S621" s="56"/>
      <c r="T621" s="25"/>
    </row>
    <row r="622" spans="1:20">
      <c r="A622" s="27">
        <v>71</v>
      </c>
      <c r="B622" s="27">
        <v>98</v>
      </c>
      <c r="C622" s="27" t="str">
        <f t="shared" si="110"/>
        <v>三</v>
      </c>
      <c r="D622" s="56" t="str">
        <f t="shared" si="111"/>
        <v>進校</v>
      </c>
      <c r="E622" s="56" t="str">
        <f t="shared" si="112"/>
        <v>(進)貿三1</v>
      </c>
      <c r="F622" s="25" t="str">
        <f t="shared" si="113"/>
        <v>高職國文Ⅴ</v>
      </c>
      <c r="G622" s="56" t="str">
        <f t="shared" si="114"/>
        <v>五</v>
      </c>
      <c r="H622" s="56" t="str">
        <f t="shared" si="115"/>
        <v>龍騰</v>
      </c>
      <c r="I622" s="56" t="str">
        <f t="shared" si="116"/>
        <v>何寄澎</v>
      </c>
      <c r="J622" s="56">
        <f t="shared" si="117"/>
        <v>198</v>
      </c>
      <c r="K622" s="42">
        <f t="shared" si="119"/>
        <v>0</v>
      </c>
      <c r="L622" s="44" t="str">
        <f>VLOOKUP(H622,出版社!$B$2:$D$26,3,0)</f>
        <v>招標議價</v>
      </c>
      <c r="M622" s="56">
        <f t="shared" si="118"/>
        <v>30</v>
      </c>
      <c r="N622" s="56">
        <f t="shared" si="120"/>
        <v>30</v>
      </c>
      <c r="O622" s="34">
        <f t="shared" si="121"/>
        <v>5940</v>
      </c>
      <c r="P622" s="34"/>
      <c r="Q622" s="56"/>
      <c r="R622" s="34"/>
      <c r="S622" s="56"/>
      <c r="T622" s="25"/>
    </row>
    <row r="623" spans="1:20">
      <c r="A623" s="27">
        <v>65</v>
      </c>
      <c r="B623" s="27">
        <v>99</v>
      </c>
      <c r="C623" s="27" t="str">
        <f t="shared" si="110"/>
        <v>三</v>
      </c>
      <c r="D623" s="56" t="str">
        <f t="shared" si="111"/>
        <v>進校</v>
      </c>
      <c r="E623" s="56" t="str">
        <f t="shared" si="112"/>
        <v>(進)商三1</v>
      </c>
      <c r="F623" s="25" t="str">
        <f t="shared" si="113"/>
        <v>英文V(B版)</v>
      </c>
      <c r="G623" s="56" t="str">
        <f t="shared" si="114"/>
        <v>五</v>
      </c>
      <c r="H623" s="56" t="str">
        <f t="shared" si="115"/>
        <v>龍騰</v>
      </c>
      <c r="I623" s="56" t="str">
        <f t="shared" si="116"/>
        <v>黃玟君</v>
      </c>
      <c r="J623" s="56">
        <f t="shared" si="117"/>
        <v>225</v>
      </c>
      <c r="K623" s="42">
        <f t="shared" si="119"/>
        <v>0</v>
      </c>
      <c r="L623" s="44" t="str">
        <f>VLOOKUP(H623,出版社!$B$2:$D$26,3,0)</f>
        <v>招標議價</v>
      </c>
      <c r="M623" s="56">
        <f t="shared" si="118"/>
        <v>30</v>
      </c>
      <c r="N623" s="56">
        <f t="shared" si="120"/>
        <v>30</v>
      </c>
      <c r="O623" s="34">
        <f t="shared" si="121"/>
        <v>6750</v>
      </c>
      <c r="P623" s="34"/>
      <c r="Q623" s="56"/>
      <c r="R623" s="34"/>
      <c r="S623" s="56"/>
      <c r="T623" s="25"/>
    </row>
    <row r="624" spans="1:20">
      <c r="A624" s="27">
        <v>66</v>
      </c>
      <c r="B624" s="27">
        <v>99</v>
      </c>
      <c r="C624" s="27" t="str">
        <f t="shared" si="110"/>
        <v>三</v>
      </c>
      <c r="D624" s="56" t="str">
        <f t="shared" si="111"/>
        <v>進校</v>
      </c>
      <c r="E624" s="56" t="str">
        <f t="shared" si="112"/>
        <v>(進)商三2</v>
      </c>
      <c r="F624" s="25" t="str">
        <f t="shared" si="113"/>
        <v>英文V(B版)</v>
      </c>
      <c r="G624" s="56" t="str">
        <f t="shared" si="114"/>
        <v>五</v>
      </c>
      <c r="H624" s="56" t="str">
        <f t="shared" si="115"/>
        <v>龍騰</v>
      </c>
      <c r="I624" s="56" t="str">
        <f t="shared" si="116"/>
        <v>黃玟君</v>
      </c>
      <c r="J624" s="56">
        <f t="shared" si="117"/>
        <v>225</v>
      </c>
      <c r="K624" s="42">
        <f t="shared" si="119"/>
        <v>0</v>
      </c>
      <c r="L624" s="44" t="str">
        <f>VLOOKUP(H624,出版社!$B$2:$D$26,3,0)</f>
        <v>招標議價</v>
      </c>
      <c r="M624" s="56">
        <f t="shared" si="118"/>
        <v>30</v>
      </c>
      <c r="N624" s="56">
        <f t="shared" si="120"/>
        <v>30</v>
      </c>
      <c r="O624" s="34">
        <f t="shared" si="121"/>
        <v>6750</v>
      </c>
      <c r="P624" s="34"/>
      <c r="Q624" s="56"/>
      <c r="R624" s="34"/>
      <c r="S624" s="56"/>
      <c r="T624" s="25"/>
    </row>
    <row r="625" spans="1:20">
      <c r="A625" s="27">
        <v>67</v>
      </c>
      <c r="B625" s="27">
        <v>99</v>
      </c>
      <c r="C625" s="27" t="str">
        <f t="shared" si="110"/>
        <v>三</v>
      </c>
      <c r="D625" s="56" t="str">
        <f t="shared" si="111"/>
        <v>進校</v>
      </c>
      <c r="E625" s="56" t="str">
        <f t="shared" si="112"/>
        <v>(進)商三3</v>
      </c>
      <c r="F625" s="25" t="str">
        <f t="shared" si="113"/>
        <v>英文V(B版)</v>
      </c>
      <c r="G625" s="56" t="str">
        <f t="shared" si="114"/>
        <v>五</v>
      </c>
      <c r="H625" s="56" t="str">
        <f t="shared" si="115"/>
        <v>龍騰</v>
      </c>
      <c r="I625" s="56" t="str">
        <f t="shared" si="116"/>
        <v>黃玟君</v>
      </c>
      <c r="J625" s="56">
        <f t="shared" si="117"/>
        <v>225</v>
      </c>
      <c r="K625" s="42">
        <f t="shared" si="119"/>
        <v>0</v>
      </c>
      <c r="L625" s="44" t="str">
        <f>VLOOKUP(H625,出版社!$B$2:$D$26,3,0)</f>
        <v>招標議價</v>
      </c>
      <c r="M625" s="56">
        <f t="shared" si="118"/>
        <v>30</v>
      </c>
      <c r="N625" s="56">
        <f t="shared" si="120"/>
        <v>30</v>
      </c>
      <c r="O625" s="34">
        <f t="shared" si="121"/>
        <v>6750</v>
      </c>
      <c r="P625" s="34"/>
      <c r="Q625" s="56"/>
      <c r="R625" s="34"/>
      <c r="S625" s="56"/>
      <c r="T625" s="25"/>
    </row>
    <row r="626" spans="1:20">
      <c r="A626" s="27">
        <v>71</v>
      </c>
      <c r="B626" s="27">
        <v>99</v>
      </c>
      <c r="C626" s="27" t="str">
        <f t="shared" si="110"/>
        <v>三</v>
      </c>
      <c r="D626" s="56" t="str">
        <f t="shared" si="111"/>
        <v>進校</v>
      </c>
      <c r="E626" s="56" t="str">
        <f t="shared" si="112"/>
        <v>(進)貿三1</v>
      </c>
      <c r="F626" s="25" t="str">
        <f t="shared" si="113"/>
        <v>英文V(B版)</v>
      </c>
      <c r="G626" s="56" t="str">
        <f t="shared" si="114"/>
        <v>五</v>
      </c>
      <c r="H626" s="56" t="str">
        <f t="shared" si="115"/>
        <v>龍騰</v>
      </c>
      <c r="I626" s="56" t="str">
        <f t="shared" si="116"/>
        <v>黃玟君</v>
      </c>
      <c r="J626" s="56">
        <f t="shared" si="117"/>
        <v>225</v>
      </c>
      <c r="K626" s="42">
        <f t="shared" si="119"/>
        <v>0</v>
      </c>
      <c r="L626" s="44" t="str">
        <f>VLOOKUP(H626,出版社!$B$2:$D$26,3,0)</f>
        <v>招標議價</v>
      </c>
      <c r="M626" s="56">
        <f t="shared" si="118"/>
        <v>30</v>
      </c>
      <c r="N626" s="56">
        <f t="shared" si="120"/>
        <v>30</v>
      </c>
      <c r="O626" s="34">
        <f t="shared" si="121"/>
        <v>6750</v>
      </c>
      <c r="P626" s="34"/>
      <c r="Q626" s="56"/>
      <c r="R626" s="34"/>
      <c r="S626" s="56"/>
      <c r="T626" s="25"/>
    </row>
    <row r="627" spans="1:20">
      <c r="A627" s="27">
        <v>65</v>
      </c>
      <c r="B627" s="27">
        <v>100</v>
      </c>
      <c r="C627" s="27" t="str">
        <f t="shared" si="110"/>
        <v>三</v>
      </c>
      <c r="D627" s="56" t="str">
        <f t="shared" si="111"/>
        <v>進校</v>
      </c>
      <c r="E627" s="56" t="str">
        <f t="shared" si="112"/>
        <v>(進)商三1</v>
      </c>
      <c r="F627" s="25" t="str">
        <f t="shared" si="113"/>
        <v>會資丙檢術科超易通</v>
      </c>
      <c r="G627" s="56" t="str">
        <f t="shared" si="114"/>
        <v>全</v>
      </c>
      <c r="H627" s="56" t="str">
        <f t="shared" si="115"/>
        <v>啟芳</v>
      </c>
      <c r="I627" s="56" t="str">
        <f t="shared" si="116"/>
        <v>喬傑翔</v>
      </c>
      <c r="J627" s="56">
        <f t="shared" si="117"/>
        <v>280</v>
      </c>
      <c r="K627" s="42">
        <f t="shared" si="119"/>
        <v>0</v>
      </c>
      <c r="L627" s="44" t="str">
        <f>VLOOKUP(H627,出版社!$B$2:$D$26,3,0)</f>
        <v>招標議價</v>
      </c>
      <c r="M627" s="56">
        <f t="shared" si="118"/>
        <v>30</v>
      </c>
      <c r="N627" s="56">
        <f t="shared" si="120"/>
        <v>30</v>
      </c>
      <c r="O627" s="34">
        <f t="shared" si="121"/>
        <v>8400</v>
      </c>
      <c r="P627" s="34"/>
      <c r="Q627" s="56"/>
      <c r="R627" s="34"/>
      <c r="S627" s="56"/>
      <c r="T627" s="25"/>
    </row>
    <row r="628" spans="1:20">
      <c r="A628" s="27">
        <v>66</v>
      </c>
      <c r="B628" s="27">
        <v>100</v>
      </c>
      <c r="C628" s="27" t="str">
        <f t="shared" ref="C628:C638" si="122">VLOOKUP($A628,班級清單,6,0)</f>
        <v>三</v>
      </c>
      <c r="D628" s="56" t="str">
        <f t="shared" ref="D628:D638" si="123">VLOOKUP($A628,班級清單,2,0)</f>
        <v>進校</v>
      </c>
      <c r="E628" s="56" t="str">
        <f t="shared" ref="E628:E638" si="124">VLOOKUP($A628,班級清單,3,0)</f>
        <v>(進)商三2</v>
      </c>
      <c r="F628" s="25" t="str">
        <f t="shared" ref="F628:F638" si="125">VLOOKUP($B628,書籍清單,2,0)</f>
        <v>會資丙檢術科超易通</v>
      </c>
      <c r="G628" s="56" t="str">
        <f t="shared" ref="G628:G638" si="126">VLOOKUP($B628,書籍清單,3,0)</f>
        <v>全</v>
      </c>
      <c r="H628" s="56" t="str">
        <f t="shared" ref="H628:H638" si="127">VLOOKUP($B628,書籍清單,4,0)</f>
        <v>啟芳</v>
      </c>
      <c r="I628" s="56" t="str">
        <f t="shared" ref="I628:I638" si="128">VLOOKUP($B628,書籍清單,5,0)</f>
        <v>喬傑翔</v>
      </c>
      <c r="J628" s="56">
        <f t="shared" ref="J628:J638" si="129">VLOOKUP($B628,書籍清單,6,0)</f>
        <v>280</v>
      </c>
      <c r="K628" s="42">
        <f t="shared" si="119"/>
        <v>0</v>
      </c>
      <c r="L628" s="44" t="str">
        <f>VLOOKUP(H628,出版社!$B$2:$D$26,3,0)</f>
        <v>招標議價</v>
      </c>
      <c r="M628" s="56">
        <f t="shared" ref="M628:M638" si="130">VLOOKUP($A628,班級清單,4,0)</f>
        <v>30</v>
      </c>
      <c r="N628" s="56">
        <f t="shared" si="120"/>
        <v>30</v>
      </c>
      <c r="O628" s="34">
        <f t="shared" si="121"/>
        <v>8400</v>
      </c>
      <c r="P628" s="34"/>
      <c r="Q628" s="56"/>
      <c r="R628" s="34"/>
      <c r="S628" s="56"/>
      <c r="T628" s="25"/>
    </row>
    <row r="629" spans="1:20">
      <c r="A629" s="27">
        <v>67</v>
      </c>
      <c r="B629" s="27">
        <v>100</v>
      </c>
      <c r="C629" s="27" t="str">
        <f t="shared" si="122"/>
        <v>三</v>
      </c>
      <c r="D629" s="56" t="str">
        <f t="shared" si="123"/>
        <v>進校</v>
      </c>
      <c r="E629" s="56" t="str">
        <f t="shared" si="124"/>
        <v>(進)商三3</v>
      </c>
      <c r="F629" s="25" t="str">
        <f t="shared" si="125"/>
        <v>會資丙檢術科超易通</v>
      </c>
      <c r="G629" s="56" t="str">
        <f t="shared" si="126"/>
        <v>全</v>
      </c>
      <c r="H629" s="56" t="str">
        <f t="shared" si="127"/>
        <v>啟芳</v>
      </c>
      <c r="I629" s="56" t="str">
        <f t="shared" si="128"/>
        <v>喬傑翔</v>
      </c>
      <c r="J629" s="56">
        <f t="shared" si="129"/>
        <v>280</v>
      </c>
      <c r="K629" s="42">
        <f t="shared" si="119"/>
        <v>0</v>
      </c>
      <c r="L629" s="44" t="str">
        <f>VLOOKUP(H629,出版社!$B$2:$D$26,3,0)</f>
        <v>招標議價</v>
      </c>
      <c r="M629" s="56">
        <f t="shared" si="130"/>
        <v>30</v>
      </c>
      <c r="N629" s="56">
        <f t="shared" si="120"/>
        <v>30</v>
      </c>
      <c r="O629" s="34">
        <f t="shared" si="121"/>
        <v>8400</v>
      </c>
      <c r="P629" s="34"/>
      <c r="Q629" s="56"/>
      <c r="R629" s="34"/>
      <c r="S629" s="56"/>
      <c r="T629" s="25"/>
    </row>
    <row r="630" spans="1:20">
      <c r="A630" s="27">
        <v>71</v>
      </c>
      <c r="B630" s="27">
        <v>100</v>
      </c>
      <c r="C630" s="27" t="str">
        <f t="shared" si="122"/>
        <v>三</v>
      </c>
      <c r="D630" s="56" t="str">
        <f t="shared" si="123"/>
        <v>進校</v>
      </c>
      <c r="E630" s="56" t="str">
        <f t="shared" si="124"/>
        <v>(進)貿三1</v>
      </c>
      <c r="F630" s="25" t="str">
        <f t="shared" si="125"/>
        <v>會資丙檢術科超易通</v>
      </c>
      <c r="G630" s="56" t="str">
        <f t="shared" si="126"/>
        <v>全</v>
      </c>
      <c r="H630" s="56" t="str">
        <f t="shared" si="127"/>
        <v>啟芳</v>
      </c>
      <c r="I630" s="56" t="str">
        <f t="shared" si="128"/>
        <v>喬傑翔</v>
      </c>
      <c r="J630" s="56">
        <f t="shared" si="129"/>
        <v>280</v>
      </c>
      <c r="K630" s="42">
        <f t="shared" si="119"/>
        <v>0</v>
      </c>
      <c r="L630" s="44" t="str">
        <f>VLOOKUP(H630,出版社!$B$2:$D$26,3,0)</f>
        <v>招標議價</v>
      </c>
      <c r="M630" s="56">
        <f t="shared" si="130"/>
        <v>30</v>
      </c>
      <c r="N630" s="56">
        <f t="shared" si="120"/>
        <v>30</v>
      </c>
      <c r="O630" s="34">
        <f t="shared" si="121"/>
        <v>8400</v>
      </c>
      <c r="P630" s="34"/>
      <c r="Q630" s="56"/>
      <c r="R630" s="34"/>
      <c r="S630" s="56"/>
      <c r="T630" s="25"/>
    </row>
    <row r="631" spans="1:20">
      <c r="A631" s="27">
        <v>65</v>
      </c>
      <c r="B631" s="27">
        <v>101</v>
      </c>
      <c r="C631" s="27" t="str">
        <f t="shared" si="122"/>
        <v>三</v>
      </c>
      <c r="D631" s="56" t="str">
        <f t="shared" si="123"/>
        <v>進校</v>
      </c>
      <c r="E631" s="56" t="str">
        <f t="shared" si="124"/>
        <v>(進)商三1</v>
      </c>
      <c r="F631" s="25" t="str">
        <f t="shared" si="125"/>
        <v>企業倫理</v>
      </c>
      <c r="G631" s="56" t="str">
        <f t="shared" si="126"/>
        <v>全</v>
      </c>
      <c r="H631" s="56" t="str">
        <f t="shared" si="127"/>
        <v>龍騰</v>
      </c>
      <c r="I631" s="56" t="str">
        <f t="shared" si="128"/>
        <v>余慧芸</v>
      </c>
      <c r="J631" s="56">
        <f t="shared" si="129"/>
        <v>210</v>
      </c>
      <c r="K631" s="42">
        <f t="shared" si="119"/>
        <v>0</v>
      </c>
      <c r="L631" s="44" t="str">
        <f>VLOOKUP(H631,出版社!$B$2:$D$26,3,0)</f>
        <v>招標議價</v>
      </c>
      <c r="M631" s="56">
        <f t="shared" si="130"/>
        <v>30</v>
      </c>
      <c r="N631" s="56">
        <f t="shared" si="120"/>
        <v>30</v>
      </c>
      <c r="O631" s="34">
        <f t="shared" si="121"/>
        <v>6300</v>
      </c>
      <c r="P631" s="34"/>
      <c r="Q631" s="56"/>
      <c r="R631" s="34"/>
      <c r="S631" s="56"/>
      <c r="T631" s="25"/>
    </row>
    <row r="632" spans="1:20">
      <c r="A632" s="27">
        <v>66</v>
      </c>
      <c r="B632" s="27">
        <v>101</v>
      </c>
      <c r="C632" s="27" t="str">
        <f t="shared" si="122"/>
        <v>三</v>
      </c>
      <c r="D632" s="56" t="str">
        <f t="shared" si="123"/>
        <v>進校</v>
      </c>
      <c r="E632" s="56" t="str">
        <f t="shared" si="124"/>
        <v>(進)商三2</v>
      </c>
      <c r="F632" s="25" t="str">
        <f t="shared" si="125"/>
        <v>企業倫理</v>
      </c>
      <c r="G632" s="56" t="str">
        <f t="shared" si="126"/>
        <v>全</v>
      </c>
      <c r="H632" s="56" t="str">
        <f t="shared" si="127"/>
        <v>龍騰</v>
      </c>
      <c r="I632" s="56" t="str">
        <f t="shared" si="128"/>
        <v>余慧芸</v>
      </c>
      <c r="J632" s="56">
        <f t="shared" si="129"/>
        <v>210</v>
      </c>
      <c r="K632" s="42">
        <f t="shared" si="119"/>
        <v>0</v>
      </c>
      <c r="L632" s="44" t="str">
        <f>VLOOKUP(H632,出版社!$B$2:$D$26,3,0)</f>
        <v>招標議價</v>
      </c>
      <c r="M632" s="56">
        <f t="shared" si="130"/>
        <v>30</v>
      </c>
      <c r="N632" s="56">
        <f t="shared" si="120"/>
        <v>30</v>
      </c>
      <c r="O632" s="34">
        <f t="shared" si="121"/>
        <v>6300</v>
      </c>
      <c r="P632" s="34"/>
      <c r="Q632" s="56"/>
      <c r="R632" s="34"/>
      <c r="S632" s="56"/>
      <c r="T632" s="25"/>
    </row>
    <row r="633" spans="1:20">
      <c r="A633" s="27">
        <v>67</v>
      </c>
      <c r="B633" s="27">
        <v>101</v>
      </c>
      <c r="C633" s="27" t="str">
        <f t="shared" si="122"/>
        <v>三</v>
      </c>
      <c r="D633" s="56" t="str">
        <f t="shared" si="123"/>
        <v>進校</v>
      </c>
      <c r="E633" s="56" t="str">
        <f t="shared" si="124"/>
        <v>(進)商三3</v>
      </c>
      <c r="F633" s="25" t="str">
        <f t="shared" si="125"/>
        <v>企業倫理</v>
      </c>
      <c r="G633" s="56" t="str">
        <f t="shared" si="126"/>
        <v>全</v>
      </c>
      <c r="H633" s="56" t="str">
        <f t="shared" si="127"/>
        <v>龍騰</v>
      </c>
      <c r="I633" s="56" t="str">
        <f t="shared" si="128"/>
        <v>余慧芸</v>
      </c>
      <c r="J633" s="56">
        <f t="shared" si="129"/>
        <v>210</v>
      </c>
      <c r="K633" s="42">
        <f t="shared" si="119"/>
        <v>0</v>
      </c>
      <c r="L633" s="44" t="str">
        <f>VLOOKUP(H633,出版社!$B$2:$D$26,3,0)</f>
        <v>招標議價</v>
      </c>
      <c r="M633" s="56">
        <f t="shared" si="130"/>
        <v>30</v>
      </c>
      <c r="N633" s="56">
        <f t="shared" si="120"/>
        <v>30</v>
      </c>
      <c r="O633" s="34">
        <f t="shared" si="121"/>
        <v>6300</v>
      </c>
      <c r="P633" s="34"/>
      <c r="Q633" s="56"/>
      <c r="R633" s="34"/>
      <c r="S633" s="56"/>
      <c r="T633" s="25"/>
    </row>
    <row r="634" spans="1:20">
      <c r="A634" s="27">
        <v>71</v>
      </c>
      <c r="B634" s="27">
        <v>101</v>
      </c>
      <c r="C634" s="27" t="str">
        <f t="shared" si="122"/>
        <v>三</v>
      </c>
      <c r="D634" s="56" t="str">
        <f t="shared" si="123"/>
        <v>進校</v>
      </c>
      <c r="E634" s="56" t="str">
        <f t="shared" si="124"/>
        <v>(進)貿三1</v>
      </c>
      <c r="F634" s="25" t="str">
        <f t="shared" si="125"/>
        <v>企業倫理</v>
      </c>
      <c r="G634" s="56" t="str">
        <f t="shared" si="126"/>
        <v>全</v>
      </c>
      <c r="H634" s="56" t="str">
        <f t="shared" si="127"/>
        <v>龍騰</v>
      </c>
      <c r="I634" s="56" t="str">
        <f t="shared" si="128"/>
        <v>余慧芸</v>
      </c>
      <c r="J634" s="56">
        <f t="shared" si="129"/>
        <v>210</v>
      </c>
      <c r="K634" s="42">
        <f t="shared" si="119"/>
        <v>0</v>
      </c>
      <c r="L634" s="44" t="str">
        <f>VLOOKUP(H634,出版社!$B$2:$D$26,3,0)</f>
        <v>招標議價</v>
      </c>
      <c r="M634" s="56">
        <f t="shared" si="130"/>
        <v>30</v>
      </c>
      <c r="N634" s="56">
        <f t="shared" si="120"/>
        <v>30</v>
      </c>
      <c r="O634" s="34">
        <f t="shared" si="121"/>
        <v>6300</v>
      </c>
      <c r="P634" s="34"/>
      <c r="Q634" s="56"/>
      <c r="R634" s="34"/>
      <c r="S634" s="56"/>
      <c r="T634" s="25"/>
    </row>
    <row r="635" spans="1:20">
      <c r="A635" s="27">
        <v>65</v>
      </c>
      <c r="B635" s="27">
        <v>102</v>
      </c>
      <c r="C635" s="27" t="str">
        <f t="shared" si="122"/>
        <v>三</v>
      </c>
      <c r="D635" s="56" t="str">
        <f t="shared" si="123"/>
        <v>進校</v>
      </c>
      <c r="E635" s="56" t="str">
        <f t="shared" si="124"/>
        <v>(進)商三1</v>
      </c>
      <c r="F635" s="25" t="str">
        <f t="shared" si="125"/>
        <v>恐怖主義與反恐作為</v>
      </c>
      <c r="G635" s="56" t="str">
        <f t="shared" si="126"/>
        <v>全</v>
      </c>
      <c r="H635" s="56" t="str">
        <f t="shared" si="127"/>
        <v>泰宇</v>
      </c>
      <c r="I635" s="56" t="str">
        <f t="shared" si="128"/>
        <v>嚴明智</v>
      </c>
      <c r="J635" s="56">
        <f t="shared" si="129"/>
        <v>145</v>
      </c>
      <c r="K635" s="42">
        <f t="shared" si="119"/>
        <v>0</v>
      </c>
      <c r="L635" s="44" t="str">
        <f>VLOOKUP(H635,出版社!$B$2:$D$26,3,0)</f>
        <v>招標議價</v>
      </c>
      <c r="M635" s="56">
        <f t="shared" si="130"/>
        <v>30</v>
      </c>
      <c r="N635" s="56">
        <f t="shared" si="120"/>
        <v>30</v>
      </c>
      <c r="O635" s="34">
        <f t="shared" si="121"/>
        <v>4350</v>
      </c>
      <c r="P635" s="34"/>
      <c r="Q635" s="56"/>
      <c r="R635" s="34"/>
      <c r="S635" s="56"/>
      <c r="T635" s="25"/>
    </row>
    <row r="636" spans="1:20">
      <c r="A636" s="27">
        <v>66</v>
      </c>
      <c r="B636" s="27">
        <v>102</v>
      </c>
      <c r="C636" s="27" t="str">
        <f t="shared" si="122"/>
        <v>三</v>
      </c>
      <c r="D636" s="56" t="str">
        <f t="shared" si="123"/>
        <v>進校</v>
      </c>
      <c r="E636" s="56" t="str">
        <f t="shared" si="124"/>
        <v>(進)商三2</v>
      </c>
      <c r="F636" s="25" t="str">
        <f t="shared" si="125"/>
        <v>恐怖主義與反恐作為</v>
      </c>
      <c r="G636" s="56" t="str">
        <f t="shared" si="126"/>
        <v>全</v>
      </c>
      <c r="H636" s="56" t="str">
        <f t="shared" si="127"/>
        <v>泰宇</v>
      </c>
      <c r="I636" s="56" t="str">
        <f t="shared" si="128"/>
        <v>嚴明智</v>
      </c>
      <c r="J636" s="56">
        <f t="shared" si="129"/>
        <v>145</v>
      </c>
      <c r="K636" s="42">
        <f t="shared" si="119"/>
        <v>0</v>
      </c>
      <c r="L636" s="44" t="str">
        <f>VLOOKUP(H636,出版社!$B$2:$D$26,3,0)</f>
        <v>招標議價</v>
      </c>
      <c r="M636" s="56">
        <f t="shared" si="130"/>
        <v>30</v>
      </c>
      <c r="N636" s="56">
        <f t="shared" si="120"/>
        <v>30</v>
      </c>
      <c r="O636" s="34">
        <f t="shared" si="121"/>
        <v>4350</v>
      </c>
      <c r="P636" s="34"/>
      <c r="Q636" s="56"/>
      <c r="R636" s="34"/>
      <c r="S636" s="56"/>
      <c r="T636" s="25"/>
    </row>
    <row r="637" spans="1:20">
      <c r="A637" s="27">
        <v>67</v>
      </c>
      <c r="B637" s="27">
        <v>102</v>
      </c>
      <c r="C637" s="27" t="str">
        <f t="shared" si="122"/>
        <v>三</v>
      </c>
      <c r="D637" s="56" t="str">
        <f t="shared" si="123"/>
        <v>進校</v>
      </c>
      <c r="E637" s="56" t="str">
        <f t="shared" si="124"/>
        <v>(進)商三3</v>
      </c>
      <c r="F637" s="25" t="str">
        <f t="shared" si="125"/>
        <v>恐怖主義與反恐作為</v>
      </c>
      <c r="G637" s="56" t="str">
        <f t="shared" si="126"/>
        <v>全</v>
      </c>
      <c r="H637" s="56" t="str">
        <f t="shared" si="127"/>
        <v>泰宇</v>
      </c>
      <c r="I637" s="56" t="str">
        <f t="shared" si="128"/>
        <v>嚴明智</v>
      </c>
      <c r="J637" s="56">
        <f t="shared" si="129"/>
        <v>145</v>
      </c>
      <c r="K637" s="42">
        <f t="shared" si="119"/>
        <v>0</v>
      </c>
      <c r="L637" s="44" t="str">
        <f>VLOOKUP(H637,出版社!$B$2:$D$26,3,0)</f>
        <v>招標議價</v>
      </c>
      <c r="M637" s="56">
        <f t="shared" si="130"/>
        <v>30</v>
      </c>
      <c r="N637" s="56">
        <f t="shared" si="120"/>
        <v>30</v>
      </c>
      <c r="O637" s="34">
        <f t="shared" si="121"/>
        <v>4350</v>
      </c>
      <c r="P637" s="34"/>
      <c r="Q637" s="56"/>
      <c r="R637" s="34"/>
      <c r="S637" s="56"/>
      <c r="T637" s="25"/>
    </row>
    <row r="638" spans="1:20">
      <c r="A638" s="27">
        <v>71</v>
      </c>
      <c r="B638" s="27">
        <v>102</v>
      </c>
      <c r="C638" s="27" t="str">
        <f t="shared" si="122"/>
        <v>三</v>
      </c>
      <c r="D638" s="56" t="str">
        <f t="shared" si="123"/>
        <v>進校</v>
      </c>
      <c r="E638" s="56" t="str">
        <f t="shared" si="124"/>
        <v>(進)貿三1</v>
      </c>
      <c r="F638" s="25" t="str">
        <f t="shared" si="125"/>
        <v>恐怖主義與反恐作為</v>
      </c>
      <c r="G638" s="56" t="str">
        <f t="shared" si="126"/>
        <v>全</v>
      </c>
      <c r="H638" s="56" t="str">
        <f t="shared" si="127"/>
        <v>泰宇</v>
      </c>
      <c r="I638" s="56" t="str">
        <f t="shared" si="128"/>
        <v>嚴明智</v>
      </c>
      <c r="J638" s="56">
        <f t="shared" si="129"/>
        <v>145</v>
      </c>
      <c r="K638" s="42">
        <f t="shared" si="119"/>
        <v>0</v>
      </c>
      <c r="L638" s="44" t="str">
        <f>VLOOKUP(H638,出版社!$B$2:$D$26,3,0)</f>
        <v>招標議價</v>
      </c>
      <c r="M638" s="56">
        <f t="shared" si="130"/>
        <v>30</v>
      </c>
      <c r="N638" s="56">
        <f t="shared" si="120"/>
        <v>30</v>
      </c>
      <c r="O638" s="34">
        <f t="shared" si="121"/>
        <v>4350</v>
      </c>
      <c r="P638" s="34"/>
      <c r="Q638" s="56"/>
      <c r="R638" s="34"/>
      <c r="S638" s="56"/>
      <c r="T638" s="2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"/>
  <sheetViews>
    <sheetView topLeftCell="H1" workbookViewId="0">
      <selection activeCell="H1" sqref="H1:N1"/>
    </sheetView>
  </sheetViews>
  <sheetFormatPr defaultRowHeight="16.5"/>
  <cols>
    <col min="1" max="1" width="10.125" hidden="1" customWidth="1"/>
    <col min="2" max="2" width="16.25" hidden="1" customWidth="1"/>
    <col min="3" max="3" width="33.125" hidden="1" customWidth="1"/>
    <col min="4" max="5" width="8" hidden="1" customWidth="1"/>
    <col min="6" max="6" width="14.875" hidden="1" customWidth="1"/>
    <col min="7" max="7" width="9" hidden="1" customWidth="1"/>
    <col min="8" max="8" width="9" style="72"/>
    <col min="9" max="9" width="14.75" style="72" bestFit="1" customWidth="1"/>
    <col min="10" max="10" width="18" style="29" customWidth="1"/>
    <col min="11" max="12" width="9" style="72"/>
    <col min="13" max="13" width="11.875" style="72" bestFit="1" customWidth="1"/>
    <col min="14" max="14" width="12.375" customWidth="1"/>
  </cols>
  <sheetData>
    <row r="1" spans="1:14" ht="25.5" customHeight="1">
      <c r="H1" s="83" t="s">
        <v>748</v>
      </c>
      <c r="I1" s="83"/>
      <c r="J1" s="83"/>
      <c r="K1" s="83"/>
      <c r="L1" s="83"/>
      <c r="M1" s="83"/>
      <c r="N1" s="83"/>
    </row>
    <row r="2" spans="1:14" ht="7.5" customHeight="1"/>
    <row r="3" spans="1:14" ht="21.75" customHeight="1">
      <c r="A3" s="28" t="s">
        <v>351</v>
      </c>
      <c r="B3" s="28" t="s">
        <v>241</v>
      </c>
      <c r="C3" s="28" t="s">
        <v>382</v>
      </c>
      <c r="D3" s="28" t="s">
        <v>259</v>
      </c>
      <c r="E3" s="28" t="s">
        <v>354</v>
      </c>
      <c r="F3" t="s">
        <v>419</v>
      </c>
      <c r="H3" s="22" t="s">
        <v>242</v>
      </c>
      <c r="I3" s="22" t="s">
        <v>347</v>
      </c>
      <c r="J3" s="22" t="s">
        <v>342</v>
      </c>
      <c r="K3" s="22" t="s">
        <v>343</v>
      </c>
      <c r="L3" s="22" t="s">
        <v>344</v>
      </c>
      <c r="M3" s="22" t="s">
        <v>337</v>
      </c>
      <c r="N3" s="22" t="s">
        <v>348</v>
      </c>
    </row>
    <row r="4" spans="1:14">
      <c r="A4" s="29" t="s">
        <v>173</v>
      </c>
      <c r="B4" s="29" t="s">
        <v>174</v>
      </c>
      <c r="C4" s="29" t="s">
        <v>275</v>
      </c>
      <c r="D4" s="29" t="s">
        <v>538</v>
      </c>
      <c r="E4" s="29" t="s">
        <v>155</v>
      </c>
      <c r="F4" s="30">
        <v>155</v>
      </c>
      <c r="H4" s="73" t="s">
        <v>173</v>
      </c>
      <c r="I4" s="73" t="s">
        <v>174</v>
      </c>
      <c r="J4" s="74" t="s">
        <v>275</v>
      </c>
      <c r="K4" s="73" t="s">
        <v>538</v>
      </c>
      <c r="L4" s="73" t="s">
        <v>155</v>
      </c>
      <c r="M4" s="75">
        <v>155</v>
      </c>
      <c r="N4" s="51"/>
    </row>
    <row r="5" spans="1:14">
      <c r="A5" s="29" t="s">
        <v>173</v>
      </c>
      <c r="B5" s="29" t="s">
        <v>174</v>
      </c>
      <c r="C5" s="29" t="s">
        <v>265</v>
      </c>
      <c r="D5" s="29" t="s">
        <v>247</v>
      </c>
      <c r="E5" s="29" t="s">
        <v>139</v>
      </c>
      <c r="F5" s="30">
        <v>225</v>
      </c>
      <c r="H5" s="73" t="s">
        <v>173</v>
      </c>
      <c r="I5" s="73" t="s">
        <v>174</v>
      </c>
      <c r="J5" s="74" t="s">
        <v>265</v>
      </c>
      <c r="K5" s="73" t="s">
        <v>247</v>
      </c>
      <c r="L5" s="73" t="s">
        <v>139</v>
      </c>
      <c r="M5" s="75">
        <v>225</v>
      </c>
      <c r="N5" s="51"/>
    </row>
    <row r="6" spans="1:14">
      <c r="A6" s="29" t="s">
        <v>173</v>
      </c>
      <c r="B6" s="29" t="s">
        <v>174</v>
      </c>
      <c r="C6" s="29" t="s">
        <v>270</v>
      </c>
      <c r="D6" s="29" t="s">
        <v>247</v>
      </c>
      <c r="E6" s="29" t="s">
        <v>137</v>
      </c>
      <c r="F6" s="30">
        <v>210</v>
      </c>
      <c r="H6" s="73" t="s">
        <v>173</v>
      </c>
      <c r="I6" s="73" t="s">
        <v>174</v>
      </c>
      <c r="J6" s="74" t="s">
        <v>270</v>
      </c>
      <c r="K6" s="73" t="s">
        <v>247</v>
      </c>
      <c r="L6" s="73" t="s">
        <v>137</v>
      </c>
      <c r="M6" s="75">
        <v>210</v>
      </c>
      <c r="N6" s="51"/>
    </row>
    <row r="7" spans="1:14">
      <c r="A7" s="29" t="s">
        <v>173</v>
      </c>
      <c r="B7" s="29" t="s">
        <v>174</v>
      </c>
      <c r="C7" s="29" t="s">
        <v>269</v>
      </c>
      <c r="D7" s="29" t="s">
        <v>247</v>
      </c>
      <c r="E7" s="29" t="s">
        <v>137</v>
      </c>
      <c r="F7" s="30">
        <v>235</v>
      </c>
      <c r="H7" s="73" t="s">
        <v>173</v>
      </c>
      <c r="I7" s="73" t="s">
        <v>174</v>
      </c>
      <c r="J7" s="74" t="s">
        <v>269</v>
      </c>
      <c r="K7" s="73" t="s">
        <v>247</v>
      </c>
      <c r="L7" s="73" t="s">
        <v>137</v>
      </c>
      <c r="M7" s="75">
        <v>235</v>
      </c>
      <c r="N7" s="51"/>
    </row>
    <row r="8" spans="1:14">
      <c r="A8" s="29" t="s">
        <v>173</v>
      </c>
      <c r="B8" s="29" t="s">
        <v>174</v>
      </c>
      <c r="C8" s="29" t="s">
        <v>308</v>
      </c>
      <c r="D8" s="29" t="s">
        <v>569</v>
      </c>
      <c r="E8" s="29" t="s">
        <v>155</v>
      </c>
      <c r="F8" s="30">
        <v>168</v>
      </c>
      <c r="H8" s="73" t="s">
        <v>173</v>
      </c>
      <c r="I8" s="73" t="s">
        <v>174</v>
      </c>
      <c r="J8" s="74" t="s">
        <v>308</v>
      </c>
      <c r="K8" s="73" t="s">
        <v>569</v>
      </c>
      <c r="L8" s="73" t="s">
        <v>155</v>
      </c>
      <c r="M8" s="75">
        <v>168</v>
      </c>
      <c r="N8" s="51"/>
    </row>
    <row r="9" spans="1:14">
      <c r="A9" s="29" t="s">
        <v>173</v>
      </c>
      <c r="B9" s="29" t="s">
        <v>174</v>
      </c>
      <c r="C9" s="29" t="s">
        <v>299</v>
      </c>
      <c r="D9" s="29" t="s">
        <v>538</v>
      </c>
      <c r="E9" s="29" t="s">
        <v>146</v>
      </c>
      <c r="F9" s="30">
        <v>200</v>
      </c>
      <c r="H9" s="73" t="s">
        <v>173</v>
      </c>
      <c r="I9" s="73" t="s">
        <v>174</v>
      </c>
      <c r="J9" s="74" t="s">
        <v>299</v>
      </c>
      <c r="K9" s="73" t="s">
        <v>538</v>
      </c>
      <c r="L9" s="73" t="s">
        <v>146</v>
      </c>
      <c r="M9" s="75">
        <v>200</v>
      </c>
      <c r="N9" s="51"/>
    </row>
    <row r="10" spans="1:14">
      <c r="A10" s="29" t="s">
        <v>173</v>
      </c>
      <c r="B10" s="29" t="s">
        <v>174</v>
      </c>
      <c r="C10" s="29" t="s">
        <v>274</v>
      </c>
      <c r="D10" s="29" t="s">
        <v>247</v>
      </c>
      <c r="E10" s="29" t="s">
        <v>157</v>
      </c>
      <c r="F10" s="30">
        <v>146</v>
      </c>
      <c r="H10" s="73" t="s">
        <v>173</v>
      </c>
      <c r="I10" s="73" t="s">
        <v>174</v>
      </c>
      <c r="J10" s="74" t="s">
        <v>274</v>
      </c>
      <c r="K10" s="73" t="s">
        <v>247</v>
      </c>
      <c r="L10" s="73" t="s">
        <v>157</v>
      </c>
      <c r="M10" s="75">
        <v>146</v>
      </c>
      <c r="N10" s="51"/>
    </row>
    <row r="11" spans="1:14">
      <c r="A11" s="29" t="s">
        <v>173</v>
      </c>
      <c r="B11" s="29" t="s">
        <v>174</v>
      </c>
      <c r="C11" s="29" t="s">
        <v>527</v>
      </c>
      <c r="D11" s="29" t="s">
        <v>247</v>
      </c>
      <c r="E11" s="29" t="s">
        <v>131</v>
      </c>
      <c r="F11" s="30">
        <v>180</v>
      </c>
      <c r="H11" s="73" t="s">
        <v>173</v>
      </c>
      <c r="I11" s="73" t="s">
        <v>174</v>
      </c>
      <c r="J11" s="74" t="s">
        <v>527</v>
      </c>
      <c r="K11" s="73" t="s">
        <v>247</v>
      </c>
      <c r="L11" s="73" t="s">
        <v>131</v>
      </c>
      <c r="M11" s="75">
        <v>180</v>
      </c>
      <c r="N11" s="51"/>
    </row>
    <row r="12" spans="1:14">
      <c r="A12" s="29" t="s">
        <v>173</v>
      </c>
      <c r="B12" s="29" t="s">
        <v>174</v>
      </c>
      <c r="C12" s="29" t="s">
        <v>548</v>
      </c>
      <c r="D12" s="29" t="s">
        <v>538</v>
      </c>
      <c r="E12" s="29" t="s">
        <v>149</v>
      </c>
      <c r="F12" s="30">
        <v>296</v>
      </c>
      <c r="H12" s="73" t="s">
        <v>173</v>
      </c>
      <c r="I12" s="73" t="s">
        <v>174</v>
      </c>
      <c r="J12" s="74" t="s">
        <v>548</v>
      </c>
      <c r="K12" s="73" t="s">
        <v>538</v>
      </c>
      <c r="L12" s="73" t="s">
        <v>149</v>
      </c>
      <c r="M12" s="75">
        <v>296</v>
      </c>
      <c r="N12" s="51"/>
    </row>
    <row r="13" spans="1:14">
      <c r="A13" s="29" t="s">
        <v>173</v>
      </c>
      <c r="B13" s="29" t="s">
        <v>420</v>
      </c>
      <c r="F13" s="30">
        <v>1815</v>
      </c>
      <c r="H13" s="73" t="s">
        <v>173</v>
      </c>
      <c r="I13" s="80" t="s">
        <v>420</v>
      </c>
      <c r="J13" s="81"/>
      <c r="K13" s="81"/>
      <c r="L13" s="82"/>
      <c r="M13" s="76">
        <v>1815</v>
      </c>
      <c r="N13" s="51"/>
    </row>
    <row r="14" spans="1:14">
      <c r="A14" s="29" t="s">
        <v>173</v>
      </c>
      <c r="B14" s="29" t="s">
        <v>175</v>
      </c>
      <c r="C14" s="29" t="s">
        <v>275</v>
      </c>
      <c r="D14" s="29" t="s">
        <v>538</v>
      </c>
      <c r="E14" s="29" t="s">
        <v>155</v>
      </c>
      <c r="F14" s="30">
        <v>155</v>
      </c>
      <c r="H14" s="73" t="s">
        <v>173</v>
      </c>
      <c r="I14" s="73" t="s">
        <v>175</v>
      </c>
      <c r="J14" s="74" t="s">
        <v>275</v>
      </c>
      <c r="K14" s="73" t="s">
        <v>538</v>
      </c>
      <c r="L14" s="73" t="s">
        <v>155</v>
      </c>
      <c r="M14" s="75">
        <v>155</v>
      </c>
      <c r="N14" s="51"/>
    </row>
    <row r="15" spans="1:14">
      <c r="A15" s="29" t="s">
        <v>173</v>
      </c>
      <c r="B15" s="29" t="s">
        <v>175</v>
      </c>
      <c r="C15" s="29" t="s">
        <v>265</v>
      </c>
      <c r="D15" s="29" t="s">
        <v>247</v>
      </c>
      <c r="E15" s="29" t="s">
        <v>139</v>
      </c>
      <c r="F15" s="30">
        <v>225</v>
      </c>
      <c r="H15" s="73" t="s">
        <v>173</v>
      </c>
      <c r="I15" s="73" t="s">
        <v>175</v>
      </c>
      <c r="J15" s="74" t="s">
        <v>265</v>
      </c>
      <c r="K15" s="73" t="s">
        <v>247</v>
      </c>
      <c r="L15" s="73" t="s">
        <v>139</v>
      </c>
      <c r="M15" s="75">
        <v>225</v>
      </c>
      <c r="N15" s="51"/>
    </row>
    <row r="16" spans="1:14">
      <c r="A16" s="29" t="s">
        <v>173</v>
      </c>
      <c r="B16" s="29" t="s">
        <v>175</v>
      </c>
      <c r="C16" s="29" t="s">
        <v>270</v>
      </c>
      <c r="D16" s="29" t="s">
        <v>247</v>
      </c>
      <c r="E16" s="29" t="s">
        <v>137</v>
      </c>
      <c r="F16" s="30">
        <v>210</v>
      </c>
      <c r="H16" s="73" t="s">
        <v>173</v>
      </c>
      <c r="I16" s="73" t="s">
        <v>175</v>
      </c>
      <c r="J16" s="74" t="s">
        <v>270</v>
      </c>
      <c r="K16" s="73" t="s">
        <v>247</v>
      </c>
      <c r="L16" s="73" t="s">
        <v>137</v>
      </c>
      <c r="M16" s="75">
        <v>210</v>
      </c>
      <c r="N16" s="51"/>
    </row>
    <row r="17" spans="1:14">
      <c r="A17" s="29" t="s">
        <v>173</v>
      </c>
      <c r="B17" s="29" t="s">
        <v>175</v>
      </c>
      <c r="C17" s="29" t="s">
        <v>269</v>
      </c>
      <c r="D17" s="29" t="s">
        <v>247</v>
      </c>
      <c r="E17" s="29" t="s">
        <v>137</v>
      </c>
      <c r="F17" s="30">
        <v>235</v>
      </c>
      <c r="H17" s="73" t="s">
        <v>173</v>
      </c>
      <c r="I17" s="73" t="s">
        <v>175</v>
      </c>
      <c r="J17" s="74" t="s">
        <v>269</v>
      </c>
      <c r="K17" s="73" t="s">
        <v>247</v>
      </c>
      <c r="L17" s="73" t="s">
        <v>137</v>
      </c>
      <c r="M17" s="75">
        <v>235</v>
      </c>
      <c r="N17" s="51"/>
    </row>
    <row r="18" spans="1:14">
      <c r="A18" s="29" t="s">
        <v>173</v>
      </c>
      <c r="B18" s="29" t="s">
        <v>175</v>
      </c>
      <c r="C18" s="29" t="s">
        <v>308</v>
      </c>
      <c r="D18" s="29" t="s">
        <v>569</v>
      </c>
      <c r="E18" s="29" t="s">
        <v>155</v>
      </c>
      <c r="F18" s="30">
        <v>168</v>
      </c>
      <c r="H18" s="73" t="s">
        <v>173</v>
      </c>
      <c r="I18" s="73" t="s">
        <v>175</v>
      </c>
      <c r="J18" s="74" t="s">
        <v>308</v>
      </c>
      <c r="K18" s="73" t="s">
        <v>569</v>
      </c>
      <c r="L18" s="73" t="s">
        <v>155</v>
      </c>
      <c r="M18" s="75">
        <v>168</v>
      </c>
      <c r="N18" s="51"/>
    </row>
    <row r="19" spans="1:14">
      <c r="A19" s="29" t="s">
        <v>173</v>
      </c>
      <c r="B19" s="29" t="s">
        <v>175</v>
      </c>
      <c r="C19" s="29" t="s">
        <v>299</v>
      </c>
      <c r="D19" s="29" t="s">
        <v>538</v>
      </c>
      <c r="E19" s="29" t="s">
        <v>146</v>
      </c>
      <c r="F19" s="30">
        <v>200</v>
      </c>
      <c r="H19" s="73" t="s">
        <v>173</v>
      </c>
      <c r="I19" s="73" t="s">
        <v>175</v>
      </c>
      <c r="J19" s="74" t="s">
        <v>299</v>
      </c>
      <c r="K19" s="73" t="s">
        <v>538</v>
      </c>
      <c r="L19" s="73" t="s">
        <v>146</v>
      </c>
      <c r="M19" s="75">
        <v>200</v>
      </c>
      <c r="N19" s="51"/>
    </row>
    <row r="20" spans="1:14">
      <c r="A20" s="29" t="s">
        <v>173</v>
      </c>
      <c r="B20" s="29" t="s">
        <v>175</v>
      </c>
      <c r="C20" s="29" t="s">
        <v>274</v>
      </c>
      <c r="D20" s="29" t="s">
        <v>247</v>
      </c>
      <c r="E20" s="29" t="s">
        <v>157</v>
      </c>
      <c r="F20" s="30">
        <v>146</v>
      </c>
      <c r="H20" s="73" t="s">
        <v>173</v>
      </c>
      <c r="I20" s="73" t="s">
        <v>175</v>
      </c>
      <c r="J20" s="74" t="s">
        <v>274</v>
      </c>
      <c r="K20" s="73" t="s">
        <v>247</v>
      </c>
      <c r="L20" s="73" t="s">
        <v>157</v>
      </c>
      <c r="M20" s="75">
        <v>146</v>
      </c>
      <c r="N20" s="51"/>
    </row>
    <row r="21" spans="1:14">
      <c r="A21" s="29" t="s">
        <v>173</v>
      </c>
      <c r="B21" s="29" t="s">
        <v>175</v>
      </c>
      <c r="C21" s="29" t="s">
        <v>527</v>
      </c>
      <c r="D21" s="29" t="s">
        <v>247</v>
      </c>
      <c r="E21" s="29" t="s">
        <v>131</v>
      </c>
      <c r="F21" s="30">
        <v>180</v>
      </c>
      <c r="H21" s="73" t="s">
        <v>173</v>
      </c>
      <c r="I21" s="73" t="s">
        <v>175</v>
      </c>
      <c r="J21" s="74" t="s">
        <v>527</v>
      </c>
      <c r="K21" s="73" t="s">
        <v>247</v>
      </c>
      <c r="L21" s="73" t="s">
        <v>131</v>
      </c>
      <c r="M21" s="75">
        <v>180</v>
      </c>
      <c r="N21" s="51"/>
    </row>
    <row r="22" spans="1:14">
      <c r="A22" s="29" t="s">
        <v>173</v>
      </c>
      <c r="B22" s="29" t="s">
        <v>175</v>
      </c>
      <c r="C22" s="29" t="s">
        <v>548</v>
      </c>
      <c r="D22" s="29" t="s">
        <v>538</v>
      </c>
      <c r="E22" s="29" t="s">
        <v>149</v>
      </c>
      <c r="F22" s="30">
        <v>296</v>
      </c>
      <c r="H22" s="73" t="s">
        <v>173</v>
      </c>
      <c r="I22" s="73" t="s">
        <v>175</v>
      </c>
      <c r="J22" s="74" t="s">
        <v>548</v>
      </c>
      <c r="K22" s="73" t="s">
        <v>538</v>
      </c>
      <c r="L22" s="73" t="s">
        <v>149</v>
      </c>
      <c r="M22" s="75">
        <v>296</v>
      </c>
      <c r="N22" s="51"/>
    </row>
    <row r="23" spans="1:14">
      <c r="A23" s="29" t="s">
        <v>173</v>
      </c>
      <c r="B23" s="29" t="s">
        <v>421</v>
      </c>
      <c r="F23" s="30">
        <v>1815</v>
      </c>
      <c r="H23" s="73" t="s">
        <v>173</v>
      </c>
      <c r="I23" s="80" t="s">
        <v>421</v>
      </c>
      <c r="J23" s="81"/>
      <c r="K23" s="81"/>
      <c r="L23" s="82"/>
      <c r="M23" s="76">
        <v>1815</v>
      </c>
      <c r="N23" s="51"/>
    </row>
    <row r="24" spans="1:14">
      <c r="A24" s="29" t="s">
        <v>173</v>
      </c>
      <c r="B24" s="29" t="s">
        <v>176</v>
      </c>
      <c r="C24" s="29" t="s">
        <v>278</v>
      </c>
      <c r="D24" s="29" t="s">
        <v>625</v>
      </c>
      <c r="E24" s="29" t="s">
        <v>149</v>
      </c>
      <c r="F24" s="30">
        <v>296</v>
      </c>
      <c r="H24" s="73" t="s">
        <v>173</v>
      </c>
      <c r="I24" s="73" t="s">
        <v>176</v>
      </c>
      <c r="J24" s="74" t="s">
        <v>278</v>
      </c>
      <c r="K24" s="73" t="s">
        <v>625</v>
      </c>
      <c r="L24" s="73" t="s">
        <v>149</v>
      </c>
      <c r="M24" s="75">
        <v>296</v>
      </c>
      <c r="N24" s="51"/>
    </row>
    <row r="25" spans="1:14">
      <c r="A25" s="29" t="s">
        <v>173</v>
      </c>
      <c r="B25" s="29" t="s">
        <v>176</v>
      </c>
      <c r="C25" s="29" t="s">
        <v>265</v>
      </c>
      <c r="D25" s="29" t="s">
        <v>312</v>
      </c>
      <c r="E25" s="29" t="s">
        <v>139</v>
      </c>
      <c r="F25" s="30">
        <v>248</v>
      </c>
      <c r="H25" s="73" t="s">
        <v>173</v>
      </c>
      <c r="I25" s="73" t="s">
        <v>176</v>
      </c>
      <c r="J25" s="74" t="s">
        <v>265</v>
      </c>
      <c r="K25" s="73" t="s">
        <v>312</v>
      </c>
      <c r="L25" s="73" t="s">
        <v>139</v>
      </c>
      <c r="M25" s="75">
        <v>248</v>
      </c>
      <c r="N25" s="51"/>
    </row>
    <row r="26" spans="1:14">
      <c r="A26" s="29" t="s">
        <v>173</v>
      </c>
      <c r="B26" s="29" t="s">
        <v>176</v>
      </c>
      <c r="C26" s="29" t="s">
        <v>269</v>
      </c>
      <c r="D26" s="29" t="s">
        <v>249</v>
      </c>
      <c r="E26" s="29" t="s">
        <v>144</v>
      </c>
      <c r="F26" s="30">
        <v>215</v>
      </c>
      <c r="H26" s="73" t="s">
        <v>173</v>
      </c>
      <c r="I26" s="73" t="s">
        <v>176</v>
      </c>
      <c r="J26" s="74" t="s">
        <v>269</v>
      </c>
      <c r="K26" s="73" t="s">
        <v>249</v>
      </c>
      <c r="L26" s="73" t="s">
        <v>144</v>
      </c>
      <c r="M26" s="75">
        <v>215</v>
      </c>
      <c r="N26" s="51"/>
    </row>
    <row r="27" spans="1:14">
      <c r="A27" s="29" t="s">
        <v>173</v>
      </c>
      <c r="B27" s="29" t="s">
        <v>176</v>
      </c>
      <c r="C27" s="29" t="s">
        <v>295</v>
      </c>
      <c r="D27" s="29" t="s">
        <v>249</v>
      </c>
      <c r="E27" s="29" t="s">
        <v>146</v>
      </c>
      <c r="F27" s="30">
        <v>175</v>
      </c>
      <c r="H27" s="73" t="s">
        <v>173</v>
      </c>
      <c r="I27" s="73" t="s">
        <v>176</v>
      </c>
      <c r="J27" s="74" t="s">
        <v>295</v>
      </c>
      <c r="K27" s="73" t="s">
        <v>249</v>
      </c>
      <c r="L27" s="73" t="s">
        <v>146</v>
      </c>
      <c r="M27" s="75">
        <v>175</v>
      </c>
      <c r="N27" s="51"/>
    </row>
    <row r="28" spans="1:14">
      <c r="A28" s="29" t="s">
        <v>173</v>
      </c>
      <c r="B28" s="29" t="s">
        <v>176</v>
      </c>
      <c r="C28" s="29" t="s">
        <v>274</v>
      </c>
      <c r="D28" s="29" t="s">
        <v>249</v>
      </c>
      <c r="E28" s="29" t="s">
        <v>133</v>
      </c>
      <c r="F28" s="30">
        <v>130</v>
      </c>
      <c r="H28" s="73" t="s">
        <v>173</v>
      </c>
      <c r="I28" s="73" t="s">
        <v>176</v>
      </c>
      <c r="J28" s="74" t="s">
        <v>274</v>
      </c>
      <c r="K28" s="73" t="s">
        <v>249</v>
      </c>
      <c r="L28" s="73" t="s">
        <v>133</v>
      </c>
      <c r="M28" s="75">
        <v>130</v>
      </c>
      <c r="N28" s="51"/>
    </row>
    <row r="29" spans="1:14">
      <c r="A29" s="29" t="s">
        <v>173</v>
      </c>
      <c r="B29" s="29" t="s">
        <v>176</v>
      </c>
      <c r="C29" s="29" t="s">
        <v>639</v>
      </c>
      <c r="D29" s="29" t="s">
        <v>279</v>
      </c>
      <c r="E29" s="29" t="s">
        <v>135</v>
      </c>
      <c r="F29" s="30">
        <v>150</v>
      </c>
      <c r="H29" s="73" t="s">
        <v>173</v>
      </c>
      <c r="I29" s="73" t="s">
        <v>176</v>
      </c>
      <c r="J29" s="74" t="s">
        <v>639</v>
      </c>
      <c r="K29" s="73" t="s">
        <v>279</v>
      </c>
      <c r="L29" s="73" t="s">
        <v>135</v>
      </c>
      <c r="M29" s="75">
        <v>150</v>
      </c>
      <c r="N29" s="51"/>
    </row>
    <row r="30" spans="1:14">
      <c r="A30" s="29" t="s">
        <v>173</v>
      </c>
      <c r="B30" s="29" t="s">
        <v>176</v>
      </c>
      <c r="C30" s="29" t="s">
        <v>616</v>
      </c>
      <c r="D30" s="29" t="s">
        <v>247</v>
      </c>
      <c r="E30" s="29" t="s">
        <v>131</v>
      </c>
      <c r="F30" s="30">
        <v>275</v>
      </c>
      <c r="H30" s="73" t="s">
        <v>173</v>
      </c>
      <c r="I30" s="73" t="s">
        <v>176</v>
      </c>
      <c r="J30" s="74" t="s">
        <v>616</v>
      </c>
      <c r="K30" s="73" t="s">
        <v>247</v>
      </c>
      <c r="L30" s="73" t="s">
        <v>131</v>
      </c>
      <c r="M30" s="75">
        <v>275</v>
      </c>
      <c r="N30" s="51"/>
    </row>
    <row r="31" spans="1:14">
      <c r="A31" s="29" t="s">
        <v>173</v>
      </c>
      <c r="B31" s="29" t="s">
        <v>422</v>
      </c>
      <c r="F31" s="30">
        <v>1489</v>
      </c>
      <c r="H31" s="73" t="s">
        <v>173</v>
      </c>
      <c r="I31" s="80" t="s">
        <v>422</v>
      </c>
      <c r="J31" s="81"/>
      <c r="K31" s="81"/>
      <c r="L31" s="82"/>
      <c r="M31" s="76">
        <v>1489</v>
      </c>
      <c r="N31" s="51"/>
    </row>
    <row r="32" spans="1:14">
      <c r="A32" s="29" t="s">
        <v>173</v>
      </c>
      <c r="B32" s="29" t="s">
        <v>177</v>
      </c>
      <c r="C32" s="29" t="s">
        <v>278</v>
      </c>
      <c r="D32" s="29" t="s">
        <v>625</v>
      </c>
      <c r="E32" s="29" t="s">
        <v>149</v>
      </c>
      <c r="F32" s="30">
        <v>296</v>
      </c>
      <c r="H32" s="73" t="s">
        <v>173</v>
      </c>
      <c r="I32" s="73" t="s">
        <v>177</v>
      </c>
      <c r="J32" s="74" t="s">
        <v>278</v>
      </c>
      <c r="K32" s="73" t="s">
        <v>625</v>
      </c>
      <c r="L32" s="73" t="s">
        <v>149</v>
      </c>
      <c r="M32" s="75">
        <v>296</v>
      </c>
      <c r="N32" s="51"/>
    </row>
    <row r="33" spans="1:14">
      <c r="A33" s="29" t="s">
        <v>173</v>
      </c>
      <c r="B33" s="29" t="s">
        <v>177</v>
      </c>
      <c r="C33" s="29" t="s">
        <v>265</v>
      </c>
      <c r="D33" s="29" t="s">
        <v>312</v>
      </c>
      <c r="E33" s="29" t="s">
        <v>139</v>
      </c>
      <c r="F33" s="30">
        <v>248</v>
      </c>
      <c r="H33" s="73" t="s">
        <v>173</v>
      </c>
      <c r="I33" s="73" t="s">
        <v>177</v>
      </c>
      <c r="J33" s="74" t="s">
        <v>265</v>
      </c>
      <c r="K33" s="73" t="s">
        <v>312</v>
      </c>
      <c r="L33" s="73" t="s">
        <v>139</v>
      </c>
      <c r="M33" s="75">
        <v>248</v>
      </c>
      <c r="N33" s="51"/>
    </row>
    <row r="34" spans="1:14">
      <c r="A34" s="29" t="s">
        <v>173</v>
      </c>
      <c r="B34" s="29" t="s">
        <v>177</v>
      </c>
      <c r="C34" s="29" t="s">
        <v>269</v>
      </c>
      <c r="D34" s="29" t="s">
        <v>249</v>
      </c>
      <c r="E34" s="29" t="s">
        <v>144</v>
      </c>
      <c r="F34" s="30">
        <v>215</v>
      </c>
      <c r="H34" s="73" t="s">
        <v>173</v>
      </c>
      <c r="I34" s="73" t="s">
        <v>177</v>
      </c>
      <c r="J34" s="74" t="s">
        <v>269</v>
      </c>
      <c r="K34" s="73" t="s">
        <v>249</v>
      </c>
      <c r="L34" s="73" t="s">
        <v>144</v>
      </c>
      <c r="M34" s="75">
        <v>215</v>
      </c>
      <c r="N34" s="51"/>
    </row>
    <row r="35" spans="1:14">
      <c r="A35" s="29" t="s">
        <v>173</v>
      </c>
      <c r="B35" s="29" t="s">
        <v>177</v>
      </c>
      <c r="C35" s="29" t="s">
        <v>295</v>
      </c>
      <c r="D35" s="29" t="s">
        <v>249</v>
      </c>
      <c r="E35" s="29" t="s">
        <v>146</v>
      </c>
      <c r="F35" s="30">
        <v>175</v>
      </c>
      <c r="H35" s="73" t="s">
        <v>173</v>
      </c>
      <c r="I35" s="73" t="s">
        <v>177</v>
      </c>
      <c r="J35" s="74" t="s">
        <v>295</v>
      </c>
      <c r="K35" s="73" t="s">
        <v>249</v>
      </c>
      <c r="L35" s="73" t="s">
        <v>146</v>
      </c>
      <c r="M35" s="75">
        <v>175</v>
      </c>
      <c r="N35" s="51"/>
    </row>
    <row r="36" spans="1:14">
      <c r="A36" s="29" t="s">
        <v>173</v>
      </c>
      <c r="B36" s="29" t="s">
        <v>177</v>
      </c>
      <c r="C36" s="29" t="s">
        <v>274</v>
      </c>
      <c r="D36" s="29" t="s">
        <v>249</v>
      </c>
      <c r="E36" s="29" t="s">
        <v>133</v>
      </c>
      <c r="F36" s="30">
        <v>130</v>
      </c>
      <c r="H36" s="73" t="s">
        <v>173</v>
      </c>
      <c r="I36" s="73" t="s">
        <v>177</v>
      </c>
      <c r="J36" s="74" t="s">
        <v>274</v>
      </c>
      <c r="K36" s="73" t="s">
        <v>249</v>
      </c>
      <c r="L36" s="73" t="s">
        <v>133</v>
      </c>
      <c r="M36" s="75">
        <v>130</v>
      </c>
      <c r="N36" s="51"/>
    </row>
    <row r="37" spans="1:14">
      <c r="A37" s="29" t="s">
        <v>173</v>
      </c>
      <c r="B37" s="29" t="s">
        <v>177</v>
      </c>
      <c r="C37" s="29" t="s">
        <v>639</v>
      </c>
      <c r="D37" s="29" t="s">
        <v>279</v>
      </c>
      <c r="E37" s="29" t="s">
        <v>135</v>
      </c>
      <c r="F37" s="30">
        <v>150</v>
      </c>
      <c r="H37" s="73" t="s">
        <v>173</v>
      </c>
      <c r="I37" s="73" t="s">
        <v>177</v>
      </c>
      <c r="J37" s="74" t="s">
        <v>639</v>
      </c>
      <c r="K37" s="73" t="s">
        <v>279</v>
      </c>
      <c r="L37" s="73" t="s">
        <v>135</v>
      </c>
      <c r="M37" s="75">
        <v>150</v>
      </c>
      <c r="N37" s="51"/>
    </row>
    <row r="38" spans="1:14">
      <c r="A38" s="29" t="s">
        <v>173</v>
      </c>
      <c r="B38" s="29" t="s">
        <v>177</v>
      </c>
      <c r="C38" s="29" t="s">
        <v>616</v>
      </c>
      <c r="D38" s="29" t="s">
        <v>247</v>
      </c>
      <c r="E38" s="29" t="s">
        <v>131</v>
      </c>
      <c r="F38" s="30">
        <v>275</v>
      </c>
      <c r="H38" s="73" t="s">
        <v>173</v>
      </c>
      <c r="I38" s="73" t="s">
        <v>177</v>
      </c>
      <c r="J38" s="74" t="s">
        <v>616</v>
      </c>
      <c r="K38" s="73" t="s">
        <v>247</v>
      </c>
      <c r="L38" s="73" t="s">
        <v>131</v>
      </c>
      <c r="M38" s="75">
        <v>275</v>
      </c>
      <c r="N38" s="51"/>
    </row>
    <row r="39" spans="1:14">
      <c r="A39" s="29" t="s">
        <v>173</v>
      </c>
      <c r="B39" s="29" t="s">
        <v>423</v>
      </c>
      <c r="F39" s="30">
        <v>1489</v>
      </c>
      <c r="H39" s="73" t="s">
        <v>173</v>
      </c>
      <c r="I39" s="80" t="s">
        <v>423</v>
      </c>
      <c r="J39" s="81"/>
      <c r="K39" s="81"/>
      <c r="L39" s="82"/>
      <c r="M39" s="76">
        <v>1489</v>
      </c>
      <c r="N39" s="51"/>
    </row>
    <row r="40" spans="1:14">
      <c r="A40" s="29" t="s">
        <v>173</v>
      </c>
      <c r="B40" s="29" t="s">
        <v>178</v>
      </c>
      <c r="C40" s="29" t="s">
        <v>267</v>
      </c>
      <c r="D40" s="29" t="s">
        <v>651</v>
      </c>
      <c r="E40" s="29" t="s">
        <v>146</v>
      </c>
      <c r="F40" s="30">
        <v>120</v>
      </c>
      <c r="H40" s="73" t="s">
        <v>173</v>
      </c>
      <c r="I40" s="73" t="s">
        <v>178</v>
      </c>
      <c r="J40" s="74" t="s">
        <v>267</v>
      </c>
      <c r="K40" s="73" t="s">
        <v>651</v>
      </c>
      <c r="L40" s="73" t="s">
        <v>146</v>
      </c>
      <c r="M40" s="75">
        <v>120</v>
      </c>
      <c r="N40" s="51"/>
    </row>
    <row r="41" spans="1:14">
      <c r="A41" s="29" t="s">
        <v>173</v>
      </c>
      <c r="B41" s="29" t="s">
        <v>178</v>
      </c>
      <c r="C41" s="29" t="s">
        <v>269</v>
      </c>
      <c r="D41" s="29" t="s">
        <v>315</v>
      </c>
      <c r="E41" s="29" t="s">
        <v>137</v>
      </c>
      <c r="F41" s="30">
        <v>235</v>
      </c>
      <c r="H41" s="73" t="s">
        <v>173</v>
      </c>
      <c r="I41" s="73" t="s">
        <v>178</v>
      </c>
      <c r="J41" s="74" t="s">
        <v>269</v>
      </c>
      <c r="K41" s="73" t="s">
        <v>315</v>
      </c>
      <c r="L41" s="73" t="s">
        <v>137</v>
      </c>
      <c r="M41" s="75">
        <v>235</v>
      </c>
      <c r="N41" s="51"/>
    </row>
    <row r="42" spans="1:14">
      <c r="A42" s="29" t="s">
        <v>173</v>
      </c>
      <c r="B42" s="29" t="s">
        <v>178</v>
      </c>
      <c r="C42" s="29" t="s">
        <v>269</v>
      </c>
      <c r="D42" s="29" t="s">
        <v>325</v>
      </c>
      <c r="E42" s="29" t="s">
        <v>137</v>
      </c>
      <c r="F42" s="30">
        <v>240</v>
      </c>
      <c r="H42" s="73" t="s">
        <v>173</v>
      </c>
      <c r="I42" s="73" t="s">
        <v>178</v>
      </c>
      <c r="J42" s="74" t="s">
        <v>269</v>
      </c>
      <c r="K42" s="73" t="s">
        <v>325</v>
      </c>
      <c r="L42" s="73" t="s">
        <v>137</v>
      </c>
      <c r="M42" s="75">
        <v>240</v>
      </c>
      <c r="N42" s="51"/>
    </row>
    <row r="43" spans="1:14">
      <c r="A43" s="29" t="s">
        <v>173</v>
      </c>
      <c r="B43" s="29" t="s">
        <v>178</v>
      </c>
      <c r="C43" s="29" t="s">
        <v>274</v>
      </c>
      <c r="D43" s="29" t="s">
        <v>315</v>
      </c>
      <c r="E43" s="29" t="s">
        <v>155</v>
      </c>
      <c r="F43" s="30">
        <v>125</v>
      </c>
      <c r="H43" s="73" t="s">
        <v>173</v>
      </c>
      <c r="I43" s="73" t="s">
        <v>178</v>
      </c>
      <c r="J43" s="74" t="s">
        <v>274</v>
      </c>
      <c r="K43" s="73" t="s">
        <v>315</v>
      </c>
      <c r="L43" s="73" t="s">
        <v>155</v>
      </c>
      <c r="M43" s="75">
        <v>125</v>
      </c>
      <c r="N43" s="51"/>
    </row>
    <row r="44" spans="1:14">
      <c r="A44" s="29" t="s">
        <v>173</v>
      </c>
      <c r="B44" s="29" t="s">
        <v>178</v>
      </c>
      <c r="C44" s="29" t="s">
        <v>500</v>
      </c>
      <c r="D44" s="29">
        <v>1</v>
      </c>
      <c r="E44" s="29" t="s">
        <v>131</v>
      </c>
      <c r="F44" s="30">
        <v>137</v>
      </c>
      <c r="H44" s="73" t="s">
        <v>173</v>
      </c>
      <c r="I44" s="73" t="s">
        <v>178</v>
      </c>
      <c r="J44" s="74" t="s">
        <v>500</v>
      </c>
      <c r="K44" s="73">
        <v>1</v>
      </c>
      <c r="L44" s="73" t="s">
        <v>131</v>
      </c>
      <c r="M44" s="75">
        <v>137</v>
      </c>
      <c r="N44" s="51"/>
    </row>
    <row r="45" spans="1:14">
      <c r="A45" s="29" t="s">
        <v>173</v>
      </c>
      <c r="B45" s="29" t="s">
        <v>178</v>
      </c>
      <c r="C45" s="29" t="s">
        <v>505</v>
      </c>
      <c r="D45" s="29" t="s">
        <v>279</v>
      </c>
      <c r="E45" s="29" t="s">
        <v>133</v>
      </c>
      <c r="F45" s="30">
        <v>175</v>
      </c>
      <c r="H45" s="73" t="s">
        <v>173</v>
      </c>
      <c r="I45" s="73" t="s">
        <v>178</v>
      </c>
      <c r="J45" s="74" t="s">
        <v>505</v>
      </c>
      <c r="K45" s="73" t="s">
        <v>279</v>
      </c>
      <c r="L45" s="73" t="s">
        <v>133</v>
      </c>
      <c r="M45" s="75">
        <v>175</v>
      </c>
      <c r="N45" s="51"/>
    </row>
    <row r="46" spans="1:14">
      <c r="A46" s="29" t="s">
        <v>173</v>
      </c>
      <c r="B46" s="29" t="s">
        <v>178</v>
      </c>
      <c r="C46" s="29" t="s">
        <v>561</v>
      </c>
      <c r="D46" s="29" t="s">
        <v>279</v>
      </c>
      <c r="E46" s="29" t="s">
        <v>157</v>
      </c>
      <c r="F46" s="30">
        <v>190</v>
      </c>
      <c r="H46" s="73" t="s">
        <v>173</v>
      </c>
      <c r="I46" s="73" t="s">
        <v>178</v>
      </c>
      <c r="J46" s="74" t="s">
        <v>561</v>
      </c>
      <c r="K46" s="73" t="s">
        <v>279</v>
      </c>
      <c r="L46" s="73" t="s">
        <v>157</v>
      </c>
      <c r="M46" s="75">
        <v>190</v>
      </c>
      <c r="N46" s="51"/>
    </row>
    <row r="47" spans="1:14">
      <c r="A47" s="29" t="s">
        <v>173</v>
      </c>
      <c r="B47" s="29" t="s">
        <v>178</v>
      </c>
      <c r="C47" s="29" t="s">
        <v>669</v>
      </c>
      <c r="D47" s="29" t="s">
        <v>279</v>
      </c>
      <c r="E47" s="29" t="s">
        <v>336</v>
      </c>
      <c r="F47" s="30">
        <v>145</v>
      </c>
      <c r="H47" s="73" t="s">
        <v>173</v>
      </c>
      <c r="I47" s="73" t="s">
        <v>178</v>
      </c>
      <c r="J47" s="74" t="s">
        <v>669</v>
      </c>
      <c r="K47" s="73" t="s">
        <v>279</v>
      </c>
      <c r="L47" s="73" t="s">
        <v>336</v>
      </c>
      <c r="M47" s="75">
        <v>145</v>
      </c>
      <c r="N47" s="51"/>
    </row>
    <row r="48" spans="1:14">
      <c r="A48" s="29" t="s">
        <v>173</v>
      </c>
      <c r="B48" s="29" t="s">
        <v>424</v>
      </c>
      <c r="F48" s="30">
        <v>1367</v>
      </c>
      <c r="H48" s="73" t="s">
        <v>173</v>
      </c>
      <c r="I48" s="80" t="s">
        <v>424</v>
      </c>
      <c r="J48" s="81"/>
      <c r="K48" s="81"/>
      <c r="L48" s="82"/>
      <c r="M48" s="76">
        <v>1367</v>
      </c>
      <c r="N48" s="51"/>
    </row>
    <row r="49" spans="1:14">
      <c r="A49" s="29" t="s">
        <v>173</v>
      </c>
      <c r="B49" s="29" t="s">
        <v>179</v>
      </c>
      <c r="C49" s="29" t="s">
        <v>267</v>
      </c>
      <c r="D49" s="29" t="s">
        <v>651</v>
      </c>
      <c r="E49" s="29" t="s">
        <v>146</v>
      </c>
      <c r="F49" s="30">
        <v>120</v>
      </c>
      <c r="H49" s="73" t="s">
        <v>173</v>
      </c>
      <c r="I49" s="73" t="s">
        <v>179</v>
      </c>
      <c r="J49" s="74" t="s">
        <v>267</v>
      </c>
      <c r="K49" s="73" t="s">
        <v>651</v>
      </c>
      <c r="L49" s="73" t="s">
        <v>146</v>
      </c>
      <c r="M49" s="75">
        <v>120</v>
      </c>
      <c r="N49" s="51"/>
    </row>
    <row r="50" spans="1:14">
      <c r="A50" s="29" t="s">
        <v>173</v>
      </c>
      <c r="B50" s="29" t="s">
        <v>179</v>
      </c>
      <c r="C50" s="29" t="s">
        <v>269</v>
      </c>
      <c r="D50" s="29" t="s">
        <v>315</v>
      </c>
      <c r="E50" s="29" t="s">
        <v>137</v>
      </c>
      <c r="F50" s="30">
        <v>235</v>
      </c>
      <c r="H50" s="73" t="s">
        <v>173</v>
      </c>
      <c r="I50" s="73" t="s">
        <v>179</v>
      </c>
      <c r="J50" s="74" t="s">
        <v>269</v>
      </c>
      <c r="K50" s="73" t="s">
        <v>315</v>
      </c>
      <c r="L50" s="73" t="s">
        <v>137</v>
      </c>
      <c r="M50" s="75">
        <v>235</v>
      </c>
      <c r="N50" s="51"/>
    </row>
    <row r="51" spans="1:14">
      <c r="A51" s="29" t="s">
        <v>173</v>
      </c>
      <c r="B51" s="29" t="s">
        <v>179</v>
      </c>
      <c r="C51" s="29" t="s">
        <v>269</v>
      </c>
      <c r="D51" s="29" t="s">
        <v>325</v>
      </c>
      <c r="E51" s="29" t="s">
        <v>137</v>
      </c>
      <c r="F51" s="30">
        <v>240</v>
      </c>
      <c r="H51" s="73" t="s">
        <v>173</v>
      </c>
      <c r="I51" s="73" t="s">
        <v>179</v>
      </c>
      <c r="J51" s="74" t="s">
        <v>269</v>
      </c>
      <c r="K51" s="73" t="s">
        <v>325</v>
      </c>
      <c r="L51" s="73" t="s">
        <v>137</v>
      </c>
      <c r="M51" s="75">
        <v>240</v>
      </c>
      <c r="N51" s="51"/>
    </row>
    <row r="52" spans="1:14">
      <c r="A52" s="29" t="s">
        <v>173</v>
      </c>
      <c r="B52" s="29" t="s">
        <v>179</v>
      </c>
      <c r="C52" s="29" t="s">
        <v>274</v>
      </c>
      <c r="D52" s="29" t="s">
        <v>315</v>
      </c>
      <c r="E52" s="29" t="s">
        <v>155</v>
      </c>
      <c r="F52" s="30">
        <v>125</v>
      </c>
      <c r="H52" s="73" t="s">
        <v>173</v>
      </c>
      <c r="I52" s="73" t="s">
        <v>179</v>
      </c>
      <c r="J52" s="74" t="s">
        <v>274</v>
      </c>
      <c r="K52" s="73" t="s">
        <v>315</v>
      </c>
      <c r="L52" s="73" t="s">
        <v>155</v>
      </c>
      <c r="M52" s="75">
        <v>125</v>
      </c>
      <c r="N52" s="51"/>
    </row>
    <row r="53" spans="1:14">
      <c r="A53" s="29" t="s">
        <v>173</v>
      </c>
      <c r="B53" s="29" t="s">
        <v>179</v>
      </c>
      <c r="C53" s="29" t="s">
        <v>500</v>
      </c>
      <c r="D53" s="29">
        <v>1</v>
      </c>
      <c r="E53" s="29" t="s">
        <v>131</v>
      </c>
      <c r="F53" s="30">
        <v>137</v>
      </c>
      <c r="H53" s="73" t="s">
        <v>173</v>
      </c>
      <c r="I53" s="73" t="s">
        <v>179</v>
      </c>
      <c r="J53" s="74" t="s">
        <v>500</v>
      </c>
      <c r="K53" s="73">
        <v>1</v>
      </c>
      <c r="L53" s="73" t="s">
        <v>131</v>
      </c>
      <c r="M53" s="75">
        <v>137</v>
      </c>
      <c r="N53" s="51"/>
    </row>
    <row r="54" spans="1:14">
      <c r="A54" s="29" t="s">
        <v>173</v>
      </c>
      <c r="B54" s="29" t="s">
        <v>179</v>
      </c>
      <c r="C54" s="29" t="s">
        <v>505</v>
      </c>
      <c r="D54" s="29" t="s">
        <v>279</v>
      </c>
      <c r="E54" s="29" t="s">
        <v>133</v>
      </c>
      <c r="F54" s="30">
        <v>175</v>
      </c>
      <c r="H54" s="73" t="s">
        <v>173</v>
      </c>
      <c r="I54" s="73" t="s">
        <v>179</v>
      </c>
      <c r="J54" s="74" t="s">
        <v>505</v>
      </c>
      <c r="K54" s="73" t="s">
        <v>279</v>
      </c>
      <c r="L54" s="73" t="s">
        <v>133</v>
      </c>
      <c r="M54" s="75">
        <v>175</v>
      </c>
      <c r="N54" s="51"/>
    </row>
    <row r="55" spans="1:14">
      <c r="A55" s="29" t="s">
        <v>173</v>
      </c>
      <c r="B55" s="29" t="s">
        <v>179</v>
      </c>
      <c r="C55" s="29" t="s">
        <v>561</v>
      </c>
      <c r="D55" s="29" t="s">
        <v>279</v>
      </c>
      <c r="E55" s="29" t="s">
        <v>157</v>
      </c>
      <c r="F55" s="30">
        <v>190</v>
      </c>
      <c r="H55" s="73" t="s">
        <v>173</v>
      </c>
      <c r="I55" s="73" t="s">
        <v>179</v>
      </c>
      <c r="J55" s="74" t="s">
        <v>561</v>
      </c>
      <c r="K55" s="73" t="s">
        <v>279</v>
      </c>
      <c r="L55" s="73" t="s">
        <v>157</v>
      </c>
      <c r="M55" s="75">
        <v>190</v>
      </c>
      <c r="N55" s="51"/>
    </row>
    <row r="56" spans="1:14">
      <c r="A56" s="29" t="s">
        <v>173</v>
      </c>
      <c r="B56" s="29" t="s">
        <v>179</v>
      </c>
      <c r="C56" s="29" t="s">
        <v>669</v>
      </c>
      <c r="D56" s="29" t="s">
        <v>279</v>
      </c>
      <c r="E56" s="29" t="s">
        <v>336</v>
      </c>
      <c r="F56" s="30">
        <v>145</v>
      </c>
      <c r="H56" s="73" t="s">
        <v>173</v>
      </c>
      <c r="I56" s="73" t="s">
        <v>179</v>
      </c>
      <c r="J56" s="74" t="s">
        <v>669</v>
      </c>
      <c r="K56" s="73" t="s">
        <v>279</v>
      </c>
      <c r="L56" s="73" t="s">
        <v>336</v>
      </c>
      <c r="M56" s="75">
        <v>145</v>
      </c>
      <c r="N56" s="51"/>
    </row>
    <row r="57" spans="1:14">
      <c r="A57" s="29" t="s">
        <v>173</v>
      </c>
      <c r="B57" s="29" t="s">
        <v>425</v>
      </c>
      <c r="F57" s="30">
        <v>1367</v>
      </c>
      <c r="H57" s="73" t="s">
        <v>173</v>
      </c>
      <c r="I57" s="80" t="s">
        <v>425</v>
      </c>
      <c r="J57" s="81"/>
      <c r="K57" s="81"/>
      <c r="L57" s="82"/>
      <c r="M57" s="76">
        <v>1367</v>
      </c>
      <c r="N57" s="51"/>
    </row>
    <row r="58" spans="1:14">
      <c r="A58" s="29" t="s">
        <v>173</v>
      </c>
      <c r="B58" s="29" t="s">
        <v>180</v>
      </c>
      <c r="C58" s="29" t="s">
        <v>275</v>
      </c>
      <c r="D58" s="29" t="s">
        <v>538</v>
      </c>
      <c r="E58" s="29" t="s">
        <v>155</v>
      </c>
      <c r="F58" s="30">
        <v>155</v>
      </c>
      <c r="H58" s="73" t="s">
        <v>173</v>
      </c>
      <c r="I58" s="73" t="s">
        <v>180</v>
      </c>
      <c r="J58" s="74" t="s">
        <v>275</v>
      </c>
      <c r="K58" s="73" t="s">
        <v>538</v>
      </c>
      <c r="L58" s="73" t="s">
        <v>155</v>
      </c>
      <c r="M58" s="75">
        <v>155</v>
      </c>
      <c r="N58" s="51"/>
    </row>
    <row r="59" spans="1:14">
      <c r="A59" s="29" t="s">
        <v>173</v>
      </c>
      <c r="B59" s="29" t="s">
        <v>180</v>
      </c>
      <c r="C59" s="29" t="s">
        <v>276</v>
      </c>
      <c r="D59" s="29" t="s">
        <v>247</v>
      </c>
      <c r="E59" s="29" t="s">
        <v>144</v>
      </c>
      <c r="F59" s="30">
        <v>219</v>
      </c>
      <c r="H59" s="73" t="s">
        <v>173</v>
      </c>
      <c r="I59" s="73" t="s">
        <v>180</v>
      </c>
      <c r="J59" s="74" t="s">
        <v>276</v>
      </c>
      <c r="K59" s="73" t="s">
        <v>247</v>
      </c>
      <c r="L59" s="73" t="s">
        <v>144</v>
      </c>
      <c r="M59" s="75">
        <v>219</v>
      </c>
      <c r="N59" s="51"/>
    </row>
    <row r="60" spans="1:14">
      <c r="A60" s="29" t="s">
        <v>173</v>
      </c>
      <c r="B60" s="29" t="s">
        <v>180</v>
      </c>
      <c r="C60" s="29" t="s">
        <v>265</v>
      </c>
      <c r="D60" s="29" t="s">
        <v>247</v>
      </c>
      <c r="E60" s="29" t="s">
        <v>139</v>
      </c>
      <c r="F60" s="30">
        <v>225</v>
      </c>
      <c r="H60" s="73" t="s">
        <v>173</v>
      </c>
      <c r="I60" s="73" t="s">
        <v>180</v>
      </c>
      <c r="J60" s="74" t="s">
        <v>265</v>
      </c>
      <c r="K60" s="73" t="s">
        <v>247</v>
      </c>
      <c r="L60" s="73" t="s">
        <v>139</v>
      </c>
      <c r="M60" s="75">
        <v>225</v>
      </c>
      <c r="N60" s="51"/>
    </row>
    <row r="61" spans="1:14">
      <c r="A61" s="29" t="s">
        <v>173</v>
      </c>
      <c r="B61" s="29" t="s">
        <v>180</v>
      </c>
      <c r="C61" s="29" t="s">
        <v>263</v>
      </c>
      <c r="D61" s="29" t="s">
        <v>247</v>
      </c>
      <c r="E61" s="29" t="s">
        <v>144</v>
      </c>
      <c r="F61" s="30">
        <v>185</v>
      </c>
      <c r="H61" s="73" t="s">
        <v>173</v>
      </c>
      <c r="I61" s="73" t="s">
        <v>180</v>
      </c>
      <c r="J61" s="74" t="s">
        <v>263</v>
      </c>
      <c r="K61" s="73" t="s">
        <v>247</v>
      </c>
      <c r="L61" s="73" t="s">
        <v>144</v>
      </c>
      <c r="M61" s="75">
        <v>185</v>
      </c>
      <c r="N61" s="51"/>
    </row>
    <row r="62" spans="1:14">
      <c r="A62" s="29" t="s">
        <v>173</v>
      </c>
      <c r="B62" s="29" t="s">
        <v>180</v>
      </c>
      <c r="C62" s="29" t="s">
        <v>286</v>
      </c>
      <c r="D62" s="29" t="s">
        <v>247</v>
      </c>
      <c r="E62" s="29" t="s">
        <v>151</v>
      </c>
      <c r="F62" s="30">
        <v>188</v>
      </c>
      <c r="H62" s="73" t="s">
        <v>173</v>
      </c>
      <c r="I62" s="73" t="s">
        <v>180</v>
      </c>
      <c r="J62" s="74" t="s">
        <v>286</v>
      </c>
      <c r="K62" s="73" t="s">
        <v>247</v>
      </c>
      <c r="L62" s="73" t="s">
        <v>151</v>
      </c>
      <c r="M62" s="75">
        <v>188</v>
      </c>
      <c r="N62" s="51"/>
    </row>
    <row r="63" spans="1:14">
      <c r="A63" s="29" t="s">
        <v>173</v>
      </c>
      <c r="B63" s="29" t="s">
        <v>180</v>
      </c>
      <c r="C63" s="29" t="s">
        <v>269</v>
      </c>
      <c r="D63" s="29" t="s">
        <v>247</v>
      </c>
      <c r="E63" s="29" t="s">
        <v>137</v>
      </c>
      <c r="F63" s="30">
        <v>235</v>
      </c>
      <c r="H63" s="73" t="s">
        <v>173</v>
      </c>
      <c r="I63" s="73" t="s">
        <v>180</v>
      </c>
      <c r="J63" s="74" t="s">
        <v>269</v>
      </c>
      <c r="K63" s="73" t="s">
        <v>247</v>
      </c>
      <c r="L63" s="73" t="s">
        <v>137</v>
      </c>
      <c r="M63" s="75">
        <v>235</v>
      </c>
      <c r="N63" s="51"/>
    </row>
    <row r="64" spans="1:14">
      <c r="A64" s="29" t="s">
        <v>173</v>
      </c>
      <c r="B64" s="29" t="s">
        <v>180</v>
      </c>
      <c r="C64" s="29" t="s">
        <v>308</v>
      </c>
      <c r="D64" s="29" t="s">
        <v>569</v>
      </c>
      <c r="E64" s="29" t="s">
        <v>155</v>
      </c>
      <c r="F64" s="30">
        <v>168</v>
      </c>
      <c r="H64" s="73" t="s">
        <v>173</v>
      </c>
      <c r="I64" s="73" t="s">
        <v>180</v>
      </c>
      <c r="J64" s="74" t="s">
        <v>308</v>
      </c>
      <c r="K64" s="73" t="s">
        <v>569</v>
      </c>
      <c r="L64" s="73" t="s">
        <v>155</v>
      </c>
      <c r="M64" s="75">
        <v>168</v>
      </c>
      <c r="N64" s="51"/>
    </row>
    <row r="65" spans="1:14">
      <c r="A65" s="29" t="s">
        <v>173</v>
      </c>
      <c r="B65" s="29" t="s">
        <v>180</v>
      </c>
      <c r="C65" s="29" t="s">
        <v>289</v>
      </c>
      <c r="D65" s="29" t="s">
        <v>292</v>
      </c>
      <c r="E65" s="29" t="s">
        <v>153</v>
      </c>
      <c r="F65" s="30">
        <v>262</v>
      </c>
      <c r="H65" s="73" t="s">
        <v>173</v>
      </c>
      <c r="I65" s="73" t="s">
        <v>180</v>
      </c>
      <c r="J65" s="74" t="s">
        <v>289</v>
      </c>
      <c r="K65" s="73" t="s">
        <v>292</v>
      </c>
      <c r="L65" s="73" t="s">
        <v>153</v>
      </c>
      <c r="M65" s="75">
        <v>262</v>
      </c>
      <c r="N65" s="51"/>
    </row>
    <row r="66" spans="1:14">
      <c r="A66" s="29" t="s">
        <v>173</v>
      </c>
      <c r="B66" s="29" t="s">
        <v>180</v>
      </c>
      <c r="C66" s="29" t="s">
        <v>274</v>
      </c>
      <c r="D66" s="29" t="s">
        <v>247</v>
      </c>
      <c r="E66" s="29" t="s">
        <v>157</v>
      </c>
      <c r="F66" s="30">
        <v>146</v>
      </c>
      <c r="H66" s="73" t="s">
        <v>173</v>
      </c>
      <c r="I66" s="73" t="s">
        <v>180</v>
      </c>
      <c r="J66" s="74" t="s">
        <v>274</v>
      </c>
      <c r="K66" s="73" t="s">
        <v>247</v>
      </c>
      <c r="L66" s="73" t="s">
        <v>157</v>
      </c>
      <c r="M66" s="75">
        <v>146</v>
      </c>
      <c r="N66" s="51"/>
    </row>
    <row r="67" spans="1:14">
      <c r="A67" s="29" t="s">
        <v>173</v>
      </c>
      <c r="B67" s="29" t="s">
        <v>180</v>
      </c>
      <c r="C67" s="29" t="s">
        <v>488</v>
      </c>
      <c r="D67" s="29" t="s">
        <v>247</v>
      </c>
      <c r="E67" s="29" t="s">
        <v>151</v>
      </c>
      <c r="F67" s="30">
        <v>220</v>
      </c>
      <c r="H67" s="73" t="s">
        <v>173</v>
      </c>
      <c r="I67" s="73" t="s">
        <v>180</v>
      </c>
      <c r="J67" s="74" t="s">
        <v>488</v>
      </c>
      <c r="K67" s="73" t="s">
        <v>247</v>
      </c>
      <c r="L67" s="73" t="s">
        <v>151</v>
      </c>
      <c r="M67" s="75">
        <v>220</v>
      </c>
      <c r="N67" s="51"/>
    </row>
    <row r="68" spans="1:14">
      <c r="A68" s="29" t="s">
        <v>173</v>
      </c>
      <c r="B68" s="29" t="s">
        <v>180</v>
      </c>
      <c r="C68" s="29" t="s">
        <v>519</v>
      </c>
      <c r="D68" s="29" t="s">
        <v>279</v>
      </c>
      <c r="E68" s="29" t="s">
        <v>144</v>
      </c>
      <c r="F68" s="30">
        <v>215</v>
      </c>
      <c r="H68" s="73" t="s">
        <v>173</v>
      </c>
      <c r="I68" s="73" t="s">
        <v>180</v>
      </c>
      <c r="J68" s="74" t="s">
        <v>519</v>
      </c>
      <c r="K68" s="73" t="s">
        <v>279</v>
      </c>
      <c r="L68" s="73" t="s">
        <v>144</v>
      </c>
      <c r="M68" s="75">
        <v>215</v>
      </c>
      <c r="N68" s="51"/>
    </row>
    <row r="69" spans="1:14">
      <c r="A69" s="29" t="s">
        <v>173</v>
      </c>
      <c r="B69" s="29" t="s">
        <v>180</v>
      </c>
      <c r="C69" s="29" t="s">
        <v>524</v>
      </c>
      <c r="D69" s="29" t="s">
        <v>279</v>
      </c>
      <c r="E69" s="29" t="s">
        <v>151</v>
      </c>
      <c r="F69" s="30">
        <v>230</v>
      </c>
      <c r="H69" s="73" t="s">
        <v>173</v>
      </c>
      <c r="I69" s="73" t="s">
        <v>180</v>
      </c>
      <c r="J69" s="74" t="s">
        <v>524</v>
      </c>
      <c r="K69" s="73" t="s">
        <v>279</v>
      </c>
      <c r="L69" s="73" t="s">
        <v>151</v>
      </c>
      <c r="M69" s="75">
        <v>230</v>
      </c>
      <c r="N69" s="51"/>
    </row>
    <row r="70" spans="1:14">
      <c r="A70" s="29" t="s">
        <v>173</v>
      </c>
      <c r="B70" s="29" t="s">
        <v>180</v>
      </c>
      <c r="C70" s="29" t="s">
        <v>535</v>
      </c>
      <c r="D70" s="29" t="s">
        <v>279</v>
      </c>
      <c r="E70" s="29" t="s">
        <v>536</v>
      </c>
      <c r="F70" s="30">
        <v>200</v>
      </c>
      <c r="H70" s="73" t="s">
        <v>173</v>
      </c>
      <c r="I70" s="73" t="s">
        <v>180</v>
      </c>
      <c r="J70" s="74" t="s">
        <v>535</v>
      </c>
      <c r="K70" s="73" t="s">
        <v>279</v>
      </c>
      <c r="L70" s="73" t="s">
        <v>536</v>
      </c>
      <c r="M70" s="75">
        <v>200</v>
      </c>
      <c r="N70" s="51"/>
    </row>
    <row r="71" spans="1:14">
      <c r="A71" s="29" t="s">
        <v>173</v>
      </c>
      <c r="B71" s="29" t="s">
        <v>180</v>
      </c>
      <c r="C71" s="29" t="s">
        <v>561</v>
      </c>
      <c r="D71" s="29" t="s">
        <v>279</v>
      </c>
      <c r="E71" s="29" t="s">
        <v>157</v>
      </c>
      <c r="F71" s="30">
        <v>190</v>
      </c>
      <c r="H71" s="73" t="s">
        <v>173</v>
      </c>
      <c r="I71" s="73" t="s">
        <v>180</v>
      </c>
      <c r="J71" s="74" t="s">
        <v>561</v>
      </c>
      <c r="K71" s="73" t="s">
        <v>279</v>
      </c>
      <c r="L71" s="73" t="s">
        <v>157</v>
      </c>
      <c r="M71" s="75">
        <v>190</v>
      </c>
      <c r="N71" s="51"/>
    </row>
    <row r="72" spans="1:14">
      <c r="A72" s="29" t="s">
        <v>173</v>
      </c>
      <c r="B72" s="29" t="s">
        <v>426</v>
      </c>
      <c r="F72" s="30">
        <v>2838</v>
      </c>
      <c r="H72" s="73" t="s">
        <v>173</v>
      </c>
      <c r="I72" s="80" t="s">
        <v>426</v>
      </c>
      <c r="J72" s="81"/>
      <c r="K72" s="81"/>
      <c r="L72" s="82"/>
      <c r="M72" s="76">
        <v>2838</v>
      </c>
      <c r="N72" s="51"/>
    </row>
    <row r="73" spans="1:14">
      <c r="A73" s="29" t="s">
        <v>173</v>
      </c>
      <c r="B73" s="29" t="s">
        <v>181</v>
      </c>
      <c r="C73" s="29" t="s">
        <v>275</v>
      </c>
      <c r="D73" s="29" t="s">
        <v>538</v>
      </c>
      <c r="E73" s="29" t="s">
        <v>155</v>
      </c>
      <c r="F73" s="30">
        <v>155</v>
      </c>
      <c r="H73" s="73" t="s">
        <v>173</v>
      </c>
      <c r="I73" s="73" t="s">
        <v>181</v>
      </c>
      <c r="J73" s="74" t="s">
        <v>275</v>
      </c>
      <c r="K73" s="73" t="s">
        <v>538</v>
      </c>
      <c r="L73" s="73" t="s">
        <v>155</v>
      </c>
      <c r="M73" s="75">
        <v>155</v>
      </c>
      <c r="N73" s="51"/>
    </row>
    <row r="74" spans="1:14">
      <c r="A74" s="29" t="s">
        <v>173</v>
      </c>
      <c r="B74" s="29" t="s">
        <v>181</v>
      </c>
      <c r="C74" s="29" t="s">
        <v>276</v>
      </c>
      <c r="D74" s="29" t="s">
        <v>247</v>
      </c>
      <c r="E74" s="29" t="s">
        <v>144</v>
      </c>
      <c r="F74" s="30">
        <v>219</v>
      </c>
      <c r="H74" s="73" t="s">
        <v>173</v>
      </c>
      <c r="I74" s="73" t="s">
        <v>181</v>
      </c>
      <c r="J74" s="74" t="s">
        <v>276</v>
      </c>
      <c r="K74" s="73" t="s">
        <v>247</v>
      </c>
      <c r="L74" s="73" t="s">
        <v>144</v>
      </c>
      <c r="M74" s="75">
        <v>219</v>
      </c>
      <c r="N74" s="51"/>
    </row>
    <row r="75" spans="1:14">
      <c r="A75" s="29" t="s">
        <v>173</v>
      </c>
      <c r="B75" s="29" t="s">
        <v>181</v>
      </c>
      <c r="C75" s="29" t="s">
        <v>265</v>
      </c>
      <c r="D75" s="29" t="s">
        <v>247</v>
      </c>
      <c r="E75" s="29" t="s">
        <v>139</v>
      </c>
      <c r="F75" s="30">
        <v>225</v>
      </c>
      <c r="H75" s="73" t="s">
        <v>173</v>
      </c>
      <c r="I75" s="73" t="s">
        <v>181</v>
      </c>
      <c r="J75" s="74" t="s">
        <v>265</v>
      </c>
      <c r="K75" s="73" t="s">
        <v>247</v>
      </c>
      <c r="L75" s="73" t="s">
        <v>139</v>
      </c>
      <c r="M75" s="75">
        <v>225</v>
      </c>
      <c r="N75" s="51"/>
    </row>
    <row r="76" spans="1:14">
      <c r="A76" s="29" t="s">
        <v>173</v>
      </c>
      <c r="B76" s="29" t="s">
        <v>181</v>
      </c>
      <c r="C76" s="29" t="s">
        <v>263</v>
      </c>
      <c r="D76" s="29" t="s">
        <v>247</v>
      </c>
      <c r="E76" s="29" t="s">
        <v>144</v>
      </c>
      <c r="F76" s="30">
        <v>185</v>
      </c>
      <c r="H76" s="73" t="s">
        <v>173</v>
      </c>
      <c r="I76" s="73" t="s">
        <v>181</v>
      </c>
      <c r="J76" s="74" t="s">
        <v>263</v>
      </c>
      <c r="K76" s="73" t="s">
        <v>247</v>
      </c>
      <c r="L76" s="73" t="s">
        <v>144</v>
      </c>
      <c r="M76" s="75">
        <v>185</v>
      </c>
      <c r="N76" s="51"/>
    </row>
    <row r="77" spans="1:14">
      <c r="A77" s="29" t="s">
        <v>173</v>
      </c>
      <c r="B77" s="29" t="s">
        <v>181</v>
      </c>
      <c r="C77" s="29" t="s">
        <v>286</v>
      </c>
      <c r="D77" s="29" t="s">
        <v>247</v>
      </c>
      <c r="E77" s="29" t="s">
        <v>151</v>
      </c>
      <c r="F77" s="30">
        <v>188</v>
      </c>
      <c r="H77" s="73" t="s">
        <v>173</v>
      </c>
      <c r="I77" s="73" t="s">
        <v>181</v>
      </c>
      <c r="J77" s="74" t="s">
        <v>286</v>
      </c>
      <c r="K77" s="73" t="s">
        <v>247</v>
      </c>
      <c r="L77" s="73" t="s">
        <v>151</v>
      </c>
      <c r="M77" s="75">
        <v>188</v>
      </c>
      <c r="N77" s="51"/>
    </row>
    <row r="78" spans="1:14">
      <c r="A78" s="29" t="s">
        <v>173</v>
      </c>
      <c r="B78" s="29" t="s">
        <v>181</v>
      </c>
      <c r="C78" s="29" t="s">
        <v>269</v>
      </c>
      <c r="D78" s="29" t="s">
        <v>247</v>
      </c>
      <c r="E78" s="29" t="s">
        <v>137</v>
      </c>
      <c r="F78" s="30">
        <v>235</v>
      </c>
      <c r="H78" s="73" t="s">
        <v>173</v>
      </c>
      <c r="I78" s="73" t="s">
        <v>181</v>
      </c>
      <c r="J78" s="74" t="s">
        <v>269</v>
      </c>
      <c r="K78" s="73" t="s">
        <v>247</v>
      </c>
      <c r="L78" s="73" t="s">
        <v>137</v>
      </c>
      <c r="M78" s="75">
        <v>235</v>
      </c>
      <c r="N78" s="51"/>
    </row>
    <row r="79" spans="1:14">
      <c r="A79" s="29" t="s">
        <v>173</v>
      </c>
      <c r="B79" s="29" t="s">
        <v>181</v>
      </c>
      <c r="C79" s="29" t="s">
        <v>308</v>
      </c>
      <c r="D79" s="29" t="s">
        <v>569</v>
      </c>
      <c r="E79" s="29" t="s">
        <v>155</v>
      </c>
      <c r="F79" s="30">
        <v>168</v>
      </c>
      <c r="H79" s="73" t="s">
        <v>173</v>
      </c>
      <c r="I79" s="73" t="s">
        <v>181</v>
      </c>
      <c r="J79" s="74" t="s">
        <v>308</v>
      </c>
      <c r="K79" s="73" t="s">
        <v>569</v>
      </c>
      <c r="L79" s="73" t="s">
        <v>155</v>
      </c>
      <c r="M79" s="75">
        <v>168</v>
      </c>
      <c r="N79" s="51"/>
    </row>
    <row r="80" spans="1:14">
      <c r="A80" s="29" t="s">
        <v>173</v>
      </c>
      <c r="B80" s="29" t="s">
        <v>181</v>
      </c>
      <c r="C80" s="29" t="s">
        <v>289</v>
      </c>
      <c r="D80" s="29" t="s">
        <v>292</v>
      </c>
      <c r="E80" s="29" t="s">
        <v>153</v>
      </c>
      <c r="F80" s="30">
        <v>262</v>
      </c>
      <c r="H80" s="73" t="s">
        <v>173</v>
      </c>
      <c r="I80" s="73" t="s">
        <v>181</v>
      </c>
      <c r="J80" s="74" t="s">
        <v>289</v>
      </c>
      <c r="K80" s="73" t="s">
        <v>292</v>
      </c>
      <c r="L80" s="73" t="s">
        <v>153</v>
      </c>
      <c r="M80" s="75">
        <v>262</v>
      </c>
      <c r="N80" s="51"/>
    </row>
    <row r="81" spans="1:14">
      <c r="A81" s="29" t="s">
        <v>173</v>
      </c>
      <c r="B81" s="29" t="s">
        <v>181</v>
      </c>
      <c r="C81" s="29" t="s">
        <v>274</v>
      </c>
      <c r="D81" s="29" t="s">
        <v>247</v>
      </c>
      <c r="E81" s="29" t="s">
        <v>157</v>
      </c>
      <c r="F81" s="30">
        <v>146</v>
      </c>
      <c r="H81" s="73" t="s">
        <v>173</v>
      </c>
      <c r="I81" s="73" t="s">
        <v>181</v>
      </c>
      <c r="J81" s="74" t="s">
        <v>274</v>
      </c>
      <c r="K81" s="73" t="s">
        <v>247</v>
      </c>
      <c r="L81" s="73" t="s">
        <v>157</v>
      </c>
      <c r="M81" s="75">
        <v>146</v>
      </c>
      <c r="N81" s="51"/>
    </row>
    <row r="82" spans="1:14">
      <c r="A82" s="29" t="s">
        <v>173</v>
      </c>
      <c r="B82" s="29" t="s">
        <v>181</v>
      </c>
      <c r="C82" s="29" t="s">
        <v>488</v>
      </c>
      <c r="D82" s="29" t="s">
        <v>247</v>
      </c>
      <c r="E82" s="29" t="s">
        <v>151</v>
      </c>
      <c r="F82" s="30">
        <v>220</v>
      </c>
      <c r="H82" s="73" t="s">
        <v>173</v>
      </c>
      <c r="I82" s="73" t="s">
        <v>181</v>
      </c>
      <c r="J82" s="74" t="s">
        <v>488</v>
      </c>
      <c r="K82" s="73" t="s">
        <v>247</v>
      </c>
      <c r="L82" s="73" t="s">
        <v>151</v>
      </c>
      <c r="M82" s="75">
        <v>220</v>
      </c>
      <c r="N82" s="51"/>
    </row>
    <row r="83" spans="1:14">
      <c r="A83" s="29" t="s">
        <v>173</v>
      </c>
      <c r="B83" s="29" t="s">
        <v>181</v>
      </c>
      <c r="C83" s="29" t="s">
        <v>519</v>
      </c>
      <c r="D83" s="29" t="s">
        <v>279</v>
      </c>
      <c r="E83" s="29" t="s">
        <v>144</v>
      </c>
      <c r="F83" s="30">
        <v>215</v>
      </c>
      <c r="H83" s="73" t="s">
        <v>173</v>
      </c>
      <c r="I83" s="73" t="s">
        <v>181</v>
      </c>
      <c r="J83" s="74" t="s">
        <v>519</v>
      </c>
      <c r="K83" s="73" t="s">
        <v>279</v>
      </c>
      <c r="L83" s="73" t="s">
        <v>144</v>
      </c>
      <c r="M83" s="75">
        <v>215</v>
      </c>
      <c r="N83" s="51"/>
    </row>
    <row r="84" spans="1:14">
      <c r="A84" s="29" t="s">
        <v>173</v>
      </c>
      <c r="B84" s="29" t="s">
        <v>181</v>
      </c>
      <c r="C84" s="29" t="s">
        <v>524</v>
      </c>
      <c r="D84" s="29" t="s">
        <v>279</v>
      </c>
      <c r="E84" s="29" t="s">
        <v>151</v>
      </c>
      <c r="F84" s="30">
        <v>230</v>
      </c>
      <c r="H84" s="73" t="s">
        <v>173</v>
      </c>
      <c r="I84" s="73" t="s">
        <v>181</v>
      </c>
      <c r="J84" s="74" t="s">
        <v>524</v>
      </c>
      <c r="K84" s="73" t="s">
        <v>279</v>
      </c>
      <c r="L84" s="73" t="s">
        <v>151</v>
      </c>
      <c r="M84" s="75">
        <v>230</v>
      </c>
      <c r="N84" s="51"/>
    </row>
    <row r="85" spans="1:14">
      <c r="A85" s="29" t="s">
        <v>173</v>
      </c>
      <c r="B85" s="29" t="s">
        <v>181</v>
      </c>
      <c r="C85" s="29" t="s">
        <v>535</v>
      </c>
      <c r="D85" s="29" t="s">
        <v>279</v>
      </c>
      <c r="E85" s="29" t="s">
        <v>536</v>
      </c>
      <c r="F85" s="30">
        <v>200</v>
      </c>
      <c r="H85" s="73" t="s">
        <v>173</v>
      </c>
      <c r="I85" s="73" t="s">
        <v>181</v>
      </c>
      <c r="J85" s="74" t="s">
        <v>535</v>
      </c>
      <c r="K85" s="73" t="s">
        <v>279</v>
      </c>
      <c r="L85" s="73" t="s">
        <v>536</v>
      </c>
      <c r="M85" s="75">
        <v>200</v>
      </c>
      <c r="N85" s="51"/>
    </row>
    <row r="86" spans="1:14">
      <c r="A86" s="29" t="s">
        <v>173</v>
      </c>
      <c r="B86" s="29" t="s">
        <v>181</v>
      </c>
      <c r="C86" s="29" t="s">
        <v>561</v>
      </c>
      <c r="D86" s="29" t="s">
        <v>279</v>
      </c>
      <c r="E86" s="29" t="s">
        <v>157</v>
      </c>
      <c r="F86" s="30">
        <v>190</v>
      </c>
      <c r="H86" s="73" t="s">
        <v>173</v>
      </c>
      <c r="I86" s="73" t="s">
        <v>181</v>
      </c>
      <c r="J86" s="74" t="s">
        <v>561</v>
      </c>
      <c r="K86" s="73" t="s">
        <v>279</v>
      </c>
      <c r="L86" s="73" t="s">
        <v>157</v>
      </c>
      <c r="M86" s="75">
        <v>190</v>
      </c>
      <c r="N86" s="51"/>
    </row>
    <row r="87" spans="1:14">
      <c r="A87" s="29" t="s">
        <v>173</v>
      </c>
      <c r="B87" s="29" t="s">
        <v>427</v>
      </c>
      <c r="F87" s="30">
        <v>2838</v>
      </c>
      <c r="H87" s="73" t="s">
        <v>173</v>
      </c>
      <c r="I87" s="80" t="s">
        <v>427</v>
      </c>
      <c r="J87" s="81"/>
      <c r="K87" s="81"/>
      <c r="L87" s="82"/>
      <c r="M87" s="76">
        <v>2838</v>
      </c>
      <c r="N87" s="51"/>
    </row>
    <row r="88" spans="1:14">
      <c r="A88" s="29" t="s">
        <v>173</v>
      </c>
      <c r="B88" s="29" t="s">
        <v>182</v>
      </c>
      <c r="C88" s="29" t="s">
        <v>275</v>
      </c>
      <c r="D88" s="29" t="s">
        <v>538</v>
      </c>
      <c r="E88" s="29" t="s">
        <v>155</v>
      </c>
      <c r="F88" s="30">
        <v>155</v>
      </c>
      <c r="H88" s="73" t="s">
        <v>173</v>
      </c>
      <c r="I88" s="73" t="s">
        <v>182</v>
      </c>
      <c r="J88" s="74" t="s">
        <v>275</v>
      </c>
      <c r="K88" s="73" t="s">
        <v>538</v>
      </c>
      <c r="L88" s="73" t="s">
        <v>155</v>
      </c>
      <c r="M88" s="75">
        <v>155</v>
      </c>
      <c r="N88" s="51"/>
    </row>
    <row r="89" spans="1:14">
      <c r="A89" s="29" t="s">
        <v>173</v>
      </c>
      <c r="B89" s="29" t="s">
        <v>182</v>
      </c>
      <c r="C89" s="29" t="s">
        <v>276</v>
      </c>
      <c r="D89" s="29" t="s">
        <v>247</v>
      </c>
      <c r="E89" s="29" t="s">
        <v>144</v>
      </c>
      <c r="F89" s="30">
        <v>219</v>
      </c>
      <c r="H89" s="73" t="s">
        <v>173</v>
      </c>
      <c r="I89" s="73" t="s">
        <v>182</v>
      </c>
      <c r="J89" s="74" t="s">
        <v>276</v>
      </c>
      <c r="K89" s="73" t="s">
        <v>247</v>
      </c>
      <c r="L89" s="73" t="s">
        <v>144</v>
      </c>
      <c r="M89" s="75">
        <v>219</v>
      </c>
      <c r="N89" s="51"/>
    </row>
    <row r="90" spans="1:14">
      <c r="A90" s="29" t="s">
        <v>173</v>
      </c>
      <c r="B90" s="29" t="s">
        <v>182</v>
      </c>
      <c r="C90" s="29" t="s">
        <v>265</v>
      </c>
      <c r="D90" s="29" t="s">
        <v>247</v>
      </c>
      <c r="E90" s="29" t="s">
        <v>139</v>
      </c>
      <c r="F90" s="30">
        <v>225</v>
      </c>
      <c r="H90" s="73" t="s">
        <v>173</v>
      </c>
      <c r="I90" s="73" t="s">
        <v>182</v>
      </c>
      <c r="J90" s="74" t="s">
        <v>265</v>
      </c>
      <c r="K90" s="73" t="s">
        <v>247</v>
      </c>
      <c r="L90" s="73" t="s">
        <v>139</v>
      </c>
      <c r="M90" s="75">
        <v>225</v>
      </c>
      <c r="N90" s="51"/>
    </row>
    <row r="91" spans="1:14">
      <c r="A91" s="29" t="s">
        <v>173</v>
      </c>
      <c r="B91" s="29" t="s">
        <v>182</v>
      </c>
      <c r="C91" s="29" t="s">
        <v>263</v>
      </c>
      <c r="D91" s="29" t="s">
        <v>247</v>
      </c>
      <c r="E91" s="29" t="s">
        <v>144</v>
      </c>
      <c r="F91" s="30">
        <v>185</v>
      </c>
      <c r="H91" s="73" t="s">
        <v>173</v>
      </c>
      <c r="I91" s="73" t="s">
        <v>182</v>
      </c>
      <c r="J91" s="74" t="s">
        <v>263</v>
      </c>
      <c r="K91" s="73" t="s">
        <v>247</v>
      </c>
      <c r="L91" s="73" t="s">
        <v>144</v>
      </c>
      <c r="M91" s="75">
        <v>185</v>
      </c>
      <c r="N91" s="51"/>
    </row>
    <row r="92" spans="1:14">
      <c r="A92" s="29" t="s">
        <v>173</v>
      </c>
      <c r="B92" s="29" t="s">
        <v>182</v>
      </c>
      <c r="C92" s="29" t="s">
        <v>286</v>
      </c>
      <c r="D92" s="29" t="s">
        <v>247</v>
      </c>
      <c r="E92" s="29" t="s">
        <v>151</v>
      </c>
      <c r="F92" s="30">
        <v>188</v>
      </c>
      <c r="H92" s="73" t="s">
        <v>173</v>
      </c>
      <c r="I92" s="73" t="s">
        <v>182</v>
      </c>
      <c r="J92" s="74" t="s">
        <v>286</v>
      </c>
      <c r="K92" s="73" t="s">
        <v>247</v>
      </c>
      <c r="L92" s="73" t="s">
        <v>151</v>
      </c>
      <c r="M92" s="75">
        <v>188</v>
      </c>
      <c r="N92" s="51"/>
    </row>
    <row r="93" spans="1:14">
      <c r="A93" s="29" t="s">
        <v>173</v>
      </c>
      <c r="B93" s="29" t="s">
        <v>182</v>
      </c>
      <c r="C93" s="29" t="s">
        <v>269</v>
      </c>
      <c r="D93" s="29" t="s">
        <v>247</v>
      </c>
      <c r="E93" s="29" t="s">
        <v>137</v>
      </c>
      <c r="F93" s="30">
        <v>235</v>
      </c>
      <c r="H93" s="73" t="s">
        <v>173</v>
      </c>
      <c r="I93" s="73" t="s">
        <v>182</v>
      </c>
      <c r="J93" s="74" t="s">
        <v>269</v>
      </c>
      <c r="K93" s="73" t="s">
        <v>247</v>
      </c>
      <c r="L93" s="73" t="s">
        <v>137</v>
      </c>
      <c r="M93" s="75">
        <v>235</v>
      </c>
      <c r="N93" s="51"/>
    </row>
    <row r="94" spans="1:14">
      <c r="A94" s="29" t="s">
        <v>173</v>
      </c>
      <c r="B94" s="29" t="s">
        <v>182</v>
      </c>
      <c r="C94" s="29" t="s">
        <v>308</v>
      </c>
      <c r="D94" s="29" t="s">
        <v>569</v>
      </c>
      <c r="E94" s="29" t="s">
        <v>155</v>
      </c>
      <c r="F94" s="30">
        <v>168</v>
      </c>
      <c r="H94" s="73" t="s">
        <v>173</v>
      </c>
      <c r="I94" s="73" t="s">
        <v>182</v>
      </c>
      <c r="J94" s="74" t="s">
        <v>308</v>
      </c>
      <c r="K94" s="73" t="s">
        <v>569</v>
      </c>
      <c r="L94" s="73" t="s">
        <v>155</v>
      </c>
      <c r="M94" s="75">
        <v>168</v>
      </c>
      <c r="N94" s="51"/>
    </row>
    <row r="95" spans="1:14">
      <c r="A95" s="29" t="s">
        <v>173</v>
      </c>
      <c r="B95" s="29" t="s">
        <v>182</v>
      </c>
      <c r="C95" s="29" t="s">
        <v>268</v>
      </c>
      <c r="D95" s="29" t="s">
        <v>292</v>
      </c>
      <c r="E95" s="29" t="s">
        <v>144</v>
      </c>
      <c r="F95" s="30">
        <v>218</v>
      </c>
      <c r="H95" s="73" t="s">
        <v>173</v>
      </c>
      <c r="I95" s="73" t="s">
        <v>182</v>
      </c>
      <c r="J95" s="74" t="s">
        <v>268</v>
      </c>
      <c r="K95" s="73" t="s">
        <v>292</v>
      </c>
      <c r="L95" s="73" t="s">
        <v>144</v>
      </c>
      <c r="M95" s="75">
        <v>218</v>
      </c>
      <c r="N95" s="51"/>
    </row>
    <row r="96" spans="1:14">
      <c r="A96" s="29" t="s">
        <v>173</v>
      </c>
      <c r="B96" s="29" t="s">
        <v>182</v>
      </c>
      <c r="C96" s="29" t="s">
        <v>289</v>
      </c>
      <c r="D96" s="29" t="s">
        <v>292</v>
      </c>
      <c r="E96" s="29" t="s">
        <v>153</v>
      </c>
      <c r="F96" s="30">
        <v>262</v>
      </c>
      <c r="H96" s="73" t="s">
        <v>173</v>
      </c>
      <c r="I96" s="73" t="s">
        <v>182</v>
      </c>
      <c r="J96" s="74" t="s">
        <v>289</v>
      </c>
      <c r="K96" s="73" t="s">
        <v>292</v>
      </c>
      <c r="L96" s="73" t="s">
        <v>153</v>
      </c>
      <c r="M96" s="75">
        <v>262</v>
      </c>
      <c r="N96" s="51"/>
    </row>
    <row r="97" spans="1:14">
      <c r="A97" s="29" t="s">
        <v>173</v>
      </c>
      <c r="B97" s="29" t="s">
        <v>182</v>
      </c>
      <c r="C97" s="29" t="s">
        <v>274</v>
      </c>
      <c r="D97" s="29" t="s">
        <v>247</v>
      </c>
      <c r="E97" s="29" t="s">
        <v>157</v>
      </c>
      <c r="F97" s="30">
        <v>146</v>
      </c>
      <c r="H97" s="73" t="s">
        <v>173</v>
      </c>
      <c r="I97" s="73" t="s">
        <v>182</v>
      </c>
      <c r="J97" s="74" t="s">
        <v>274</v>
      </c>
      <c r="K97" s="73" t="s">
        <v>247</v>
      </c>
      <c r="L97" s="73" t="s">
        <v>157</v>
      </c>
      <c r="M97" s="75">
        <v>146</v>
      </c>
      <c r="N97" s="51"/>
    </row>
    <row r="98" spans="1:14">
      <c r="A98" s="29" t="s">
        <v>173</v>
      </c>
      <c r="B98" s="29" t="s">
        <v>182</v>
      </c>
      <c r="C98" s="29" t="s">
        <v>488</v>
      </c>
      <c r="D98" s="29" t="s">
        <v>247</v>
      </c>
      <c r="E98" s="29" t="s">
        <v>151</v>
      </c>
      <c r="F98" s="30">
        <v>220</v>
      </c>
      <c r="H98" s="73" t="s">
        <v>173</v>
      </c>
      <c r="I98" s="73" t="s">
        <v>182</v>
      </c>
      <c r="J98" s="74" t="s">
        <v>488</v>
      </c>
      <c r="K98" s="73" t="s">
        <v>247</v>
      </c>
      <c r="L98" s="73" t="s">
        <v>151</v>
      </c>
      <c r="M98" s="75">
        <v>220</v>
      </c>
      <c r="N98" s="51"/>
    </row>
    <row r="99" spans="1:14">
      <c r="A99" s="29" t="s">
        <v>173</v>
      </c>
      <c r="B99" s="29" t="s">
        <v>182</v>
      </c>
      <c r="C99" s="29" t="s">
        <v>519</v>
      </c>
      <c r="D99" s="29" t="s">
        <v>279</v>
      </c>
      <c r="E99" s="29" t="s">
        <v>144</v>
      </c>
      <c r="F99" s="30">
        <v>215</v>
      </c>
      <c r="H99" s="73" t="s">
        <v>173</v>
      </c>
      <c r="I99" s="73" t="s">
        <v>182</v>
      </c>
      <c r="J99" s="74" t="s">
        <v>519</v>
      </c>
      <c r="K99" s="73" t="s">
        <v>279</v>
      </c>
      <c r="L99" s="73" t="s">
        <v>144</v>
      </c>
      <c r="M99" s="75">
        <v>215</v>
      </c>
      <c r="N99" s="51"/>
    </row>
    <row r="100" spans="1:14">
      <c r="A100" s="29" t="s">
        <v>173</v>
      </c>
      <c r="B100" s="29" t="s">
        <v>182</v>
      </c>
      <c r="C100" s="29" t="s">
        <v>524</v>
      </c>
      <c r="D100" s="29" t="s">
        <v>279</v>
      </c>
      <c r="E100" s="29" t="s">
        <v>151</v>
      </c>
      <c r="F100" s="30">
        <v>230</v>
      </c>
      <c r="H100" s="73" t="s">
        <v>173</v>
      </c>
      <c r="I100" s="73" t="s">
        <v>182</v>
      </c>
      <c r="J100" s="74" t="s">
        <v>524</v>
      </c>
      <c r="K100" s="73" t="s">
        <v>279</v>
      </c>
      <c r="L100" s="73" t="s">
        <v>151</v>
      </c>
      <c r="M100" s="75">
        <v>230</v>
      </c>
      <c r="N100" s="51"/>
    </row>
    <row r="101" spans="1:14">
      <c r="A101" s="29" t="s">
        <v>173</v>
      </c>
      <c r="B101" s="29" t="s">
        <v>182</v>
      </c>
      <c r="C101" s="29" t="s">
        <v>535</v>
      </c>
      <c r="D101" s="29" t="s">
        <v>279</v>
      </c>
      <c r="E101" s="29" t="s">
        <v>536</v>
      </c>
      <c r="F101" s="30">
        <v>200</v>
      </c>
      <c r="H101" s="73" t="s">
        <v>173</v>
      </c>
      <c r="I101" s="73" t="s">
        <v>182</v>
      </c>
      <c r="J101" s="74" t="s">
        <v>535</v>
      </c>
      <c r="K101" s="73" t="s">
        <v>279</v>
      </c>
      <c r="L101" s="73" t="s">
        <v>536</v>
      </c>
      <c r="M101" s="75">
        <v>200</v>
      </c>
      <c r="N101" s="51"/>
    </row>
    <row r="102" spans="1:14">
      <c r="A102" s="29" t="s">
        <v>173</v>
      </c>
      <c r="B102" s="29" t="s">
        <v>182</v>
      </c>
      <c r="C102" s="29" t="s">
        <v>561</v>
      </c>
      <c r="D102" s="29" t="s">
        <v>279</v>
      </c>
      <c r="E102" s="29" t="s">
        <v>157</v>
      </c>
      <c r="F102" s="30">
        <v>190</v>
      </c>
      <c r="H102" s="73" t="s">
        <v>173</v>
      </c>
      <c r="I102" s="73" t="s">
        <v>182</v>
      </c>
      <c r="J102" s="74" t="s">
        <v>561</v>
      </c>
      <c r="K102" s="73" t="s">
        <v>279</v>
      </c>
      <c r="L102" s="73" t="s">
        <v>157</v>
      </c>
      <c r="M102" s="75">
        <v>190</v>
      </c>
      <c r="N102" s="51"/>
    </row>
    <row r="103" spans="1:14">
      <c r="A103" s="29" t="s">
        <v>173</v>
      </c>
      <c r="B103" s="29" t="s">
        <v>428</v>
      </c>
      <c r="F103" s="30">
        <v>3056</v>
      </c>
      <c r="H103" s="73" t="s">
        <v>173</v>
      </c>
      <c r="I103" s="80" t="s">
        <v>428</v>
      </c>
      <c r="J103" s="81"/>
      <c r="K103" s="81"/>
      <c r="L103" s="82"/>
      <c r="M103" s="76">
        <v>3056</v>
      </c>
      <c r="N103" s="51"/>
    </row>
    <row r="104" spans="1:14">
      <c r="A104" s="29" t="s">
        <v>173</v>
      </c>
      <c r="B104" s="29" t="s">
        <v>183</v>
      </c>
      <c r="C104" s="29" t="s">
        <v>275</v>
      </c>
      <c r="D104" s="29" t="s">
        <v>538</v>
      </c>
      <c r="E104" s="29" t="s">
        <v>155</v>
      </c>
      <c r="F104" s="30">
        <v>155</v>
      </c>
      <c r="H104" s="73" t="s">
        <v>173</v>
      </c>
      <c r="I104" s="73" t="s">
        <v>183</v>
      </c>
      <c r="J104" s="74" t="s">
        <v>275</v>
      </c>
      <c r="K104" s="73" t="s">
        <v>538</v>
      </c>
      <c r="L104" s="73" t="s">
        <v>155</v>
      </c>
      <c r="M104" s="75">
        <v>155</v>
      </c>
      <c r="N104" s="51"/>
    </row>
    <row r="105" spans="1:14">
      <c r="A105" s="29" t="s">
        <v>173</v>
      </c>
      <c r="B105" s="29" t="s">
        <v>183</v>
      </c>
      <c r="C105" s="29" t="s">
        <v>276</v>
      </c>
      <c r="D105" s="29" t="s">
        <v>247</v>
      </c>
      <c r="E105" s="29" t="s">
        <v>144</v>
      </c>
      <c r="F105" s="30">
        <v>219</v>
      </c>
      <c r="H105" s="73" t="s">
        <v>173</v>
      </c>
      <c r="I105" s="73" t="s">
        <v>183</v>
      </c>
      <c r="J105" s="74" t="s">
        <v>276</v>
      </c>
      <c r="K105" s="73" t="s">
        <v>247</v>
      </c>
      <c r="L105" s="73" t="s">
        <v>144</v>
      </c>
      <c r="M105" s="75">
        <v>219</v>
      </c>
      <c r="N105" s="51"/>
    </row>
    <row r="106" spans="1:14">
      <c r="A106" s="29" t="s">
        <v>173</v>
      </c>
      <c r="B106" s="29" t="s">
        <v>183</v>
      </c>
      <c r="C106" s="29" t="s">
        <v>265</v>
      </c>
      <c r="D106" s="29" t="s">
        <v>247</v>
      </c>
      <c r="E106" s="29" t="s">
        <v>139</v>
      </c>
      <c r="F106" s="30">
        <v>225</v>
      </c>
      <c r="H106" s="73" t="s">
        <v>173</v>
      </c>
      <c r="I106" s="73" t="s">
        <v>183</v>
      </c>
      <c r="J106" s="74" t="s">
        <v>265</v>
      </c>
      <c r="K106" s="73" t="s">
        <v>247</v>
      </c>
      <c r="L106" s="73" t="s">
        <v>139</v>
      </c>
      <c r="M106" s="75">
        <v>225</v>
      </c>
      <c r="N106" s="51"/>
    </row>
    <row r="107" spans="1:14">
      <c r="A107" s="29" t="s">
        <v>173</v>
      </c>
      <c r="B107" s="29" t="s">
        <v>183</v>
      </c>
      <c r="C107" s="29" t="s">
        <v>263</v>
      </c>
      <c r="D107" s="29" t="s">
        <v>247</v>
      </c>
      <c r="E107" s="29" t="s">
        <v>144</v>
      </c>
      <c r="F107" s="30">
        <v>185</v>
      </c>
      <c r="H107" s="73" t="s">
        <v>173</v>
      </c>
      <c r="I107" s="73" t="s">
        <v>183</v>
      </c>
      <c r="J107" s="74" t="s">
        <v>263</v>
      </c>
      <c r="K107" s="73" t="s">
        <v>247</v>
      </c>
      <c r="L107" s="73" t="s">
        <v>144</v>
      </c>
      <c r="M107" s="75">
        <v>185</v>
      </c>
      <c r="N107" s="51"/>
    </row>
    <row r="108" spans="1:14">
      <c r="A108" s="29" t="s">
        <v>173</v>
      </c>
      <c r="B108" s="29" t="s">
        <v>183</v>
      </c>
      <c r="C108" s="29" t="s">
        <v>286</v>
      </c>
      <c r="D108" s="29" t="s">
        <v>247</v>
      </c>
      <c r="E108" s="29" t="s">
        <v>151</v>
      </c>
      <c r="F108" s="30">
        <v>188</v>
      </c>
      <c r="H108" s="73" t="s">
        <v>173</v>
      </c>
      <c r="I108" s="73" t="s">
        <v>183</v>
      </c>
      <c r="J108" s="74" t="s">
        <v>286</v>
      </c>
      <c r="K108" s="73" t="s">
        <v>247</v>
      </c>
      <c r="L108" s="73" t="s">
        <v>151</v>
      </c>
      <c r="M108" s="75">
        <v>188</v>
      </c>
      <c r="N108" s="51"/>
    </row>
    <row r="109" spans="1:14">
      <c r="A109" s="29" t="s">
        <v>173</v>
      </c>
      <c r="B109" s="29" t="s">
        <v>183</v>
      </c>
      <c r="C109" s="29" t="s">
        <v>269</v>
      </c>
      <c r="D109" s="29" t="s">
        <v>247</v>
      </c>
      <c r="E109" s="29" t="s">
        <v>137</v>
      </c>
      <c r="F109" s="30">
        <v>235</v>
      </c>
      <c r="H109" s="73" t="s">
        <v>173</v>
      </c>
      <c r="I109" s="73" t="s">
        <v>183</v>
      </c>
      <c r="J109" s="74" t="s">
        <v>269</v>
      </c>
      <c r="K109" s="73" t="s">
        <v>247</v>
      </c>
      <c r="L109" s="73" t="s">
        <v>137</v>
      </c>
      <c r="M109" s="75">
        <v>235</v>
      </c>
      <c r="N109" s="51"/>
    </row>
    <row r="110" spans="1:14">
      <c r="A110" s="29" t="s">
        <v>173</v>
      </c>
      <c r="B110" s="29" t="s">
        <v>183</v>
      </c>
      <c r="C110" s="29" t="s">
        <v>308</v>
      </c>
      <c r="D110" s="29" t="s">
        <v>569</v>
      </c>
      <c r="E110" s="29" t="s">
        <v>155</v>
      </c>
      <c r="F110" s="30">
        <v>168</v>
      </c>
      <c r="H110" s="73" t="s">
        <v>173</v>
      </c>
      <c r="I110" s="73" t="s">
        <v>183</v>
      </c>
      <c r="J110" s="74" t="s">
        <v>308</v>
      </c>
      <c r="K110" s="73" t="s">
        <v>569</v>
      </c>
      <c r="L110" s="73" t="s">
        <v>155</v>
      </c>
      <c r="M110" s="75">
        <v>168</v>
      </c>
      <c r="N110" s="51"/>
    </row>
    <row r="111" spans="1:14">
      <c r="A111" s="29" t="s">
        <v>173</v>
      </c>
      <c r="B111" s="29" t="s">
        <v>183</v>
      </c>
      <c r="C111" s="29" t="s">
        <v>268</v>
      </c>
      <c r="D111" s="29" t="s">
        <v>292</v>
      </c>
      <c r="E111" s="29" t="s">
        <v>144</v>
      </c>
      <c r="F111" s="30">
        <v>218</v>
      </c>
      <c r="H111" s="73" t="s">
        <v>173</v>
      </c>
      <c r="I111" s="73" t="s">
        <v>183</v>
      </c>
      <c r="J111" s="74" t="s">
        <v>268</v>
      </c>
      <c r="K111" s="73" t="s">
        <v>292</v>
      </c>
      <c r="L111" s="73" t="s">
        <v>144</v>
      </c>
      <c r="M111" s="75">
        <v>218</v>
      </c>
      <c r="N111" s="51"/>
    </row>
    <row r="112" spans="1:14">
      <c r="A112" s="29" t="s">
        <v>173</v>
      </c>
      <c r="B112" s="29" t="s">
        <v>183</v>
      </c>
      <c r="C112" s="29" t="s">
        <v>289</v>
      </c>
      <c r="D112" s="29" t="s">
        <v>292</v>
      </c>
      <c r="E112" s="29" t="s">
        <v>153</v>
      </c>
      <c r="F112" s="30">
        <v>262</v>
      </c>
      <c r="H112" s="73" t="s">
        <v>173</v>
      </c>
      <c r="I112" s="73" t="s">
        <v>183</v>
      </c>
      <c r="J112" s="74" t="s">
        <v>289</v>
      </c>
      <c r="K112" s="73" t="s">
        <v>292</v>
      </c>
      <c r="L112" s="73" t="s">
        <v>153</v>
      </c>
      <c r="M112" s="75">
        <v>262</v>
      </c>
      <c r="N112" s="51"/>
    </row>
    <row r="113" spans="1:14">
      <c r="A113" s="29" t="s">
        <v>173</v>
      </c>
      <c r="B113" s="29" t="s">
        <v>183</v>
      </c>
      <c r="C113" s="29" t="s">
        <v>274</v>
      </c>
      <c r="D113" s="29" t="s">
        <v>247</v>
      </c>
      <c r="E113" s="29" t="s">
        <v>157</v>
      </c>
      <c r="F113" s="30">
        <v>146</v>
      </c>
      <c r="H113" s="73" t="s">
        <v>173</v>
      </c>
      <c r="I113" s="73" t="s">
        <v>183</v>
      </c>
      <c r="J113" s="74" t="s">
        <v>274</v>
      </c>
      <c r="K113" s="73" t="s">
        <v>247</v>
      </c>
      <c r="L113" s="73" t="s">
        <v>157</v>
      </c>
      <c r="M113" s="75">
        <v>146</v>
      </c>
      <c r="N113" s="51"/>
    </row>
    <row r="114" spans="1:14">
      <c r="A114" s="29" t="s">
        <v>173</v>
      </c>
      <c r="B114" s="29" t="s">
        <v>183</v>
      </c>
      <c r="C114" s="29" t="s">
        <v>488</v>
      </c>
      <c r="D114" s="29" t="s">
        <v>247</v>
      </c>
      <c r="E114" s="29" t="s">
        <v>151</v>
      </c>
      <c r="F114" s="30">
        <v>220</v>
      </c>
      <c r="H114" s="73" t="s">
        <v>173</v>
      </c>
      <c r="I114" s="73" t="s">
        <v>183</v>
      </c>
      <c r="J114" s="74" t="s">
        <v>488</v>
      </c>
      <c r="K114" s="73" t="s">
        <v>247</v>
      </c>
      <c r="L114" s="73" t="s">
        <v>151</v>
      </c>
      <c r="M114" s="75">
        <v>220</v>
      </c>
      <c r="N114" s="51"/>
    </row>
    <row r="115" spans="1:14">
      <c r="A115" s="29" t="s">
        <v>173</v>
      </c>
      <c r="B115" s="29" t="s">
        <v>183</v>
      </c>
      <c r="C115" s="29" t="s">
        <v>519</v>
      </c>
      <c r="D115" s="29" t="s">
        <v>279</v>
      </c>
      <c r="E115" s="29" t="s">
        <v>144</v>
      </c>
      <c r="F115" s="30">
        <v>215</v>
      </c>
      <c r="H115" s="73" t="s">
        <v>173</v>
      </c>
      <c r="I115" s="73" t="s">
        <v>183</v>
      </c>
      <c r="J115" s="74" t="s">
        <v>519</v>
      </c>
      <c r="K115" s="73" t="s">
        <v>279</v>
      </c>
      <c r="L115" s="73" t="s">
        <v>144</v>
      </c>
      <c r="M115" s="75">
        <v>215</v>
      </c>
      <c r="N115" s="51"/>
    </row>
    <row r="116" spans="1:14">
      <c r="A116" s="29" t="s">
        <v>173</v>
      </c>
      <c r="B116" s="29" t="s">
        <v>183</v>
      </c>
      <c r="C116" s="29" t="s">
        <v>524</v>
      </c>
      <c r="D116" s="29" t="s">
        <v>279</v>
      </c>
      <c r="E116" s="29" t="s">
        <v>151</v>
      </c>
      <c r="F116" s="30">
        <v>230</v>
      </c>
      <c r="H116" s="73" t="s">
        <v>173</v>
      </c>
      <c r="I116" s="73" t="s">
        <v>183</v>
      </c>
      <c r="J116" s="74" t="s">
        <v>524</v>
      </c>
      <c r="K116" s="73" t="s">
        <v>279</v>
      </c>
      <c r="L116" s="73" t="s">
        <v>151</v>
      </c>
      <c r="M116" s="75">
        <v>230</v>
      </c>
      <c r="N116" s="51"/>
    </row>
    <row r="117" spans="1:14">
      <c r="A117" s="29" t="s">
        <v>173</v>
      </c>
      <c r="B117" s="29" t="s">
        <v>183</v>
      </c>
      <c r="C117" s="29" t="s">
        <v>535</v>
      </c>
      <c r="D117" s="29" t="s">
        <v>279</v>
      </c>
      <c r="E117" s="29" t="s">
        <v>536</v>
      </c>
      <c r="F117" s="30">
        <v>200</v>
      </c>
      <c r="H117" s="73" t="s">
        <v>173</v>
      </c>
      <c r="I117" s="73" t="s">
        <v>183</v>
      </c>
      <c r="J117" s="74" t="s">
        <v>535</v>
      </c>
      <c r="K117" s="73" t="s">
        <v>279</v>
      </c>
      <c r="L117" s="73" t="s">
        <v>536</v>
      </c>
      <c r="M117" s="75">
        <v>200</v>
      </c>
      <c r="N117" s="51"/>
    </row>
    <row r="118" spans="1:14">
      <c r="A118" s="29" t="s">
        <v>173</v>
      </c>
      <c r="B118" s="29" t="s">
        <v>183</v>
      </c>
      <c r="C118" s="29" t="s">
        <v>561</v>
      </c>
      <c r="D118" s="29" t="s">
        <v>279</v>
      </c>
      <c r="E118" s="29" t="s">
        <v>157</v>
      </c>
      <c r="F118" s="30">
        <v>190</v>
      </c>
      <c r="H118" s="73" t="s">
        <v>173</v>
      </c>
      <c r="I118" s="73" t="s">
        <v>183</v>
      </c>
      <c r="J118" s="74" t="s">
        <v>561</v>
      </c>
      <c r="K118" s="73" t="s">
        <v>279</v>
      </c>
      <c r="L118" s="73" t="s">
        <v>157</v>
      </c>
      <c r="M118" s="75">
        <v>190</v>
      </c>
      <c r="N118" s="51"/>
    </row>
    <row r="119" spans="1:14">
      <c r="A119" s="29" t="s">
        <v>173</v>
      </c>
      <c r="B119" s="29" t="s">
        <v>429</v>
      </c>
      <c r="F119" s="30">
        <v>3056</v>
      </c>
      <c r="H119" s="73" t="s">
        <v>173</v>
      </c>
      <c r="I119" s="80" t="s">
        <v>429</v>
      </c>
      <c r="J119" s="81"/>
      <c r="K119" s="81"/>
      <c r="L119" s="82"/>
      <c r="M119" s="76">
        <v>3056</v>
      </c>
      <c r="N119" s="51"/>
    </row>
    <row r="120" spans="1:14">
      <c r="A120" s="29" t="s">
        <v>173</v>
      </c>
      <c r="B120" s="29" t="s">
        <v>184</v>
      </c>
      <c r="C120" s="29" t="s">
        <v>267</v>
      </c>
      <c r="D120" s="29" t="s">
        <v>249</v>
      </c>
      <c r="E120" s="29" t="s">
        <v>131</v>
      </c>
      <c r="F120" s="30">
        <v>228</v>
      </c>
      <c r="H120" s="73" t="s">
        <v>173</v>
      </c>
      <c r="I120" s="73" t="s">
        <v>184</v>
      </c>
      <c r="J120" s="74" t="s">
        <v>267</v>
      </c>
      <c r="K120" s="73" t="s">
        <v>249</v>
      </c>
      <c r="L120" s="73" t="s">
        <v>131</v>
      </c>
      <c r="M120" s="75">
        <v>228</v>
      </c>
      <c r="N120" s="51"/>
    </row>
    <row r="121" spans="1:14">
      <c r="A121" s="29" t="s">
        <v>173</v>
      </c>
      <c r="B121" s="29" t="s">
        <v>184</v>
      </c>
      <c r="C121" s="29" t="s">
        <v>276</v>
      </c>
      <c r="D121" s="29" t="s">
        <v>249</v>
      </c>
      <c r="E121" s="29" t="s">
        <v>131</v>
      </c>
      <c r="F121" s="30">
        <v>249</v>
      </c>
      <c r="H121" s="73" t="s">
        <v>173</v>
      </c>
      <c r="I121" s="73" t="s">
        <v>184</v>
      </c>
      <c r="J121" s="74" t="s">
        <v>276</v>
      </c>
      <c r="K121" s="73" t="s">
        <v>249</v>
      </c>
      <c r="L121" s="73" t="s">
        <v>131</v>
      </c>
      <c r="M121" s="75">
        <v>249</v>
      </c>
      <c r="N121" s="51"/>
    </row>
    <row r="122" spans="1:14">
      <c r="A122" s="29" t="s">
        <v>173</v>
      </c>
      <c r="B122" s="29" t="s">
        <v>184</v>
      </c>
      <c r="C122" s="29" t="s">
        <v>265</v>
      </c>
      <c r="D122" s="29" t="s">
        <v>312</v>
      </c>
      <c r="E122" s="29" t="s">
        <v>139</v>
      </c>
      <c r="F122" s="30">
        <v>248</v>
      </c>
      <c r="H122" s="73" t="s">
        <v>173</v>
      </c>
      <c r="I122" s="73" t="s">
        <v>184</v>
      </c>
      <c r="J122" s="74" t="s">
        <v>265</v>
      </c>
      <c r="K122" s="73" t="s">
        <v>312</v>
      </c>
      <c r="L122" s="73" t="s">
        <v>139</v>
      </c>
      <c r="M122" s="75">
        <v>248</v>
      </c>
      <c r="N122" s="51"/>
    </row>
    <row r="123" spans="1:14">
      <c r="A123" s="29" t="s">
        <v>173</v>
      </c>
      <c r="B123" s="29" t="s">
        <v>184</v>
      </c>
      <c r="C123" s="29" t="s">
        <v>263</v>
      </c>
      <c r="D123" s="29" t="s">
        <v>249</v>
      </c>
      <c r="E123" s="29" t="s">
        <v>144</v>
      </c>
      <c r="F123" s="30">
        <v>206</v>
      </c>
      <c r="H123" s="73" t="s">
        <v>173</v>
      </c>
      <c r="I123" s="73" t="s">
        <v>184</v>
      </c>
      <c r="J123" s="74" t="s">
        <v>263</v>
      </c>
      <c r="K123" s="73" t="s">
        <v>249</v>
      </c>
      <c r="L123" s="73" t="s">
        <v>144</v>
      </c>
      <c r="M123" s="75">
        <v>206</v>
      </c>
      <c r="N123" s="51"/>
    </row>
    <row r="124" spans="1:14">
      <c r="A124" s="29" t="s">
        <v>173</v>
      </c>
      <c r="B124" s="29" t="s">
        <v>184</v>
      </c>
      <c r="C124" s="29" t="s">
        <v>263</v>
      </c>
      <c r="D124" s="29" t="s">
        <v>312</v>
      </c>
      <c r="E124" s="29" t="s">
        <v>144</v>
      </c>
      <c r="F124" s="30">
        <v>199</v>
      </c>
      <c r="H124" s="73" t="s">
        <v>173</v>
      </c>
      <c r="I124" s="73" t="s">
        <v>184</v>
      </c>
      <c r="J124" s="74" t="s">
        <v>263</v>
      </c>
      <c r="K124" s="73" t="s">
        <v>312</v>
      </c>
      <c r="L124" s="73" t="s">
        <v>144</v>
      </c>
      <c r="M124" s="75">
        <v>199</v>
      </c>
      <c r="N124" s="51"/>
    </row>
    <row r="125" spans="1:14">
      <c r="A125" s="29" t="s">
        <v>173</v>
      </c>
      <c r="B125" s="29" t="s">
        <v>184</v>
      </c>
      <c r="C125" s="29" t="s">
        <v>286</v>
      </c>
      <c r="D125" s="29" t="s">
        <v>249</v>
      </c>
      <c r="E125" s="29" t="s">
        <v>151</v>
      </c>
      <c r="F125" s="30">
        <v>238</v>
      </c>
      <c r="H125" s="73" t="s">
        <v>173</v>
      </c>
      <c r="I125" s="73" t="s">
        <v>184</v>
      </c>
      <c r="J125" s="74" t="s">
        <v>286</v>
      </c>
      <c r="K125" s="73" t="s">
        <v>249</v>
      </c>
      <c r="L125" s="73" t="s">
        <v>151</v>
      </c>
      <c r="M125" s="75">
        <v>238</v>
      </c>
      <c r="N125" s="51"/>
    </row>
    <row r="126" spans="1:14">
      <c r="A126" s="29" t="s">
        <v>173</v>
      </c>
      <c r="B126" s="29" t="s">
        <v>184</v>
      </c>
      <c r="C126" s="29" t="s">
        <v>274</v>
      </c>
      <c r="D126" s="29" t="s">
        <v>249</v>
      </c>
      <c r="E126" s="29" t="s">
        <v>133</v>
      </c>
      <c r="F126" s="30">
        <v>130</v>
      </c>
      <c r="H126" s="73" t="s">
        <v>173</v>
      </c>
      <c r="I126" s="73" t="s">
        <v>184</v>
      </c>
      <c r="J126" s="74" t="s">
        <v>274</v>
      </c>
      <c r="K126" s="73" t="s">
        <v>249</v>
      </c>
      <c r="L126" s="73" t="s">
        <v>133</v>
      </c>
      <c r="M126" s="75">
        <v>130</v>
      </c>
      <c r="N126" s="51"/>
    </row>
    <row r="127" spans="1:14">
      <c r="A127" s="29" t="s">
        <v>173</v>
      </c>
      <c r="B127" s="29" t="s">
        <v>184</v>
      </c>
      <c r="C127" s="29" t="s">
        <v>488</v>
      </c>
      <c r="D127" s="29" t="s">
        <v>249</v>
      </c>
      <c r="E127" s="29" t="s">
        <v>139</v>
      </c>
      <c r="F127" s="30">
        <v>228</v>
      </c>
      <c r="H127" s="73" t="s">
        <v>173</v>
      </c>
      <c r="I127" s="73" t="s">
        <v>184</v>
      </c>
      <c r="J127" s="74" t="s">
        <v>488</v>
      </c>
      <c r="K127" s="73" t="s">
        <v>249</v>
      </c>
      <c r="L127" s="73" t="s">
        <v>139</v>
      </c>
      <c r="M127" s="75">
        <v>228</v>
      </c>
      <c r="N127" s="51"/>
    </row>
    <row r="128" spans="1:14">
      <c r="A128" s="29" t="s">
        <v>173</v>
      </c>
      <c r="B128" s="29" t="s">
        <v>184</v>
      </c>
      <c r="C128" s="29" t="s">
        <v>572</v>
      </c>
      <c r="D128" s="29" t="s">
        <v>279</v>
      </c>
      <c r="E128" s="29" t="s">
        <v>573</v>
      </c>
      <c r="F128" s="30">
        <v>294</v>
      </c>
      <c r="H128" s="73" t="s">
        <v>173</v>
      </c>
      <c r="I128" s="73" t="s">
        <v>184</v>
      </c>
      <c r="J128" s="74" t="s">
        <v>572</v>
      </c>
      <c r="K128" s="73" t="s">
        <v>279</v>
      </c>
      <c r="L128" s="73" t="s">
        <v>573</v>
      </c>
      <c r="M128" s="75">
        <v>294</v>
      </c>
      <c r="N128" s="51"/>
    </row>
    <row r="129" spans="1:14">
      <c r="A129" s="29" t="s">
        <v>173</v>
      </c>
      <c r="B129" s="29" t="s">
        <v>184</v>
      </c>
      <c r="C129" s="29" t="s">
        <v>593</v>
      </c>
      <c r="D129" s="29" t="s">
        <v>279</v>
      </c>
      <c r="E129" s="29" t="s">
        <v>133</v>
      </c>
      <c r="F129" s="30">
        <v>125</v>
      </c>
      <c r="H129" s="73" t="s">
        <v>173</v>
      </c>
      <c r="I129" s="73" t="s">
        <v>184</v>
      </c>
      <c r="J129" s="74" t="s">
        <v>593</v>
      </c>
      <c r="K129" s="73" t="s">
        <v>279</v>
      </c>
      <c r="L129" s="73" t="s">
        <v>133</v>
      </c>
      <c r="M129" s="75">
        <v>125</v>
      </c>
      <c r="N129" s="51"/>
    </row>
    <row r="130" spans="1:14">
      <c r="A130" s="29" t="s">
        <v>173</v>
      </c>
      <c r="B130" s="29" t="s">
        <v>184</v>
      </c>
      <c r="C130" s="29" t="s">
        <v>597</v>
      </c>
      <c r="D130" s="29" t="s">
        <v>279</v>
      </c>
      <c r="E130" s="29" t="s">
        <v>144</v>
      </c>
      <c r="F130" s="30">
        <v>203</v>
      </c>
      <c r="H130" s="73" t="s">
        <v>173</v>
      </c>
      <c r="I130" s="73" t="s">
        <v>184</v>
      </c>
      <c r="J130" s="74" t="s">
        <v>597</v>
      </c>
      <c r="K130" s="73" t="s">
        <v>279</v>
      </c>
      <c r="L130" s="73" t="s">
        <v>144</v>
      </c>
      <c r="M130" s="75">
        <v>203</v>
      </c>
      <c r="N130" s="51"/>
    </row>
    <row r="131" spans="1:14">
      <c r="A131" s="29" t="s">
        <v>173</v>
      </c>
      <c r="B131" s="29" t="s">
        <v>184</v>
      </c>
      <c r="C131" s="29" t="s">
        <v>606</v>
      </c>
      <c r="D131" s="29" t="s">
        <v>290</v>
      </c>
      <c r="E131" s="29" t="s">
        <v>131</v>
      </c>
      <c r="F131" s="30">
        <v>220</v>
      </c>
      <c r="H131" s="73" t="s">
        <v>173</v>
      </c>
      <c r="I131" s="73" t="s">
        <v>184</v>
      </c>
      <c r="J131" s="74" t="s">
        <v>606</v>
      </c>
      <c r="K131" s="73" t="s">
        <v>290</v>
      </c>
      <c r="L131" s="73" t="s">
        <v>131</v>
      </c>
      <c r="M131" s="75">
        <v>220</v>
      </c>
      <c r="N131" s="51"/>
    </row>
    <row r="132" spans="1:14">
      <c r="A132" s="29" t="s">
        <v>173</v>
      </c>
      <c r="B132" s="29" t="s">
        <v>430</v>
      </c>
      <c r="F132" s="30">
        <v>2568</v>
      </c>
      <c r="H132" s="73" t="s">
        <v>173</v>
      </c>
      <c r="I132" s="80" t="s">
        <v>430</v>
      </c>
      <c r="J132" s="81"/>
      <c r="K132" s="81"/>
      <c r="L132" s="82"/>
      <c r="M132" s="76">
        <v>2568</v>
      </c>
      <c r="N132" s="51"/>
    </row>
    <row r="133" spans="1:14">
      <c r="A133" s="29" t="s">
        <v>173</v>
      </c>
      <c r="B133" s="29" t="s">
        <v>185</v>
      </c>
      <c r="C133" s="29" t="s">
        <v>267</v>
      </c>
      <c r="D133" s="29" t="s">
        <v>249</v>
      </c>
      <c r="E133" s="29" t="s">
        <v>131</v>
      </c>
      <c r="F133" s="30">
        <v>228</v>
      </c>
      <c r="H133" s="73" t="s">
        <v>173</v>
      </c>
      <c r="I133" s="73" t="s">
        <v>185</v>
      </c>
      <c r="J133" s="74" t="s">
        <v>267</v>
      </c>
      <c r="K133" s="73" t="s">
        <v>249</v>
      </c>
      <c r="L133" s="73" t="s">
        <v>131</v>
      </c>
      <c r="M133" s="75">
        <v>228</v>
      </c>
      <c r="N133" s="51"/>
    </row>
    <row r="134" spans="1:14">
      <c r="A134" s="29" t="s">
        <v>173</v>
      </c>
      <c r="B134" s="29" t="s">
        <v>185</v>
      </c>
      <c r="C134" s="29" t="s">
        <v>276</v>
      </c>
      <c r="D134" s="29" t="s">
        <v>249</v>
      </c>
      <c r="E134" s="29" t="s">
        <v>131</v>
      </c>
      <c r="F134" s="30">
        <v>249</v>
      </c>
      <c r="H134" s="73" t="s">
        <v>173</v>
      </c>
      <c r="I134" s="73" t="s">
        <v>185</v>
      </c>
      <c r="J134" s="74" t="s">
        <v>276</v>
      </c>
      <c r="K134" s="73" t="s">
        <v>249</v>
      </c>
      <c r="L134" s="73" t="s">
        <v>131</v>
      </c>
      <c r="M134" s="75">
        <v>249</v>
      </c>
      <c r="N134" s="51"/>
    </row>
    <row r="135" spans="1:14">
      <c r="A135" s="29" t="s">
        <v>173</v>
      </c>
      <c r="B135" s="29" t="s">
        <v>185</v>
      </c>
      <c r="C135" s="29" t="s">
        <v>265</v>
      </c>
      <c r="D135" s="29" t="s">
        <v>312</v>
      </c>
      <c r="E135" s="29" t="s">
        <v>139</v>
      </c>
      <c r="F135" s="30">
        <v>248</v>
      </c>
      <c r="H135" s="73" t="s">
        <v>173</v>
      </c>
      <c r="I135" s="73" t="s">
        <v>185</v>
      </c>
      <c r="J135" s="74" t="s">
        <v>265</v>
      </c>
      <c r="K135" s="73" t="s">
        <v>312</v>
      </c>
      <c r="L135" s="73" t="s">
        <v>139</v>
      </c>
      <c r="M135" s="75">
        <v>248</v>
      </c>
      <c r="N135" s="51"/>
    </row>
    <row r="136" spans="1:14">
      <c r="A136" s="29" t="s">
        <v>173</v>
      </c>
      <c r="B136" s="29" t="s">
        <v>185</v>
      </c>
      <c r="C136" s="29" t="s">
        <v>263</v>
      </c>
      <c r="D136" s="29" t="s">
        <v>249</v>
      </c>
      <c r="E136" s="29" t="s">
        <v>144</v>
      </c>
      <c r="F136" s="30">
        <v>206</v>
      </c>
      <c r="H136" s="73" t="s">
        <v>173</v>
      </c>
      <c r="I136" s="73" t="s">
        <v>185</v>
      </c>
      <c r="J136" s="74" t="s">
        <v>263</v>
      </c>
      <c r="K136" s="73" t="s">
        <v>249</v>
      </c>
      <c r="L136" s="73" t="s">
        <v>144</v>
      </c>
      <c r="M136" s="75">
        <v>206</v>
      </c>
      <c r="N136" s="51"/>
    </row>
    <row r="137" spans="1:14">
      <c r="A137" s="29" t="s">
        <v>173</v>
      </c>
      <c r="B137" s="29" t="s">
        <v>185</v>
      </c>
      <c r="C137" s="29" t="s">
        <v>263</v>
      </c>
      <c r="D137" s="29" t="s">
        <v>312</v>
      </c>
      <c r="E137" s="29" t="s">
        <v>144</v>
      </c>
      <c r="F137" s="30">
        <v>199</v>
      </c>
      <c r="H137" s="73" t="s">
        <v>173</v>
      </c>
      <c r="I137" s="73" t="s">
        <v>185</v>
      </c>
      <c r="J137" s="74" t="s">
        <v>263</v>
      </c>
      <c r="K137" s="73" t="s">
        <v>312</v>
      </c>
      <c r="L137" s="73" t="s">
        <v>144</v>
      </c>
      <c r="M137" s="75">
        <v>199</v>
      </c>
      <c r="N137" s="51"/>
    </row>
    <row r="138" spans="1:14">
      <c r="A138" s="29" t="s">
        <v>173</v>
      </c>
      <c r="B138" s="29" t="s">
        <v>185</v>
      </c>
      <c r="C138" s="29" t="s">
        <v>286</v>
      </c>
      <c r="D138" s="29" t="s">
        <v>249</v>
      </c>
      <c r="E138" s="29" t="s">
        <v>151</v>
      </c>
      <c r="F138" s="30">
        <v>238</v>
      </c>
      <c r="H138" s="73" t="s">
        <v>173</v>
      </c>
      <c r="I138" s="73" t="s">
        <v>185</v>
      </c>
      <c r="J138" s="74" t="s">
        <v>286</v>
      </c>
      <c r="K138" s="73" t="s">
        <v>249</v>
      </c>
      <c r="L138" s="73" t="s">
        <v>151</v>
      </c>
      <c r="M138" s="75">
        <v>238</v>
      </c>
      <c r="N138" s="51"/>
    </row>
    <row r="139" spans="1:14">
      <c r="A139" s="29" t="s">
        <v>173</v>
      </c>
      <c r="B139" s="29" t="s">
        <v>185</v>
      </c>
      <c r="C139" s="29" t="s">
        <v>274</v>
      </c>
      <c r="D139" s="29" t="s">
        <v>249</v>
      </c>
      <c r="E139" s="29" t="s">
        <v>133</v>
      </c>
      <c r="F139" s="30">
        <v>130</v>
      </c>
      <c r="H139" s="73" t="s">
        <v>173</v>
      </c>
      <c r="I139" s="73" t="s">
        <v>185</v>
      </c>
      <c r="J139" s="74" t="s">
        <v>274</v>
      </c>
      <c r="K139" s="73" t="s">
        <v>249</v>
      </c>
      <c r="L139" s="73" t="s">
        <v>133</v>
      </c>
      <c r="M139" s="75">
        <v>130</v>
      </c>
      <c r="N139" s="51"/>
    </row>
    <row r="140" spans="1:14">
      <c r="A140" s="29" t="s">
        <v>173</v>
      </c>
      <c r="B140" s="29" t="s">
        <v>185</v>
      </c>
      <c r="C140" s="29" t="s">
        <v>488</v>
      </c>
      <c r="D140" s="29" t="s">
        <v>249</v>
      </c>
      <c r="E140" s="29" t="s">
        <v>139</v>
      </c>
      <c r="F140" s="30">
        <v>228</v>
      </c>
      <c r="H140" s="73" t="s">
        <v>173</v>
      </c>
      <c r="I140" s="73" t="s">
        <v>185</v>
      </c>
      <c r="J140" s="74" t="s">
        <v>488</v>
      </c>
      <c r="K140" s="73" t="s">
        <v>249</v>
      </c>
      <c r="L140" s="73" t="s">
        <v>139</v>
      </c>
      <c r="M140" s="75">
        <v>228</v>
      </c>
      <c r="N140" s="51"/>
    </row>
    <row r="141" spans="1:14">
      <c r="A141" s="29" t="s">
        <v>173</v>
      </c>
      <c r="B141" s="29" t="s">
        <v>185</v>
      </c>
      <c r="C141" s="29" t="s">
        <v>572</v>
      </c>
      <c r="D141" s="29" t="s">
        <v>279</v>
      </c>
      <c r="E141" s="29" t="s">
        <v>573</v>
      </c>
      <c r="F141" s="30">
        <v>294</v>
      </c>
      <c r="H141" s="73" t="s">
        <v>173</v>
      </c>
      <c r="I141" s="73" t="s">
        <v>185</v>
      </c>
      <c r="J141" s="74" t="s">
        <v>572</v>
      </c>
      <c r="K141" s="73" t="s">
        <v>279</v>
      </c>
      <c r="L141" s="73" t="s">
        <v>573</v>
      </c>
      <c r="M141" s="75">
        <v>294</v>
      </c>
      <c r="N141" s="51"/>
    </row>
    <row r="142" spans="1:14">
      <c r="A142" s="29" t="s">
        <v>173</v>
      </c>
      <c r="B142" s="29" t="s">
        <v>185</v>
      </c>
      <c r="C142" s="29" t="s">
        <v>593</v>
      </c>
      <c r="D142" s="29" t="s">
        <v>279</v>
      </c>
      <c r="E142" s="29" t="s">
        <v>133</v>
      </c>
      <c r="F142" s="30">
        <v>125</v>
      </c>
      <c r="H142" s="73" t="s">
        <v>173</v>
      </c>
      <c r="I142" s="73" t="s">
        <v>185</v>
      </c>
      <c r="J142" s="74" t="s">
        <v>593</v>
      </c>
      <c r="K142" s="73" t="s">
        <v>279</v>
      </c>
      <c r="L142" s="73" t="s">
        <v>133</v>
      </c>
      <c r="M142" s="75">
        <v>125</v>
      </c>
      <c r="N142" s="51"/>
    </row>
    <row r="143" spans="1:14">
      <c r="A143" s="29" t="s">
        <v>173</v>
      </c>
      <c r="B143" s="29" t="s">
        <v>185</v>
      </c>
      <c r="C143" s="29" t="s">
        <v>597</v>
      </c>
      <c r="D143" s="29" t="s">
        <v>279</v>
      </c>
      <c r="E143" s="29" t="s">
        <v>144</v>
      </c>
      <c r="F143" s="30">
        <v>203</v>
      </c>
      <c r="H143" s="73" t="s">
        <v>173</v>
      </c>
      <c r="I143" s="73" t="s">
        <v>185</v>
      </c>
      <c r="J143" s="74" t="s">
        <v>597</v>
      </c>
      <c r="K143" s="73" t="s">
        <v>279</v>
      </c>
      <c r="L143" s="73" t="s">
        <v>144</v>
      </c>
      <c r="M143" s="75">
        <v>203</v>
      </c>
      <c r="N143" s="51"/>
    </row>
    <row r="144" spans="1:14">
      <c r="A144" s="29" t="s">
        <v>173</v>
      </c>
      <c r="B144" s="29" t="s">
        <v>185</v>
      </c>
      <c r="C144" s="29" t="s">
        <v>606</v>
      </c>
      <c r="D144" s="29" t="s">
        <v>290</v>
      </c>
      <c r="E144" s="29" t="s">
        <v>131</v>
      </c>
      <c r="F144" s="30">
        <v>220</v>
      </c>
      <c r="H144" s="73" t="s">
        <v>173</v>
      </c>
      <c r="I144" s="73" t="s">
        <v>185</v>
      </c>
      <c r="J144" s="74" t="s">
        <v>606</v>
      </c>
      <c r="K144" s="73" t="s">
        <v>290</v>
      </c>
      <c r="L144" s="73" t="s">
        <v>131</v>
      </c>
      <c r="M144" s="75">
        <v>220</v>
      </c>
      <c r="N144" s="51"/>
    </row>
    <row r="145" spans="1:14">
      <c r="A145" s="29" t="s">
        <v>173</v>
      </c>
      <c r="B145" s="29" t="s">
        <v>431</v>
      </c>
      <c r="F145" s="30">
        <v>2568</v>
      </c>
      <c r="H145" s="73" t="s">
        <v>173</v>
      </c>
      <c r="I145" s="80" t="s">
        <v>431</v>
      </c>
      <c r="J145" s="81"/>
      <c r="K145" s="81"/>
      <c r="L145" s="82"/>
      <c r="M145" s="76">
        <v>2568</v>
      </c>
      <c r="N145" s="51"/>
    </row>
    <row r="146" spans="1:14">
      <c r="A146" s="29" t="s">
        <v>173</v>
      </c>
      <c r="B146" s="29" t="s">
        <v>186</v>
      </c>
      <c r="C146" s="29" t="s">
        <v>267</v>
      </c>
      <c r="D146" s="29" t="s">
        <v>249</v>
      </c>
      <c r="E146" s="29" t="s">
        <v>131</v>
      </c>
      <c r="F146" s="30">
        <v>228</v>
      </c>
      <c r="H146" s="73" t="s">
        <v>173</v>
      </c>
      <c r="I146" s="73" t="s">
        <v>186</v>
      </c>
      <c r="J146" s="74" t="s">
        <v>267</v>
      </c>
      <c r="K146" s="73" t="s">
        <v>249</v>
      </c>
      <c r="L146" s="73" t="s">
        <v>131</v>
      </c>
      <c r="M146" s="75">
        <v>228</v>
      </c>
      <c r="N146" s="51"/>
    </row>
    <row r="147" spans="1:14">
      <c r="A147" s="29" t="s">
        <v>173</v>
      </c>
      <c r="B147" s="29" t="s">
        <v>186</v>
      </c>
      <c r="C147" s="29" t="s">
        <v>276</v>
      </c>
      <c r="D147" s="29" t="s">
        <v>249</v>
      </c>
      <c r="E147" s="29" t="s">
        <v>131</v>
      </c>
      <c r="F147" s="30">
        <v>249</v>
      </c>
      <c r="H147" s="73" t="s">
        <v>173</v>
      </c>
      <c r="I147" s="73" t="s">
        <v>186</v>
      </c>
      <c r="J147" s="74" t="s">
        <v>276</v>
      </c>
      <c r="K147" s="73" t="s">
        <v>249</v>
      </c>
      <c r="L147" s="73" t="s">
        <v>131</v>
      </c>
      <c r="M147" s="75">
        <v>249</v>
      </c>
      <c r="N147" s="51"/>
    </row>
    <row r="148" spans="1:14">
      <c r="A148" s="29" t="s">
        <v>173</v>
      </c>
      <c r="B148" s="29" t="s">
        <v>186</v>
      </c>
      <c r="C148" s="29" t="s">
        <v>265</v>
      </c>
      <c r="D148" s="29" t="s">
        <v>312</v>
      </c>
      <c r="E148" s="29" t="s">
        <v>139</v>
      </c>
      <c r="F148" s="30">
        <v>248</v>
      </c>
      <c r="H148" s="73" t="s">
        <v>173</v>
      </c>
      <c r="I148" s="73" t="s">
        <v>186</v>
      </c>
      <c r="J148" s="74" t="s">
        <v>265</v>
      </c>
      <c r="K148" s="73" t="s">
        <v>312</v>
      </c>
      <c r="L148" s="73" t="s">
        <v>139</v>
      </c>
      <c r="M148" s="75">
        <v>248</v>
      </c>
      <c r="N148" s="51"/>
    </row>
    <row r="149" spans="1:14">
      <c r="A149" s="29" t="s">
        <v>173</v>
      </c>
      <c r="B149" s="29" t="s">
        <v>186</v>
      </c>
      <c r="C149" s="29" t="s">
        <v>263</v>
      </c>
      <c r="D149" s="29" t="s">
        <v>249</v>
      </c>
      <c r="E149" s="29" t="s">
        <v>144</v>
      </c>
      <c r="F149" s="30">
        <v>206</v>
      </c>
      <c r="H149" s="73" t="s">
        <v>173</v>
      </c>
      <c r="I149" s="73" t="s">
        <v>186</v>
      </c>
      <c r="J149" s="74" t="s">
        <v>263</v>
      </c>
      <c r="K149" s="73" t="s">
        <v>249</v>
      </c>
      <c r="L149" s="73" t="s">
        <v>144</v>
      </c>
      <c r="M149" s="75">
        <v>206</v>
      </c>
      <c r="N149" s="51"/>
    </row>
    <row r="150" spans="1:14">
      <c r="A150" s="29" t="s">
        <v>173</v>
      </c>
      <c r="B150" s="29" t="s">
        <v>186</v>
      </c>
      <c r="C150" s="29" t="s">
        <v>263</v>
      </c>
      <c r="D150" s="29" t="s">
        <v>312</v>
      </c>
      <c r="E150" s="29" t="s">
        <v>144</v>
      </c>
      <c r="F150" s="30">
        <v>199</v>
      </c>
      <c r="H150" s="73" t="s">
        <v>173</v>
      </c>
      <c r="I150" s="73" t="s">
        <v>186</v>
      </c>
      <c r="J150" s="74" t="s">
        <v>263</v>
      </c>
      <c r="K150" s="73" t="s">
        <v>312</v>
      </c>
      <c r="L150" s="73" t="s">
        <v>144</v>
      </c>
      <c r="M150" s="75">
        <v>199</v>
      </c>
      <c r="N150" s="51"/>
    </row>
    <row r="151" spans="1:14">
      <c r="A151" s="29" t="s">
        <v>173</v>
      </c>
      <c r="B151" s="29" t="s">
        <v>186</v>
      </c>
      <c r="C151" s="29" t="s">
        <v>286</v>
      </c>
      <c r="D151" s="29" t="s">
        <v>249</v>
      </c>
      <c r="E151" s="29" t="s">
        <v>151</v>
      </c>
      <c r="F151" s="30">
        <v>238</v>
      </c>
      <c r="H151" s="73" t="s">
        <v>173</v>
      </c>
      <c r="I151" s="73" t="s">
        <v>186</v>
      </c>
      <c r="J151" s="74" t="s">
        <v>286</v>
      </c>
      <c r="K151" s="73" t="s">
        <v>249</v>
      </c>
      <c r="L151" s="73" t="s">
        <v>151</v>
      </c>
      <c r="M151" s="75">
        <v>238</v>
      </c>
      <c r="N151" s="51"/>
    </row>
    <row r="152" spans="1:14">
      <c r="A152" s="29" t="s">
        <v>173</v>
      </c>
      <c r="B152" s="29" t="s">
        <v>186</v>
      </c>
      <c r="C152" s="29" t="s">
        <v>319</v>
      </c>
      <c r="D152" s="29" t="s">
        <v>292</v>
      </c>
      <c r="E152" s="29" t="s">
        <v>151</v>
      </c>
      <c r="F152" s="30">
        <v>221</v>
      </c>
      <c r="H152" s="73" t="s">
        <v>173</v>
      </c>
      <c r="I152" s="73" t="s">
        <v>186</v>
      </c>
      <c r="J152" s="74" t="s">
        <v>319</v>
      </c>
      <c r="K152" s="73" t="s">
        <v>292</v>
      </c>
      <c r="L152" s="73" t="s">
        <v>151</v>
      </c>
      <c r="M152" s="75">
        <v>221</v>
      </c>
      <c r="N152" s="51"/>
    </row>
    <row r="153" spans="1:14">
      <c r="A153" s="29" t="s">
        <v>173</v>
      </c>
      <c r="B153" s="29" t="s">
        <v>186</v>
      </c>
      <c r="C153" s="29" t="s">
        <v>274</v>
      </c>
      <c r="D153" s="29" t="s">
        <v>249</v>
      </c>
      <c r="E153" s="29" t="s">
        <v>133</v>
      </c>
      <c r="F153" s="30">
        <v>130</v>
      </c>
      <c r="H153" s="73" t="s">
        <v>173</v>
      </c>
      <c r="I153" s="73" t="s">
        <v>186</v>
      </c>
      <c r="J153" s="74" t="s">
        <v>274</v>
      </c>
      <c r="K153" s="73" t="s">
        <v>249</v>
      </c>
      <c r="L153" s="73" t="s">
        <v>133</v>
      </c>
      <c r="M153" s="75">
        <v>130</v>
      </c>
      <c r="N153" s="51"/>
    </row>
    <row r="154" spans="1:14">
      <c r="A154" s="29" t="s">
        <v>173</v>
      </c>
      <c r="B154" s="29" t="s">
        <v>186</v>
      </c>
      <c r="C154" s="29" t="s">
        <v>488</v>
      </c>
      <c r="D154" s="29" t="s">
        <v>249</v>
      </c>
      <c r="E154" s="29" t="s">
        <v>139</v>
      </c>
      <c r="F154" s="30">
        <v>228</v>
      </c>
      <c r="H154" s="73" t="s">
        <v>173</v>
      </c>
      <c r="I154" s="73" t="s">
        <v>186</v>
      </c>
      <c r="J154" s="74" t="s">
        <v>488</v>
      </c>
      <c r="K154" s="73" t="s">
        <v>249</v>
      </c>
      <c r="L154" s="73" t="s">
        <v>139</v>
      </c>
      <c r="M154" s="75">
        <v>228</v>
      </c>
      <c r="N154" s="51"/>
    </row>
    <row r="155" spans="1:14">
      <c r="A155" s="29" t="s">
        <v>173</v>
      </c>
      <c r="B155" s="29" t="s">
        <v>186</v>
      </c>
      <c r="C155" s="29" t="s">
        <v>572</v>
      </c>
      <c r="D155" s="29" t="s">
        <v>279</v>
      </c>
      <c r="E155" s="29" t="s">
        <v>573</v>
      </c>
      <c r="F155" s="30">
        <v>294</v>
      </c>
      <c r="H155" s="73" t="s">
        <v>173</v>
      </c>
      <c r="I155" s="73" t="s">
        <v>186</v>
      </c>
      <c r="J155" s="74" t="s">
        <v>572</v>
      </c>
      <c r="K155" s="73" t="s">
        <v>279</v>
      </c>
      <c r="L155" s="73" t="s">
        <v>573</v>
      </c>
      <c r="M155" s="75">
        <v>294</v>
      </c>
      <c r="N155" s="51"/>
    </row>
    <row r="156" spans="1:14">
      <c r="A156" s="29" t="s">
        <v>173</v>
      </c>
      <c r="B156" s="29" t="s">
        <v>186</v>
      </c>
      <c r="C156" s="29" t="s">
        <v>593</v>
      </c>
      <c r="D156" s="29" t="s">
        <v>279</v>
      </c>
      <c r="E156" s="29" t="s">
        <v>133</v>
      </c>
      <c r="F156" s="30">
        <v>125</v>
      </c>
      <c r="H156" s="73" t="s">
        <v>173</v>
      </c>
      <c r="I156" s="73" t="s">
        <v>186</v>
      </c>
      <c r="J156" s="74" t="s">
        <v>593</v>
      </c>
      <c r="K156" s="73" t="s">
        <v>279</v>
      </c>
      <c r="L156" s="73" t="s">
        <v>133</v>
      </c>
      <c r="M156" s="75">
        <v>125</v>
      </c>
      <c r="N156" s="51"/>
    </row>
    <row r="157" spans="1:14">
      <c r="A157" s="29" t="s">
        <v>173</v>
      </c>
      <c r="B157" s="29" t="s">
        <v>186</v>
      </c>
      <c r="C157" s="29" t="s">
        <v>603</v>
      </c>
      <c r="D157" s="29" t="s">
        <v>279</v>
      </c>
      <c r="E157" s="29" t="s">
        <v>131</v>
      </c>
      <c r="F157" s="30">
        <v>228</v>
      </c>
      <c r="H157" s="73" t="s">
        <v>173</v>
      </c>
      <c r="I157" s="73" t="s">
        <v>186</v>
      </c>
      <c r="J157" s="74" t="s">
        <v>603</v>
      </c>
      <c r="K157" s="73" t="s">
        <v>279</v>
      </c>
      <c r="L157" s="73" t="s">
        <v>131</v>
      </c>
      <c r="M157" s="75">
        <v>228</v>
      </c>
      <c r="N157" s="51"/>
    </row>
    <row r="158" spans="1:14">
      <c r="A158" s="29" t="s">
        <v>173</v>
      </c>
      <c r="B158" s="29" t="s">
        <v>186</v>
      </c>
      <c r="C158" s="29" t="s">
        <v>606</v>
      </c>
      <c r="D158" s="29" t="s">
        <v>290</v>
      </c>
      <c r="E158" s="29" t="s">
        <v>131</v>
      </c>
      <c r="F158" s="30">
        <v>220</v>
      </c>
      <c r="H158" s="73" t="s">
        <v>173</v>
      </c>
      <c r="I158" s="73" t="s">
        <v>186</v>
      </c>
      <c r="J158" s="74" t="s">
        <v>606</v>
      </c>
      <c r="K158" s="73" t="s">
        <v>290</v>
      </c>
      <c r="L158" s="73" t="s">
        <v>131</v>
      </c>
      <c r="M158" s="75">
        <v>220</v>
      </c>
      <c r="N158" s="51"/>
    </row>
    <row r="159" spans="1:14">
      <c r="A159" s="29" t="s">
        <v>173</v>
      </c>
      <c r="B159" s="29" t="s">
        <v>432</v>
      </c>
      <c r="F159" s="30">
        <v>2814</v>
      </c>
      <c r="H159" s="73" t="s">
        <v>173</v>
      </c>
      <c r="I159" s="80" t="s">
        <v>432</v>
      </c>
      <c r="J159" s="81"/>
      <c r="K159" s="81"/>
      <c r="L159" s="82"/>
      <c r="M159" s="76">
        <v>2814</v>
      </c>
      <c r="N159" s="51"/>
    </row>
    <row r="160" spans="1:14">
      <c r="A160" s="29" t="s">
        <v>173</v>
      </c>
      <c r="B160" s="29" t="s">
        <v>187</v>
      </c>
      <c r="C160" s="29" t="s">
        <v>267</v>
      </c>
      <c r="D160" s="29" t="s">
        <v>249</v>
      </c>
      <c r="E160" s="29" t="s">
        <v>131</v>
      </c>
      <c r="F160" s="30">
        <v>228</v>
      </c>
      <c r="H160" s="73" t="s">
        <v>173</v>
      </c>
      <c r="I160" s="73" t="s">
        <v>187</v>
      </c>
      <c r="J160" s="74" t="s">
        <v>267</v>
      </c>
      <c r="K160" s="73" t="s">
        <v>249</v>
      </c>
      <c r="L160" s="73" t="s">
        <v>131</v>
      </c>
      <c r="M160" s="75">
        <v>228</v>
      </c>
      <c r="N160" s="51"/>
    </row>
    <row r="161" spans="1:14">
      <c r="A161" s="29" t="s">
        <v>173</v>
      </c>
      <c r="B161" s="29" t="s">
        <v>187</v>
      </c>
      <c r="C161" s="29" t="s">
        <v>276</v>
      </c>
      <c r="D161" s="29" t="s">
        <v>249</v>
      </c>
      <c r="E161" s="29" t="s">
        <v>131</v>
      </c>
      <c r="F161" s="30">
        <v>249</v>
      </c>
      <c r="H161" s="73" t="s">
        <v>173</v>
      </c>
      <c r="I161" s="73" t="s">
        <v>187</v>
      </c>
      <c r="J161" s="74" t="s">
        <v>276</v>
      </c>
      <c r="K161" s="73" t="s">
        <v>249</v>
      </c>
      <c r="L161" s="73" t="s">
        <v>131</v>
      </c>
      <c r="M161" s="75">
        <v>249</v>
      </c>
      <c r="N161" s="51"/>
    </row>
    <row r="162" spans="1:14">
      <c r="A162" s="29" t="s">
        <v>173</v>
      </c>
      <c r="B162" s="29" t="s">
        <v>187</v>
      </c>
      <c r="C162" s="29" t="s">
        <v>265</v>
      </c>
      <c r="D162" s="29" t="s">
        <v>312</v>
      </c>
      <c r="E162" s="29" t="s">
        <v>139</v>
      </c>
      <c r="F162" s="30">
        <v>248</v>
      </c>
      <c r="H162" s="73" t="s">
        <v>173</v>
      </c>
      <c r="I162" s="73" t="s">
        <v>187</v>
      </c>
      <c r="J162" s="74" t="s">
        <v>265</v>
      </c>
      <c r="K162" s="73" t="s">
        <v>312</v>
      </c>
      <c r="L162" s="73" t="s">
        <v>139</v>
      </c>
      <c r="M162" s="75">
        <v>248</v>
      </c>
      <c r="N162" s="51"/>
    </row>
    <row r="163" spans="1:14">
      <c r="A163" s="29" t="s">
        <v>173</v>
      </c>
      <c r="B163" s="29" t="s">
        <v>187</v>
      </c>
      <c r="C163" s="29" t="s">
        <v>263</v>
      </c>
      <c r="D163" s="29" t="s">
        <v>249</v>
      </c>
      <c r="E163" s="29" t="s">
        <v>144</v>
      </c>
      <c r="F163" s="30">
        <v>206</v>
      </c>
      <c r="H163" s="73" t="s">
        <v>173</v>
      </c>
      <c r="I163" s="73" t="s">
        <v>187</v>
      </c>
      <c r="J163" s="74" t="s">
        <v>263</v>
      </c>
      <c r="K163" s="73" t="s">
        <v>249</v>
      </c>
      <c r="L163" s="73" t="s">
        <v>144</v>
      </c>
      <c r="M163" s="75">
        <v>206</v>
      </c>
      <c r="N163" s="51"/>
    </row>
    <row r="164" spans="1:14">
      <c r="A164" s="29" t="s">
        <v>173</v>
      </c>
      <c r="B164" s="29" t="s">
        <v>187</v>
      </c>
      <c r="C164" s="29" t="s">
        <v>263</v>
      </c>
      <c r="D164" s="29" t="s">
        <v>312</v>
      </c>
      <c r="E164" s="29" t="s">
        <v>144</v>
      </c>
      <c r="F164" s="30">
        <v>199</v>
      </c>
      <c r="H164" s="73" t="s">
        <v>173</v>
      </c>
      <c r="I164" s="73" t="s">
        <v>187</v>
      </c>
      <c r="J164" s="74" t="s">
        <v>263</v>
      </c>
      <c r="K164" s="73" t="s">
        <v>312</v>
      </c>
      <c r="L164" s="73" t="s">
        <v>144</v>
      </c>
      <c r="M164" s="75">
        <v>199</v>
      </c>
      <c r="N164" s="51"/>
    </row>
    <row r="165" spans="1:14">
      <c r="A165" s="29" t="s">
        <v>173</v>
      </c>
      <c r="B165" s="29" t="s">
        <v>187</v>
      </c>
      <c r="C165" s="29" t="s">
        <v>286</v>
      </c>
      <c r="D165" s="29" t="s">
        <v>249</v>
      </c>
      <c r="E165" s="29" t="s">
        <v>151</v>
      </c>
      <c r="F165" s="30">
        <v>238</v>
      </c>
      <c r="H165" s="73" t="s">
        <v>173</v>
      </c>
      <c r="I165" s="73" t="s">
        <v>187</v>
      </c>
      <c r="J165" s="74" t="s">
        <v>286</v>
      </c>
      <c r="K165" s="73" t="s">
        <v>249</v>
      </c>
      <c r="L165" s="73" t="s">
        <v>151</v>
      </c>
      <c r="M165" s="75">
        <v>238</v>
      </c>
      <c r="N165" s="51"/>
    </row>
    <row r="166" spans="1:14">
      <c r="A166" s="29" t="s">
        <v>173</v>
      </c>
      <c r="B166" s="29" t="s">
        <v>187</v>
      </c>
      <c r="C166" s="29" t="s">
        <v>319</v>
      </c>
      <c r="D166" s="29" t="s">
        <v>292</v>
      </c>
      <c r="E166" s="29" t="s">
        <v>151</v>
      </c>
      <c r="F166" s="30">
        <v>221</v>
      </c>
      <c r="H166" s="73" t="s">
        <v>173</v>
      </c>
      <c r="I166" s="73" t="s">
        <v>187</v>
      </c>
      <c r="J166" s="74" t="s">
        <v>319</v>
      </c>
      <c r="K166" s="73" t="s">
        <v>292</v>
      </c>
      <c r="L166" s="73" t="s">
        <v>151</v>
      </c>
      <c r="M166" s="75">
        <v>221</v>
      </c>
      <c r="N166" s="51"/>
    </row>
    <row r="167" spans="1:14">
      <c r="A167" s="29" t="s">
        <v>173</v>
      </c>
      <c r="B167" s="29" t="s">
        <v>187</v>
      </c>
      <c r="C167" s="29" t="s">
        <v>274</v>
      </c>
      <c r="D167" s="29" t="s">
        <v>249</v>
      </c>
      <c r="E167" s="29" t="s">
        <v>133</v>
      </c>
      <c r="F167" s="30">
        <v>130</v>
      </c>
      <c r="H167" s="73" t="s">
        <v>173</v>
      </c>
      <c r="I167" s="73" t="s">
        <v>187</v>
      </c>
      <c r="J167" s="74" t="s">
        <v>274</v>
      </c>
      <c r="K167" s="73" t="s">
        <v>249</v>
      </c>
      <c r="L167" s="73" t="s">
        <v>133</v>
      </c>
      <c r="M167" s="75">
        <v>130</v>
      </c>
      <c r="N167" s="51"/>
    </row>
    <row r="168" spans="1:14">
      <c r="A168" s="29" t="s">
        <v>173</v>
      </c>
      <c r="B168" s="29" t="s">
        <v>187</v>
      </c>
      <c r="C168" s="29" t="s">
        <v>488</v>
      </c>
      <c r="D168" s="29" t="s">
        <v>249</v>
      </c>
      <c r="E168" s="29" t="s">
        <v>139</v>
      </c>
      <c r="F168" s="30">
        <v>228</v>
      </c>
      <c r="H168" s="73" t="s">
        <v>173</v>
      </c>
      <c r="I168" s="73" t="s">
        <v>187</v>
      </c>
      <c r="J168" s="74" t="s">
        <v>488</v>
      </c>
      <c r="K168" s="73" t="s">
        <v>249</v>
      </c>
      <c r="L168" s="73" t="s">
        <v>139</v>
      </c>
      <c r="M168" s="75">
        <v>228</v>
      </c>
      <c r="N168" s="51"/>
    </row>
    <row r="169" spans="1:14">
      <c r="A169" s="29" t="s">
        <v>173</v>
      </c>
      <c r="B169" s="29" t="s">
        <v>187</v>
      </c>
      <c r="C169" s="29" t="s">
        <v>572</v>
      </c>
      <c r="D169" s="29" t="s">
        <v>279</v>
      </c>
      <c r="E169" s="29" t="s">
        <v>573</v>
      </c>
      <c r="F169" s="30">
        <v>294</v>
      </c>
      <c r="H169" s="73" t="s">
        <v>173</v>
      </c>
      <c r="I169" s="73" t="s">
        <v>187</v>
      </c>
      <c r="J169" s="74" t="s">
        <v>572</v>
      </c>
      <c r="K169" s="73" t="s">
        <v>279</v>
      </c>
      <c r="L169" s="73" t="s">
        <v>573</v>
      </c>
      <c r="M169" s="75">
        <v>294</v>
      </c>
      <c r="N169" s="51"/>
    </row>
    <row r="170" spans="1:14">
      <c r="A170" s="29" t="s">
        <v>173</v>
      </c>
      <c r="B170" s="29" t="s">
        <v>187</v>
      </c>
      <c r="C170" s="29" t="s">
        <v>593</v>
      </c>
      <c r="D170" s="29" t="s">
        <v>279</v>
      </c>
      <c r="E170" s="29" t="s">
        <v>133</v>
      </c>
      <c r="F170" s="30">
        <v>125</v>
      </c>
      <c r="H170" s="73" t="s">
        <v>173</v>
      </c>
      <c r="I170" s="73" t="s">
        <v>187</v>
      </c>
      <c r="J170" s="74" t="s">
        <v>593</v>
      </c>
      <c r="K170" s="73" t="s">
        <v>279</v>
      </c>
      <c r="L170" s="73" t="s">
        <v>133</v>
      </c>
      <c r="M170" s="75">
        <v>125</v>
      </c>
      <c r="N170" s="51"/>
    </row>
    <row r="171" spans="1:14">
      <c r="A171" s="29" t="s">
        <v>173</v>
      </c>
      <c r="B171" s="29" t="s">
        <v>187</v>
      </c>
      <c r="C171" s="29" t="s">
        <v>603</v>
      </c>
      <c r="D171" s="29" t="s">
        <v>279</v>
      </c>
      <c r="E171" s="29" t="s">
        <v>131</v>
      </c>
      <c r="F171" s="30">
        <v>228</v>
      </c>
      <c r="H171" s="73" t="s">
        <v>173</v>
      </c>
      <c r="I171" s="73" t="s">
        <v>187</v>
      </c>
      <c r="J171" s="74" t="s">
        <v>603</v>
      </c>
      <c r="K171" s="73" t="s">
        <v>279</v>
      </c>
      <c r="L171" s="73" t="s">
        <v>131</v>
      </c>
      <c r="M171" s="75">
        <v>228</v>
      </c>
      <c r="N171" s="51"/>
    </row>
    <row r="172" spans="1:14">
      <c r="A172" s="29" t="s">
        <v>173</v>
      </c>
      <c r="B172" s="29" t="s">
        <v>187</v>
      </c>
      <c r="C172" s="29" t="s">
        <v>606</v>
      </c>
      <c r="D172" s="29" t="s">
        <v>290</v>
      </c>
      <c r="E172" s="29" t="s">
        <v>131</v>
      </c>
      <c r="F172" s="30">
        <v>220</v>
      </c>
      <c r="H172" s="73" t="s">
        <v>173</v>
      </c>
      <c r="I172" s="73" t="s">
        <v>187</v>
      </c>
      <c r="J172" s="74" t="s">
        <v>606</v>
      </c>
      <c r="K172" s="73" t="s">
        <v>290</v>
      </c>
      <c r="L172" s="73" t="s">
        <v>131</v>
      </c>
      <c r="M172" s="75">
        <v>220</v>
      </c>
      <c r="N172" s="51"/>
    </row>
    <row r="173" spans="1:14">
      <c r="A173" s="29" t="s">
        <v>173</v>
      </c>
      <c r="B173" s="29" t="s">
        <v>433</v>
      </c>
      <c r="F173" s="30">
        <v>2814</v>
      </c>
      <c r="H173" s="73" t="s">
        <v>173</v>
      </c>
      <c r="I173" s="80" t="s">
        <v>433</v>
      </c>
      <c r="J173" s="81"/>
      <c r="K173" s="81"/>
      <c r="L173" s="82"/>
      <c r="M173" s="76">
        <v>2814</v>
      </c>
      <c r="N173" s="51"/>
    </row>
    <row r="174" spans="1:14">
      <c r="A174" s="29" t="s">
        <v>173</v>
      </c>
      <c r="B174" s="29" t="s">
        <v>188</v>
      </c>
      <c r="C174" s="29" t="s">
        <v>332</v>
      </c>
      <c r="D174" s="29" t="s">
        <v>292</v>
      </c>
      <c r="E174" s="29" t="s">
        <v>139</v>
      </c>
      <c r="F174" s="30">
        <v>228</v>
      </c>
      <c r="H174" s="73" t="s">
        <v>173</v>
      </c>
      <c r="I174" s="73" t="s">
        <v>188</v>
      </c>
      <c r="J174" s="74" t="s">
        <v>332</v>
      </c>
      <c r="K174" s="73" t="s">
        <v>292</v>
      </c>
      <c r="L174" s="73" t="s">
        <v>139</v>
      </c>
      <c r="M174" s="75">
        <v>228</v>
      </c>
      <c r="N174" s="51"/>
    </row>
    <row r="175" spans="1:14">
      <c r="A175" s="29" t="s">
        <v>173</v>
      </c>
      <c r="B175" s="29" t="s">
        <v>188</v>
      </c>
      <c r="C175" s="29" t="s">
        <v>263</v>
      </c>
      <c r="D175" s="29" t="s">
        <v>325</v>
      </c>
      <c r="E175" s="29" t="s">
        <v>144</v>
      </c>
      <c r="F175" s="30">
        <v>196</v>
      </c>
      <c r="H175" s="73" t="s">
        <v>173</v>
      </c>
      <c r="I175" s="73" t="s">
        <v>188</v>
      </c>
      <c r="J175" s="74" t="s">
        <v>263</v>
      </c>
      <c r="K175" s="73" t="s">
        <v>325</v>
      </c>
      <c r="L175" s="73" t="s">
        <v>144</v>
      </c>
      <c r="M175" s="75">
        <v>196</v>
      </c>
      <c r="N175" s="51"/>
    </row>
    <row r="176" spans="1:14">
      <c r="A176" s="29" t="s">
        <v>173</v>
      </c>
      <c r="B176" s="29" t="s">
        <v>188</v>
      </c>
      <c r="C176" s="29" t="s">
        <v>329</v>
      </c>
      <c r="D176" s="29" t="s">
        <v>315</v>
      </c>
      <c r="E176" s="29" t="s">
        <v>139</v>
      </c>
      <c r="F176" s="30">
        <v>198</v>
      </c>
      <c r="H176" s="73" t="s">
        <v>173</v>
      </c>
      <c r="I176" s="73" t="s">
        <v>188</v>
      </c>
      <c r="J176" s="74" t="s">
        <v>329</v>
      </c>
      <c r="K176" s="73" t="s">
        <v>315</v>
      </c>
      <c r="L176" s="73" t="s">
        <v>139</v>
      </c>
      <c r="M176" s="75">
        <v>198</v>
      </c>
      <c r="N176" s="51"/>
    </row>
    <row r="177" spans="1:14">
      <c r="A177" s="29" t="s">
        <v>173</v>
      </c>
      <c r="B177" s="29" t="s">
        <v>188</v>
      </c>
      <c r="C177" s="29" t="s">
        <v>282</v>
      </c>
      <c r="D177" s="29" t="s">
        <v>292</v>
      </c>
      <c r="E177" s="29" t="s">
        <v>139</v>
      </c>
      <c r="F177" s="30">
        <v>220</v>
      </c>
      <c r="H177" s="73" t="s">
        <v>173</v>
      </c>
      <c r="I177" s="73" t="s">
        <v>188</v>
      </c>
      <c r="J177" s="74" t="s">
        <v>282</v>
      </c>
      <c r="K177" s="73" t="s">
        <v>292</v>
      </c>
      <c r="L177" s="73" t="s">
        <v>139</v>
      </c>
      <c r="M177" s="75">
        <v>220</v>
      </c>
      <c r="N177" s="51"/>
    </row>
    <row r="178" spans="1:14">
      <c r="A178" s="29" t="s">
        <v>173</v>
      </c>
      <c r="B178" s="29" t="s">
        <v>188</v>
      </c>
      <c r="C178" s="29" t="s">
        <v>331</v>
      </c>
      <c r="D178" s="29" t="s">
        <v>292</v>
      </c>
      <c r="E178" s="29" t="s">
        <v>131</v>
      </c>
      <c r="F178" s="30">
        <v>240</v>
      </c>
      <c r="H178" s="73" t="s">
        <v>173</v>
      </c>
      <c r="I178" s="73" t="s">
        <v>188</v>
      </c>
      <c r="J178" s="74" t="s">
        <v>331</v>
      </c>
      <c r="K178" s="73" t="s">
        <v>292</v>
      </c>
      <c r="L178" s="73" t="s">
        <v>131</v>
      </c>
      <c r="M178" s="75">
        <v>240</v>
      </c>
      <c r="N178" s="51"/>
    </row>
    <row r="179" spans="1:14">
      <c r="A179" s="29" t="s">
        <v>173</v>
      </c>
      <c r="B179" s="29" t="s">
        <v>188</v>
      </c>
      <c r="C179" s="29" t="s">
        <v>274</v>
      </c>
      <c r="D179" s="29" t="s">
        <v>315</v>
      </c>
      <c r="E179" s="29" t="s">
        <v>155</v>
      </c>
      <c r="F179" s="30">
        <v>125</v>
      </c>
      <c r="H179" s="73" t="s">
        <v>173</v>
      </c>
      <c r="I179" s="73" t="s">
        <v>188</v>
      </c>
      <c r="J179" s="74" t="s">
        <v>274</v>
      </c>
      <c r="K179" s="73" t="s">
        <v>315</v>
      </c>
      <c r="L179" s="73" t="s">
        <v>155</v>
      </c>
      <c r="M179" s="75">
        <v>125</v>
      </c>
      <c r="N179" s="51"/>
    </row>
    <row r="180" spans="1:14">
      <c r="A180" s="29" t="s">
        <v>173</v>
      </c>
      <c r="B180" s="29" t="s">
        <v>188</v>
      </c>
      <c r="C180" s="29" t="s">
        <v>669</v>
      </c>
      <c r="D180" s="29" t="s">
        <v>279</v>
      </c>
      <c r="E180" s="29" t="s">
        <v>336</v>
      </c>
      <c r="F180" s="30">
        <v>145</v>
      </c>
      <c r="H180" s="73" t="s">
        <v>173</v>
      </c>
      <c r="I180" s="73" t="s">
        <v>188</v>
      </c>
      <c r="J180" s="74" t="s">
        <v>669</v>
      </c>
      <c r="K180" s="73" t="s">
        <v>279</v>
      </c>
      <c r="L180" s="73" t="s">
        <v>336</v>
      </c>
      <c r="M180" s="75">
        <v>145</v>
      </c>
      <c r="N180" s="51"/>
    </row>
    <row r="181" spans="1:14">
      <c r="A181" s="29" t="s">
        <v>173</v>
      </c>
      <c r="B181" s="29" t="s">
        <v>434</v>
      </c>
      <c r="F181" s="30">
        <v>1352</v>
      </c>
      <c r="H181" s="73" t="s">
        <v>173</v>
      </c>
      <c r="I181" s="80" t="s">
        <v>434</v>
      </c>
      <c r="J181" s="81"/>
      <c r="K181" s="81"/>
      <c r="L181" s="82"/>
      <c r="M181" s="76">
        <v>1352</v>
      </c>
      <c r="N181" s="51"/>
    </row>
    <row r="182" spans="1:14">
      <c r="A182" s="29" t="s">
        <v>173</v>
      </c>
      <c r="B182" s="29" t="s">
        <v>189</v>
      </c>
      <c r="C182" s="29" t="s">
        <v>332</v>
      </c>
      <c r="D182" s="29" t="s">
        <v>292</v>
      </c>
      <c r="E182" s="29" t="s">
        <v>139</v>
      </c>
      <c r="F182" s="30">
        <v>228</v>
      </c>
      <c r="H182" s="73" t="s">
        <v>173</v>
      </c>
      <c r="I182" s="73" t="s">
        <v>189</v>
      </c>
      <c r="J182" s="74" t="s">
        <v>332</v>
      </c>
      <c r="K182" s="73" t="s">
        <v>292</v>
      </c>
      <c r="L182" s="73" t="s">
        <v>139</v>
      </c>
      <c r="M182" s="75">
        <v>228</v>
      </c>
      <c r="N182" s="51"/>
    </row>
    <row r="183" spans="1:14">
      <c r="A183" s="29" t="s">
        <v>173</v>
      </c>
      <c r="B183" s="29" t="s">
        <v>189</v>
      </c>
      <c r="C183" s="29" t="s">
        <v>263</v>
      </c>
      <c r="D183" s="29" t="s">
        <v>325</v>
      </c>
      <c r="E183" s="29" t="s">
        <v>144</v>
      </c>
      <c r="F183" s="30">
        <v>196</v>
      </c>
      <c r="H183" s="73" t="s">
        <v>173</v>
      </c>
      <c r="I183" s="73" t="s">
        <v>189</v>
      </c>
      <c r="J183" s="74" t="s">
        <v>263</v>
      </c>
      <c r="K183" s="73" t="s">
        <v>325</v>
      </c>
      <c r="L183" s="73" t="s">
        <v>144</v>
      </c>
      <c r="M183" s="75">
        <v>196</v>
      </c>
      <c r="N183" s="51"/>
    </row>
    <row r="184" spans="1:14">
      <c r="A184" s="29" t="s">
        <v>173</v>
      </c>
      <c r="B184" s="29" t="s">
        <v>189</v>
      </c>
      <c r="C184" s="29" t="s">
        <v>329</v>
      </c>
      <c r="D184" s="29" t="s">
        <v>315</v>
      </c>
      <c r="E184" s="29" t="s">
        <v>139</v>
      </c>
      <c r="F184" s="30">
        <v>198</v>
      </c>
      <c r="H184" s="73" t="s">
        <v>173</v>
      </c>
      <c r="I184" s="73" t="s">
        <v>189</v>
      </c>
      <c r="J184" s="74" t="s">
        <v>329</v>
      </c>
      <c r="K184" s="73" t="s">
        <v>315</v>
      </c>
      <c r="L184" s="73" t="s">
        <v>139</v>
      </c>
      <c r="M184" s="75">
        <v>198</v>
      </c>
      <c r="N184" s="51"/>
    </row>
    <row r="185" spans="1:14">
      <c r="A185" s="29" t="s">
        <v>173</v>
      </c>
      <c r="B185" s="29" t="s">
        <v>189</v>
      </c>
      <c r="C185" s="29" t="s">
        <v>282</v>
      </c>
      <c r="D185" s="29" t="s">
        <v>292</v>
      </c>
      <c r="E185" s="29" t="s">
        <v>139</v>
      </c>
      <c r="F185" s="30">
        <v>220</v>
      </c>
      <c r="H185" s="73" t="s">
        <v>173</v>
      </c>
      <c r="I185" s="73" t="s">
        <v>189</v>
      </c>
      <c r="J185" s="74" t="s">
        <v>282</v>
      </c>
      <c r="K185" s="73" t="s">
        <v>292</v>
      </c>
      <c r="L185" s="73" t="s">
        <v>139</v>
      </c>
      <c r="M185" s="75">
        <v>220</v>
      </c>
      <c r="N185" s="51"/>
    </row>
    <row r="186" spans="1:14">
      <c r="A186" s="29" t="s">
        <v>173</v>
      </c>
      <c r="B186" s="29" t="s">
        <v>189</v>
      </c>
      <c r="C186" s="29" t="s">
        <v>331</v>
      </c>
      <c r="D186" s="29" t="s">
        <v>292</v>
      </c>
      <c r="E186" s="29" t="s">
        <v>131</v>
      </c>
      <c r="F186" s="30">
        <v>240</v>
      </c>
      <c r="H186" s="73" t="s">
        <v>173</v>
      </c>
      <c r="I186" s="73" t="s">
        <v>189</v>
      </c>
      <c r="J186" s="74" t="s">
        <v>331</v>
      </c>
      <c r="K186" s="73" t="s">
        <v>292</v>
      </c>
      <c r="L186" s="73" t="s">
        <v>131</v>
      </c>
      <c r="M186" s="75">
        <v>240</v>
      </c>
      <c r="N186" s="51"/>
    </row>
    <row r="187" spans="1:14">
      <c r="A187" s="29" t="s">
        <v>173</v>
      </c>
      <c r="B187" s="29" t="s">
        <v>189</v>
      </c>
      <c r="C187" s="29" t="s">
        <v>274</v>
      </c>
      <c r="D187" s="29" t="s">
        <v>315</v>
      </c>
      <c r="E187" s="29" t="s">
        <v>155</v>
      </c>
      <c r="F187" s="30">
        <v>125</v>
      </c>
      <c r="H187" s="73" t="s">
        <v>173</v>
      </c>
      <c r="I187" s="73" t="s">
        <v>189</v>
      </c>
      <c r="J187" s="74" t="s">
        <v>274</v>
      </c>
      <c r="K187" s="73" t="s">
        <v>315</v>
      </c>
      <c r="L187" s="73" t="s">
        <v>155</v>
      </c>
      <c r="M187" s="75">
        <v>125</v>
      </c>
      <c r="N187" s="51"/>
    </row>
    <row r="188" spans="1:14">
      <c r="A188" s="29" t="s">
        <v>173</v>
      </c>
      <c r="B188" s="29" t="s">
        <v>189</v>
      </c>
      <c r="C188" s="29" t="s">
        <v>669</v>
      </c>
      <c r="D188" s="29" t="s">
        <v>279</v>
      </c>
      <c r="E188" s="29" t="s">
        <v>336</v>
      </c>
      <c r="F188" s="30">
        <v>145</v>
      </c>
      <c r="H188" s="73" t="s">
        <v>173</v>
      </c>
      <c r="I188" s="73" t="s">
        <v>189</v>
      </c>
      <c r="J188" s="74" t="s">
        <v>669</v>
      </c>
      <c r="K188" s="73" t="s">
        <v>279</v>
      </c>
      <c r="L188" s="73" t="s">
        <v>336</v>
      </c>
      <c r="M188" s="75">
        <v>145</v>
      </c>
      <c r="N188" s="51"/>
    </row>
    <row r="189" spans="1:14">
      <c r="A189" s="29" t="s">
        <v>173</v>
      </c>
      <c r="B189" s="29" t="s">
        <v>435</v>
      </c>
      <c r="F189" s="30">
        <v>1352</v>
      </c>
      <c r="H189" s="73" t="s">
        <v>173</v>
      </c>
      <c r="I189" s="80" t="s">
        <v>435</v>
      </c>
      <c r="J189" s="81"/>
      <c r="K189" s="81"/>
      <c r="L189" s="82"/>
      <c r="M189" s="76">
        <v>1352</v>
      </c>
      <c r="N189" s="51"/>
    </row>
    <row r="190" spans="1:14">
      <c r="A190" s="29" t="s">
        <v>173</v>
      </c>
      <c r="B190" s="29" t="s">
        <v>190</v>
      </c>
      <c r="C190" s="29" t="s">
        <v>263</v>
      </c>
      <c r="D190" s="29" t="s">
        <v>325</v>
      </c>
      <c r="E190" s="29" t="s">
        <v>144</v>
      </c>
      <c r="F190" s="30">
        <v>196</v>
      </c>
      <c r="H190" s="73" t="s">
        <v>173</v>
      </c>
      <c r="I190" s="73" t="s">
        <v>190</v>
      </c>
      <c r="J190" s="74" t="s">
        <v>263</v>
      </c>
      <c r="K190" s="73" t="s">
        <v>325</v>
      </c>
      <c r="L190" s="73" t="s">
        <v>144</v>
      </c>
      <c r="M190" s="75">
        <v>196</v>
      </c>
      <c r="N190" s="51"/>
    </row>
    <row r="191" spans="1:14">
      <c r="A191" s="29" t="s">
        <v>173</v>
      </c>
      <c r="B191" s="29" t="s">
        <v>190</v>
      </c>
      <c r="C191" s="29" t="s">
        <v>328</v>
      </c>
      <c r="D191" s="29" t="s">
        <v>315</v>
      </c>
      <c r="E191" s="29" t="s">
        <v>139</v>
      </c>
      <c r="F191" s="30">
        <v>198</v>
      </c>
      <c r="H191" s="73" t="s">
        <v>173</v>
      </c>
      <c r="I191" s="73" t="s">
        <v>190</v>
      </c>
      <c r="J191" s="74" t="s">
        <v>328</v>
      </c>
      <c r="K191" s="73" t="s">
        <v>315</v>
      </c>
      <c r="L191" s="73" t="s">
        <v>139</v>
      </c>
      <c r="M191" s="75">
        <v>198</v>
      </c>
      <c r="N191" s="51"/>
    </row>
    <row r="192" spans="1:14">
      <c r="A192" s="29" t="s">
        <v>173</v>
      </c>
      <c r="B192" s="29" t="s">
        <v>190</v>
      </c>
      <c r="C192" s="29" t="s">
        <v>281</v>
      </c>
      <c r="D192" s="29" t="s">
        <v>292</v>
      </c>
      <c r="E192" s="29" t="s">
        <v>133</v>
      </c>
      <c r="F192" s="30">
        <v>125</v>
      </c>
      <c r="H192" s="73" t="s">
        <v>173</v>
      </c>
      <c r="I192" s="73" t="s">
        <v>190</v>
      </c>
      <c r="J192" s="74" t="s">
        <v>281</v>
      </c>
      <c r="K192" s="73" t="s">
        <v>292</v>
      </c>
      <c r="L192" s="73" t="s">
        <v>133</v>
      </c>
      <c r="M192" s="75">
        <v>125</v>
      </c>
      <c r="N192" s="51"/>
    </row>
    <row r="193" spans="1:14">
      <c r="A193" s="29" t="s">
        <v>173</v>
      </c>
      <c r="B193" s="29" t="s">
        <v>190</v>
      </c>
      <c r="C193" s="29" t="s">
        <v>274</v>
      </c>
      <c r="D193" s="29" t="s">
        <v>315</v>
      </c>
      <c r="E193" s="29" t="s">
        <v>155</v>
      </c>
      <c r="F193" s="30">
        <v>125</v>
      </c>
      <c r="H193" s="73" t="s">
        <v>173</v>
      </c>
      <c r="I193" s="73" t="s">
        <v>190</v>
      </c>
      <c r="J193" s="74" t="s">
        <v>274</v>
      </c>
      <c r="K193" s="73" t="s">
        <v>315</v>
      </c>
      <c r="L193" s="73" t="s">
        <v>155</v>
      </c>
      <c r="M193" s="75">
        <v>125</v>
      </c>
      <c r="N193" s="51"/>
    </row>
    <row r="194" spans="1:14">
      <c r="A194" s="29" t="s">
        <v>173</v>
      </c>
      <c r="B194" s="29" t="s">
        <v>190</v>
      </c>
      <c r="C194" s="29" t="s">
        <v>660</v>
      </c>
      <c r="D194" s="29" t="s">
        <v>292</v>
      </c>
      <c r="E194" s="29" t="s">
        <v>131</v>
      </c>
      <c r="F194" s="30">
        <v>249</v>
      </c>
      <c r="H194" s="73" t="s">
        <v>173</v>
      </c>
      <c r="I194" s="73" t="s">
        <v>190</v>
      </c>
      <c r="J194" s="74" t="s">
        <v>660</v>
      </c>
      <c r="K194" s="73" t="s">
        <v>292</v>
      </c>
      <c r="L194" s="73" t="s">
        <v>131</v>
      </c>
      <c r="M194" s="75">
        <v>249</v>
      </c>
      <c r="N194" s="51"/>
    </row>
    <row r="195" spans="1:14">
      <c r="A195" s="29" t="s">
        <v>173</v>
      </c>
      <c r="B195" s="29" t="s">
        <v>190</v>
      </c>
      <c r="C195" s="29" t="s">
        <v>669</v>
      </c>
      <c r="D195" s="29" t="s">
        <v>279</v>
      </c>
      <c r="E195" s="29" t="s">
        <v>336</v>
      </c>
      <c r="F195" s="30">
        <v>145</v>
      </c>
      <c r="H195" s="73" t="s">
        <v>173</v>
      </c>
      <c r="I195" s="73" t="s">
        <v>190</v>
      </c>
      <c r="J195" s="74" t="s">
        <v>669</v>
      </c>
      <c r="K195" s="73" t="s">
        <v>279</v>
      </c>
      <c r="L195" s="73" t="s">
        <v>336</v>
      </c>
      <c r="M195" s="75">
        <v>145</v>
      </c>
      <c r="N195" s="51"/>
    </row>
    <row r="196" spans="1:14">
      <c r="A196" s="29" t="s">
        <v>173</v>
      </c>
      <c r="B196" s="29" t="s">
        <v>436</v>
      </c>
      <c r="F196" s="30">
        <v>1038</v>
      </c>
      <c r="H196" s="73" t="s">
        <v>173</v>
      </c>
      <c r="I196" s="80" t="s">
        <v>436</v>
      </c>
      <c r="J196" s="81"/>
      <c r="K196" s="81"/>
      <c r="L196" s="82"/>
      <c r="M196" s="76">
        <v>1038</v>
      </c>
      <c r="N196" s="51"/>
    </row>
    <row r="197" spans="1:14">
      <c r="A197" s="29" t="s">
        <v>173</v>
      </c>
      <c r="B197" s="29" t="s">
        <v>191</v>
      </c>
      <c r="C197" s="29" t="s">
        <v>263</v>
      </c>
      <c r="D197" s="29" t="s">
        <v>325</v>
      </c>
      <c r="E197" s="29" t="s">
        <v>144</v>
      </c>
      <c r="F197" s="30">
        <v>196</v>
      </c>
      <c r="H197" s="73" t="s">
        <v>173</v>
      </c>
      <c r="I197" s="73" t="s">
        <v>191</v>
      </c>
      <c r="J197" s="74" t="s">
        <v>263</v>
      </c>
      <c r="K197" s="73" t="s">
        <v>325</v>
      </c>
      <c r="L197" s="73" t="s">
        <v>144</v>
      </c>
      <c r="M197" s="75">
        <v>196</v>
      </c>
      <c r="N197" s="51"/>
    </row>
    <row r="198" spans="1:14">
      <c r="A198" s="29" t="s">
        <v>173</v>
      </c>
      <c r="B198" s="29" t="s">
        <v>191</v>
      </c>
      <c r="C198" s="29" t="s">
        <v>328</v>
      </c>
      <c r="D198" s="29" t="s">
        <v>315</v>
      </c>
      <c r="E198" s="29" t="s">
        <v>139</v>
      </c>
      <c r="F198" s="30">
        <v>198</v>
      </c>
      <c r="H198" s="73" t="s">
        <v>173</v>
      </c>
      <c r="I198" s="73" t="s">
        <v>191</v>
      </c>
      <c r="J198" s="74" t="s">
        <v>328</v>
      </c>
      <c r="K198" s="73" t="s">
        <v>315</v>
      </c>
      <c r="L198" s="73" t="s">
        <v>139</v>
      </c>
      <c r="M198" s="75">
        <v>198</v>
      </c>
      <c r="N198" s="51"/>
    </row>
    <row r="199" spans="1:14">
      <c r="A199" s="29" t="s">
        <v>173</v>
      </c>
      <c r="B199" s="29" t="s">
        <v>191</v>
      </c>
      <c r="C199" s="29" t="s">
        <v>281</v>
      </c>
      <c r="D199" s="29" t="s">
        <v>292</v>
      </c>
      <c r="E199" s="29" t="s">
        <v>133</v>
      </c>
      <c r="F199" s="30">
        <v>125</v>
      </c>
      <c r="H199" s="73" t="s">
        <v>173</v>
      </c>
      <c r="I199" s="73" t="s">
        <v>191</v>
      </c>
      <c r="J199" s="74" t="s">
        <v>281</v>
      </c>
      <c r="K199" s="73" t="s">
        <v>292</v>
      </c>
      <c r="L199" s="73" t="s">
        <v>133</v>
      </c>
      <c r="M199" s="75">
        <v>125</v>
      </c>
      <c r="N199" s="51"/>
    </row>
    <row r="200" spans="1:14">
      <c r="A200" s="29" t="s">
        <v>173</v>
      </c>
      <c r="B200" s="29" t="s">
        <v>191</v>
      </c>
      <c r="C200" s="29" t="s">
        <v>274</v>
      </c>
      <c r="D200" s="29" t="s">
        <v>315</v>
      </c>
      <c r="E200" s="29" t="s">
        <v>155</v>
      </c>
      <c r="F200" s="30">
        <v>125</v>
      </c>
      <c r="H200" s="73" t="s">
        <v>173</v>
      </c>
      <c r="I200" s="73" t="s">
        <v>191</v>
      </c>
      <c r="J200" s="74" t="s">
        <v>274</v>
      </c>
      <c r="K200" s="73" t="s">
        <v>315</v>
      </c>
      <c r="L200" s="73" t="s">
        <v>155</v>
      </c>
      <c r="M200" s="75">
        <v>125</v>
      </c>
      <c r="N200" s="51"/>
    </row>
    <row r="201" spans="1:14">
      <c r="A201" s="29" t="s">
        <v>173</v>
      </c>
      <c r="B201" s="29" t="s">
        <v>191</v>
      </c>
      <c r="C201" s="29" t="s">
        <v>660</v>
      </c>
      <c r="D201" s="29" t="s">
        <v>292</v>
      </c>
      <c r="E201" s="29" t="s">
        <v>131</v>
      </c>
      <c r="F201" s="30">
        <v>249</v>
      </c>
      <c r="H201" s="73" t="s">
        <v>173</v>
      </c>
      <c r="I201" s="73" t="s">
        <v>191</v>
      </c>
      <c r="J201" s="74" t="s">
        <v>660</v>
      </c>
      <c r="K201" s="73" t="s">
        <v>292</v>
      </c>
      <c r="L201" s="73" t="s">
        <v>131</v>
      </c>
      <c r="M201" s="75">
        <v>249</v>
      </c>
      <c r="N201" s="51"/>
    </row>
    <row r="202" spans="1:14">
      <c r="A202" s="29" t="s">
        <v>173</v>
      </c>
      <c r="B202" s="29" t="s">
        <v>191</v>
      </c>
      <c r="C202" s="29" t="s">
        <v>669</v>
      </c>
      <c r="D202" s="29" t="s">
        <v>279</v>
      </c>
      <c r="E202" s="29" t="s">
        <v>336</v>
      </c>
      <c r="F202" s="30">
        <v>145</v>
      </c>
      <c r="H202" s="73" t="s">
        <v>173</v>
      </c>
      <c r="I202" s="73" t="s">
        <v>191</v>
      </c>
      <c r="J202" s="74" t="s">
        <v>669</v>
      </c>
      <c r="K202" s="73" t="s">
        <v>279</v>
      </c>
      <c r="L202" s="73" t="s">
        <v>336</v>
      </c>
      <c r="M202" s="75">
        <v>145</v>
      </c>
      <c r="N202" s="51"/>
    </row>
    <row r="203" spans="1:14">
      <c r="A203" s="29" t="s">
        <v>173</v>
      </c>
      <c r="B203" s="29" t="s">
        <v>437</v>
      </c>
      <c r="F203" s="30">
        <v>1038</v>
      </c>
      <c r="H203" s="73" t="s">
        <v>173</v>
      </c>
      <c r="I203" s="80" t="s">
        <v>437</v>
      </c>
      <c r="J203" s="81"/>
      <c r="K203" s="81"/>
      <c r="L203" s="82"/>
      <c r="M203" s="76">
        <v>1038</v>
      </c>
      <c r="N203" s="51"/>
    </row>
    <row r="204" spans="1:14">
      <c r="A204" s="29" t="s">
        <v>173</v>
      </c>
      <c r="B204" s="29" t="s">
        <v>192</v>
      </c>
      <c r="C204" s="29" t="s">
        <v>275</v>
      </c>
      <c r="D204" s="29" t="s">
        <v>538</v>
      </c>
      <c r="E204" s="29" t="s">
        <v>155</v>
      </c>
      <c r="F204" s="30">
        <v>155</v>
      </c>
      <c r="H204" s="73" t="s">
        <v>173</v>
      </c>
      <c r="I204" s="73" t="s">
        <v>192</v>
      </c>
      <c r="J204" s="74" t="s">
        <v>275</v>
      </c>
      <c r="K204" s="73" t="s">
        <v>538</v>
      </c>
      <c r="L204" s="73" t="s">
        <v>155</v>
      </c>
      <c r="M204" s="75">
        <v>155</v>
      </c>
      <c r="N204" s="51"/>
    </row>
    <row r="205" spans="1:14">
      <c r="A205" s="29" t="s">
        <v>173</v>
      </c>
      <c r="B205" s="29" t="s">
        <v>192</v>
      </c>
      <c r="C205" s="29" t="s">
        <v>270</v>
      </c>
      <c r="D205" s="29" t="s">
        <v>247</v>
      </c>
      <c r="E205" s="29" t="s">
        <v>137</v>
      </c>
      <c r="F205" s="30">
        <v>210</v>
      </c>
      <c r="H205" s="73" t="s">
        <v>173</v>
      </c>
      <c r="I205" s="73" t="s">
        <v>192</v>
      </c>
      <c r="J205" s="74" t="s">
        <v>270</v>
      </c>
      <c r="K205" s="73" t="s">
        <v>247</v>
      </c>
      <c r="L205" s="73" t="s">
        <v>137</v>
      </c>
      <c r="M205" s="75">
        <v>210</v>
      </c>
      <c r="N205" s="51"/>
    </row>
    <row r="206" spans="1:14">
      <c r="A206" s="29" t="s">
        <v>173</v>
      </c>
      <c r="B206" s="29" t="s">
        <v>192</v>
      </c>
      <c r="C206" s="29" t="s">
        <v>269</v>
      </c>
      <c r="D206" s="29" t="s">
        <v>247</v>
      </c>
      <c r="E206" s="29" t="s">
        <v>137</v>
      </c>
      <c r="F206" s="30">
        <v>235</v>
      </c>
      <c r="H206" s="73" t="s">
        <v>173</v>
      </c>
      <c r="I206" s="73" t="s">
        <v>192</v>
      </c>
      <c r="J206" s="74" t="s">
        <v>269</v>
      </c>
      <c r="K206" s="73" t="s">
        <v>247</v>
      </c>
      <c r="L206" s="73" t="s">
        <v>137</v>
      </c>
      <c r="M206" s="75">
        <v>235</v>
      </c>
      <c r="N206" s="51"/>
    </row>
    <row r="207" spans="1:14">
      <c r="A207" s="29" t="s">
        <v>173</v>
      </c>
      <c r="B207" s="29" t="s">
        <v>192</v>
      </c>
      <c r="C207" s="29" t="s">
        <v>308</v>
      </c>
      <c r="D207" s="29" t="s">
        <v>569</v>
      </c>
      <c r="E207" s="29" t="s">
        <v>155</v>
      </c>
      <c r="F207" s="30">
        <v>168</v>
      </c>
      <c r="H207" s="73" t="s">
        <v>173</v>
      </c>
      <c r="I207" s="73" t="s">
        <v>192</v>
      </c>
      <c r="J207" s="74" t="s">
        <v>308</v>
      </c>
      <c r="K207" s="73" t="s">
        <v>569</v>
      </c>
      <c r="L207" s="73" t="s">
        <v>155</v>
      </c>
      <c r="M207" s="75">
        <v>168</v>
      </c>
      <c r="N207" s="51"/>
    </row>
    <row r="208" spans="1:14">
      <c r="A208" s="29" t="s">
        <v>173</v>
      </c>
      <c r="B208" s="29" t="s">
        <v>192</v>
      </c>
      <c r="C208" s="29" t="s">
        <v>299</v>
      </c>
      <c r="D208" s="29" t="s">
        <v>538</v>
      </c>
      <c r="E208" s="29" t="s">
        <v>146</v>
      </c>
      <c r="F208" s="30">
        <v>200</v>
      </c>
      <c r="H208" s="73" t="s">
        <v>173</v>
      </c>
      <c r="I208" s="73" t="s">
        <v>192</v>
      </c>
      <c r="J208" s="74" t="s">
        <v>299</v>
      </c>
      <c r="K208" s="73" t="s">
        <v>538</v>
      </c>
      <c r="L208" s="73" t="s">
        <v>146</v>
      </c>
      <c r="M208" s="75">
        <v>200</v>
      </c>
      <c r="N208" s="51"/>
    </row>
    <row r="209" spans="1:14">
      <c r="A209" s="29" t="s">
        <v>173</v>
      </c>
      <c r="B209" s="29" t="s">
        <v>192</v>
      </c>
      <c r="C209" s="29" t="s">
        <v>297</v>
      </c>
      <c r="D209" s="29" t="s">
        <v>538</v>
      </c>
      <c r="E209" s="29" t="s">
        <v>146</v>
      </c>
      <c r="F209" s="30">
        <v>200</v>
      </c>
      <c r="H209" s="73" t="s">
        <v>173</v>
      </c>
      <c r="I209" s="73" t="s">
        <v>192</v>
      </c>
      <c r="J209" s="74" t="s">
        <v>297</v>
      </c>
      <c r="K209" s="73" t="s">
        <v>538</v>
      </c>
      <c r="L209" s="73" t="s">
        <v>146</v>
      </c>
      <c r="M209" s="75">
        <v>200</v>
      </c>
      <c r="N209" s="51"/>
    </row>
    <row r="210" spans="1:14">
      <c r="A210" s="29" t="s">
        <v>173</v>
      </c>
      <c r="B210" s="29" t="s">
        <v>192</v>
      </c>
      <c r="C210" s="29" t="s">
        <v>301</v>
      </c>
      <c r="D210" s="29" t="s">
        <v>538</v>
      </c>
      <c r="E210" s="29" t="s">
        <v>159</v>
      </c>
      <c r="F210" s="30">
        <v>200</v>
      </c>
      <c r="H210" s="73" t="s">
        <v>173</v>
      </c>
      <c r="I210" s="73" t="s">
        <v>192</v>
      </c>
      <c r="J210" s="74" t="s">
        <v>301</v>
      </c>
      <c r="K210" s="73" t="s">
        <v>538</v>
      </c>
      <c r="L210" s="73" t="s">
        <v>159</v>
      </c>
      <c r="M210" s="75">
        <v>200</v>
      </c>
      <c r="N210" s="51"/>
    </row>
    <row r="211" spans="1:14">
      <c r="A211" s="29" t="s">
        <v>173</v>
      </c>
      <c r="B211" s="29" t="s">
        <v>192</v>
      </c>
      <c r="C211" s="29" t="s">
        <v>274</v>
      </c>
      <c r="D211" s="29" t="s">
        <v>247</v>
      </c>
      <c r="E211" s="29" t="s">
        <v>157</v>
      </c>
      <c r="F211" s="30">
        <v>146</v>
      </c>
      <c r="H211" s="73" t="s">
        <v>173</v>
      </c>
      <c r="I211" s="73" t="s">
        <v>192</v>
      </c>
      <c r="J211" s="74" t="s">
        <v>274</v>
      </c>
      <c r="K211" s="73" t="s">
        <v>247</v>
      </c>
      <c r="L211" s="73" t="s">
        <v>157</v>
      </c>
      <c r="M211" s="75">
        <v>146</v>
      </c>
      <c r="N211" s="51"/>
    </row>
    <row r="212" spans="1:14">
      <c r="A212" s="29" t="s">
        <v>173</v>
      </c>
      <c r="B212" s="29" t="s">
        <v>192</v>
      </c>
      <c r="C212" s="29" t="s">
        <v>500</v>
      </c>
      <c r="D212" s="29" t="s">
        <v>279</v>
      </c>
      <c r="E212" s="29" t="s">
        <v>131</v>
      </c>
      <c r="F212" s="30">
        <v>137</v>
      </c>
      <c r="H212" s="73" t="s">
        <v>173</v>
      </c>
      <c r="I212" s="73" t="s">
        <v>192</v>
      </c>
      <c r="J212" s="74" t="s">
        <v>500</v>
      </c>
      <c r="K212" s="73" t="s">
        <v>279</v>
      </c>
      <c r="L212" s="73" t="s">
        <v>131</v>
      </c>
      <c r="M212" s="75">
        <v>137</v>
      </c>
      <c r="N212" s="51"/>
    </row>
    <row r="213" spans="1:14">
      <c r="A213" s="29" t="s">
        <v>173</v>
      </c>
      <c r="B213" s="29" t="s">
        <v>192</v>
      </c>
      <c r="C213" s="29" t="s">
        <v>505</v>
      </c>
      <c r="D213" s="29" t="s">
        <v>279</v>
      </c>
      <c r="E213" s="29" t="s">
        <v>133</v>
      </c>
      <c r="F213" s="30">
        <v>175</v>
      </c>
      <c r="H213" s="73" t="s">
        <v>173</v>
      </c>
      <c r="I213" s="73" t="s">
        <v>192</v>
      </c>
      <c r="J213" s="74" t="s">
        <v>505</v>
      </c>
      <c r="K213" s="73" t="s">
        <v>279</v>
      </c>
      <c r="L213" s="73" t="s">
        <v>133</v>
      </c>
      <c r="M213" s="75">
        <v>175</v>
      </c>
      <c r="N213" s="51"/>
    </row>
    <row r="214" spans="1:14">
      <c r="A214" s="29" t="s">
        <v>173</v>
      </c>
      <c r="B214" s="29" t="s">
        <v>192</v>
      </c>
      <c r="C214" s="29" t="s">
        <v>527</v>
      </c>
      <c r="D214" s="29" t="s">
        <v>247</v>
      </c>
      <c r="E214" s="29" t="s">
        <v>131</v>
      </c>
      <c r="F214" s="30">
        <v>180</v>
      </c>
      <c r="H214" s="73" t="s">
        <v>173</v>
      </c>
      <c r="I214" s="73" t="s">
        <v>192</v>
      </c>
      <c r="J214" s="74" t="s">
        <v>527</v>
      </c>
      <c r="K214" s="73" t="s">
        <v>247</v>
      </c>
      <c r="L214" s="73" t="s">
        <v>131</v>
      </c>
      <c r="M214" s="75">
        <v>180</v>
      </c>
      <c r="N214" s="51"/>
    </row>
    <row r="215" spans="1:14">
      <c r="A215" s="29" t="s">
        <v>173</v>
      </c>
      <c r="B215" s="29" t="s">
        <v>192</v>
      </c>
      <c r="C215" s="29" t="s">
        <v>530</v>
      </c>
      <c r="D215" s="29" t="s">
        <v>279</v>
      </c>
      <c r="E215" s="29" t="s">
        <v>131</v>
      </c>
      <c r="F215" s="30">
        <v>160</v>
      </c>
      <c r="H215" s="73" t="s">
        <v>173</v>
      </c>
      <c r="I215" s="73" t="s">
        <v>192</v>
      </c>
      <c r="J215" s="74" t="s">
        <v>530</v>
      </c>
      <c r="K215" s="73" t="s">
        <v>279</v>
      </c>
      <c r="L215" s="73" t="s">
        <v>131</v>
      </c>
      <c r="M215" s="75">
        <v>160</v>
      </c>
      <c r="N215" s="51"/>
    </row>
    <row r="216" spans="1:14">
      <c r="A216" s="29" t="s">
        <v>173</v>
      </c>
      <c r="B216" s="29" t="s">
        <v>192</v>
      </c>
      <c r="C216" s="29" t="s">
        <v>548</v>
      </c>
      <c r="D216" s="29" t="s">
        <v>538</v>
      </c>
      <c r="E216" s="29" t="s">
        <v>149</v>
      </c>
      <c r="F216" s="30">
        <v>296</v>
      </c>
      <c r="H216" s="73" t="s">
        <v>173</v>
      </c>
      <c r="I216" s="73" t="s">
        <v>192</v>
      </c>
      <c r="J216" s="74" t="s">
        <v>548</v>
      </c>
      <c r="K216" s="73" t="s">
        <v>538</v>
      </c>
      <c r="L216" s="73" t="s">
        <v>149</v>
      </c>
      <c r="M216" s="75">
        <v>296</v>
      </c>
      <c r="N216" s="51"/>
    </row>
    <row r="217" spans="1:14">
      <c r="A217" s="29" t="s">
        <v>173</v>
      </c>
      <c r="B217" s="29" t="s">
        <v>192</v>
      </c>
      <c r="C217" s="29" t="s">
        <v>561</v>
      </c>
      <c r="D217" s="29" t="s">
        <v>279</v>
      </c>
      <c r="E217" s="29" t="s">
        <v>157</v>
      </c>
      <c r="F217" s="30">
        <v>190</v>
      </c>
      <c r="H217" s="73" t="s">
        <v>173</v>
      </c>
      <c r="I217" s="73" t="s">
        <v>192</v>
      </c>
      <c r="J217" s="74" t="s">
        <v>561</v>
      </c>
      <c r="K217" s="73" t="s">
        <v>279</v>
      </c>
      <c r="L217" s="73" t="s">
        <v>157</v>
      </c>
      <c r="M217" s="75">
        <v>190</v>
      </c>
      <c r="N217" s="51"/>
    </row>
    <row r="218" spans="1:14">
      <c r="A218" s="29" t="s">
        <v>173</v>
      </c>
      <c r="B218" s="29" t="s">
        <v>438</v>
      </c>
      <c r="F218" s="30">
        <v>2652</v>
      </c>
      <c r="H218" s="73" t="s">
        <v>173</v>
      </c>
      <c r="I218" s="80" t="s">
        <v>438</v>
      </c>
      <c r="J218" s="81"/>
      <c r="K218" s="81"/>
      <c r="L218" s="82"/>
      <c r="M218" s="76">
        <v>2652</v>
      </c>
      <c r="N218" s="51"/>
    </row>
    <row r="219" spans="1:14">
      <c r="A219" s="29" t="s">
        <v>173</v>
      </c>
      <c r="B219" s="29" t="s">
        <v>193</v>
      </c>
      <c r="C219" s="29" t="s">
        <v>275</v>
      </c>
      <c r="D219" s="29" t="s">
        <v>538</v>
      </c>
      <c r="E219" s="29" t="s">
        <v>155</v>
      </c>
      <c r="F219" s="30">
        <v>155</v>
      </c>
      <c r="H219" s="73" t="s">
        <v>173</v>
      </c>
      <c r="I219" s="73" t="s">
        <v>193</v>
      </c>
      <c r="J219" s="74" t="s">
        <v>275</v>
      </c>
      <c r="K219" s="73" t="s">
        <v>538</v>
      </c>
      <c r="L219" s="73" t="s">
        <v>155</v>
      </c>
      <c r="M219" s="75">
        <v>155</v>
      </c>
      <c r="N219" s="51"/>
    </row>
    <row r="220" spans="1:14">
      <c r="A220" s="29" t="s">
        <v>173</v>
      </c>
      <c r="B220" s="29" t="s">
        <v>193</v>
      </c>
      <c r="C220" s="29" t="s">
        <v>270</v>
      </c>
      <c r="D220" s="29" t="s">
        <v>247</v>
      </c>
      <c r="E220" s="29" t="s">
        <v>137</v>
      </c>
      <c r="F220" s="30">
        <v>210</v>
      </c>
      <c r="H220" s="73" t="s">
        <v>173</v>
      </c>
      <c r="I220" s="73" t="s">
        <v>193</v>
      </c>
      <c r="J220" s="74" t="s">
        <v>270</v>
      </c>
      <c r="K220" s="73" t="s">
        <v>247</v>
      </c>
      <c r="L220" s="73" t="s">
        <v>137</v>
      </c>
      <c r="M220" s="75">
        <v>210</v>
      </c>
      <c r="N220" s="51"/>
    </row>
    <row r="221" spans="1:14">
      <c r="A221" s="29" t="s">
        <v>173</v>
      </c>
      <c r="B221" s="29" t="s">
        <v>193</v>
      </c>
      <c r="C221" s="29" t="s">
        <v>269</v>
      </c>
      <c r="D221" s="29" t="s">
        <v>247</v>
      </c>
      <c r="E221" s="29" t="s">
        <v>137</v>
      </c>
      <c r="F221" s="30">
        <v>235</v>
      </c>
      <c r="H221" s="73" t="s">
        <v>173</v>
      </c>
      <c r="I221" s="73" t="s">
        <v>193</v>
      </c>
      <c r="J221" s="74" t="s">
        <v>269</v>
      </c>
      <c r="K221" s="73" t="s">
        <v>247</v>
      </c>
      <c r="L221" s="73" t="s">
        <v>137</v>
      </c>
      <c r="M221" s="75">
        <v>235</v>
      </c>
      <c r="N221" s="51"/>
    </row>
    <row r="222" spans="1:14">
      <c r="A222" s="29" t="s">
        <v>173</v>
      </c>
      <c r="B222" s="29" t="s">
        <v>193</v>
      </c>
      <c r="C222" s="29" t="s">
        <v>308</v>
      </c>
      <c r="D222" s="29" t="s">
        <v>569</v>
      </c>
      <c r="E222" s="29" t="s">
        <v>155</v>
      </c>
      <c r="F222" s="30">
        <v>168</v>
      </c>
      <c r="H222" s="73" t="s">
        <v>173</v>
      </c>
      <c r="I222" s="73" t="s">
        <v>193</v>
      </c>
      <c r="J222" s="74" t="s">
        <v>308</v>
      </c>
      <c r="K222" s="73" t="s">
        <v>569</v>
      </c>
      <c r="L222" s="73" t="s">
        <v>155</v>
      </c>
      <c r="M222" s="75">
        <v>168</v>
      </c>
      <c r="N222" s="51"/>
    </row>
    <row r="223" spans="1:14">
      <c r="A223" s="29" t="s">
        <v>173</v>
      </c>
      <c r="B223" s="29" t="s">
        <v>193</v>
      </c>
      <c r="C223" s="29" t="s">
        <v>299</v>
      </c>
      <c r="D223" s="29" t="s">
        <v>538</v>
      </c>
      <c r="E223" s="29" t="s">
        <v>146</v>
      </c>
      <c r="F223" s="30">
        <v>200</v>
      </c>
      <c r="H223" s="73" t="s">
        <v>173</v>
      </c>
      <c r="I223" s="73" t="s">
        <v>193</v>
      </c>
      <c r="J223" s="74" t="s">
        <v>299</v>
      </c>
      <c r="K223" s="73" t="s">
        <v>538</v>
      </c>
      <c r="L223" s="73" t="s">
        <v>146</v>
      </c>
      <c r="M223" s="75">
        <v>200</v>
      </c>
      <c r="N223" s="51"/>
    </row>
    <row r="224" spans="1:14">
      <c r="A224" s="29" t="s">
        <v>173</v>
      </c>
      <c r="B224" s="29" t="s">
        <v>193</v>
      </c>
      <c r="C224" s="29" t="s">
        <v>297</v>
      </c>
      <c r="D224" s="29" t="s">
        <v>538</v>
      </c>
      <c r="E224" s="29" t="s">
        <v>146</v>
      </c>
      <c r="F224" s="30">
        <v>200</v>
      </c>
      <c r="H224" s="73" t="s">
        <v>173</v>
      </c>
      <c r="I224" s="73" t="s">
        <v>193</v>
      </c>
      <c r="J224" s="74" t="s">
        <v>297</v>
      </c>
      <c r="K224" s="73" t="s">
        <v>538</v>
      </c>
      <c r="L224" s="73" t="s">
        <v>146</v>
      </c>
      <c r="M224" s="75">
        <v>200</v>
      </c>
      <c r="N224" s="51"/>
    </row>
    <row r="225" spans="1:14">
      <c r="A225" s="29" t="s">
        <v>173</v>
      </c>
      <c r="B225" s="29" t="s">
        <v>193</v>
      </c>
      <c r="C225" s="29" t="s">
        <v>301</v>
      </c>
      <c r="D225" s="29" t="s">
        <v>538</v>
      </c>
      <c r="E225" s="29" t="s">
        <v>159</v>
      </c>
      <c r="F225" s="30">
        <v>200</v>
      </c>
      <c r="H225" s="73" t="s">
        <v>173</v>
      </c>
      <c r="I225" s="73" t="s">
        <v>193</v>
      </c>
      <c r="J225" s="74" t="s">
        <v>301</v>
      </c>
      <c r="K225" s="73" t="s">
        <v>538</v>
      </c>
      <c r="L225" s="73" t="s">
        <v>159</v>
      </c>
      <c r="M225" s="75">
        <v>200</v>
      </c>
      <c r="N225" s="51"/>
    </row>
    <row r="226" spans="1:14">
      <c r="A226" s="29" t="s">
        <v>173</v>
      </c>
      <c r="B226" s="29" t="s">
        <v>193</v>
      </c>
      <c r="C226" s="29" t="s">
        <v>274</v>
      </c>
      <c r="D226" s="29" t="s">
        <v>247</v>
      </c>
      <c r="E226" s="29" t="s">
        <v>157</v>
      </c>
      <c r="F226" s="30">
        <v>146</v>
      </c>
      <c r="H226" s="73" t="s">
        <v>173</v>
      </c>
      <c r="I226" s="73" t="s">
        <v>193</v>
      </c>
      <c r="J226" s="74" t="s">
        <v>274</v>
      </c>
      <c r="K226" s="73" t="s">
        <v>247</v>
      </c>
      <c r="L226" s="73" t="s">
        <v>157</v>
      </c>
      <c r="M226" s="75">
        <v>146</v>
      </c>
      <c r="N226" s="51"/>
    </row>
    <row r="227" spans="1:14">
      <c r="A227" s="29" t="s">
        <v>173</v>
      </c>
      <c r="B227" s="29" t="s">
        <v>193</v>
      </c>
      <c r="C227" s="29" t="s">
        <v>500</v>
      </c>
      <c r="D227" s="29" t="s">
        <v>279</v>
      </c>
      <c r="E227" s="29" t="s">
        <v>131</v>
      </c>
      <c r="F227" s="30">
        <v>137</v>
      </c>
      <c r="H227" s="73" t="s">
        <v>173</v>
      </c>
      <c r="I227" s="73" t="s">
        <v>193</v>
      </c>
      <c r="J227" s="74" t="s">
        <v>500</v>
      </c>
      <c r="K227" s="73" t="s">
        <v>279</v>
      </c>
      <c r="L227" s="73" t="s">
        <v>131</v>
      </c>
      <c r="M227" s="75">
        <v>137</v>
      </c>
      <c r="N227" s="51"/>
    </row>
    <row r="228" spans="1:14">
      <c r="A228" s="29" t="s">
        <v>173</v>
      </c>
      <c r="B228" s="29" t="s">
        <v>193</v>
      </c>
      <c r="C228" s="29" t="s">
        <v>505</v>
      </c>
      <c r="D228" s="29" t="s">
        <v>279</v>
      </c>
      <c r="E228" s="29" t="s">
        <v>133</v>
      </c>
      <c r="F228" s="30">
        <v>175</v>
      </c>
      <c r="H228" s="73" t="s">
        <v>173</v>
      </c>
      <c r="I228" s="73" t="s">
        <v>193</v>
      </c>
      <c r="J228" s="74" t="s">
        <v>505</v>
      </c>
      <c r="K228" s="73" t="s">
        <v>279</v>
      </c>
      <c r="L228" s="73" t="s">
        <v>133</v>
      </c>
      <c r="M228" s="75">
        <v>175</v>
      </c>
      <c r="N228" s="51"/>
    </row>
    <row r="229" spans="1:14">
      <c r="A229" s="29" t="s">
        <v>173</v>
      </c>
      <c r="B229" s="29" t="s">
        <v>193</v>
      </c>
      <c r="C229" s="29" t="s">
        <v>527</v>
      </c>
      <c r="D229" s="29" t="s">
        <v>247</v>
      </c>
      <c r="E229" s="29" t="s">
        <v>131</v>
      </c>
      <c r="F229" s="30">
        <v>180</v>
      </c>
      <c r="H229" s="73" t="s">
        <v>173</v>
      </c>
      <c r="I229" s="73" t="s">
        <v>193</v>
      </c>
      <c r="J229" s="74" t="s">
        <v>527</v>
      </c>
      <c r="K229" s="73" t="s">
        <v>247</v>
      </c>
      <c r="L229" s="73" t="s">
        <v>131</v>
      </c>
      <c r="M229" s="75">
        <v>180</v>
      </c>
      <c r="N229" s="51"/>
    </row>
    <row r="230" spans="1:14">
      <c r="A230" s="29" t="s">
        <v>173</v>
      </c>
      <c r="B230" s="29" t="s">
        <v>193</v>
      </c>
      <c r="C230" s="29" t="s">
        <v>530</v>
      </c>
      <c r="D230" s="29" t="s">
        <v>279</v>
      </c>
      <c r="E230" s="29" t="s">
        <v>131</v>
      </c>
      <c r="F230" s="30">
        <v>160</v>
      </c>
      <c r="H230" s="73" t="s">
        <v>173</v>
      </c>
      <c r="I230" s="73" t="s">
        <v>193</v>
      </c>
      <c r="J230" s="74" t="s">
        <v>530</v>
      </c>
      <c r="K230" s="73" t="s">
        <v>279</v>
      </c>
      <c r="L230" s="73" t="s">
        <v>131</v>
      </c>
      <c r="M230" s="75">
        <v>160</v>
      </c>
      <c r="N230" s="51"/>
    </row>
    <row r="231" spans="1:14">
      <c r="A231" s="29" t="s">
        <v>173</v>
      </c>
      <c r="B231" s="29" t="s">
        <v>193</v>
      </c>
      <c r="C231" s="29" t="s">
        <v>548</v>
      </c>
      <c r="D231" s="29" t="s">
        <v>538</v>
      </c>
      <c r="E231" s="29" t="s">
        <v>149</v>
      </c>
      <c r="F231" s="30">
        <v>296</v>
      </c>
      <c r="H231" s="73" t="s">
        <v>173</v>
      </c>
      <c r="I231" s="73" t="s">
        <v>193</v>
      </c>
      <c r="J231" s="74" t="s">
        <v>548</v>
      </c>
      <c r="K231" s="73" t="s">
        <v>538</v>
      </c>
      <c r="L231" s="73" t="s">
        <v>149</v>
      </c>
      <c r="M231" s="75">
        <v>296</v>
      </c>
      <c r="N231" s="51"/>
    </row>
    <row r="232" spans="1:14">
      <c r="A232" s="29" t="s">
        <v>173</v>
      </c>
      <c r="B232" s="29" t="s">
        <v>193</v>
      </c>
      <c r="C232" s="29" t="s">
        <v>561</v>
      </c>
      <c r="D232" s="29" t="s">
        <v>279</v>
      </c>
      <c r="E232" s="29" t="s">
        <v>157</v>
      </c>
      <c r="F232" s="30">
        <v>190</v>
      </c>
      <c r="H232" s="73" t="s">
        <v>173</v>
      </c>
      <c r="I232" s="73" t="s">
        <v>193</v>
      </c>
      <c r="J232" s="74" t="s">
        <v>561</v>
      </c>
      <c r="K232" s="73" t="s">
        <v>279</v>
      </c>
      <c r="L232" s="73" t="s">
        <v>157</v>
      </c>
      <c r="M232" s="75">
        <v>190</v>
      </c>
      <c r="N232" s="51"/>
    </row>
    <row r="233" spans="1:14">
      <c r="A233" s="29" t="s">
        <v>173</v>
      </c>
      <c r="B233" s="29" t="s">
        <v>439</v>
      </c>
      <c r="F233" s="30">
        <v>2652</v>
      </c>
      <c r="H233" s="73" t="s">
        <v>173</v>
      </c>
      <c r="I233" s="80" t="s">
        <v>439</v>
      </c>
      <c r="J233" s="81"/>
      <c r="K233" s="81"/>
      <c r="L233" s="82"/>
      <c r="M233" s="76">
        <v>2652</v>
      </c>
      <c r="N233" s="51"/>
    </row>
    <row r="234" spans="1:14">
      <c r="A234" s="29" t="s">
        <v>173</v>
      </c>
      <c r="B234" s="29" t="s">
        <v>194</v>
      </c>
      <c r="C234" s="29" t="s">
        <v>275</v>
      </c>
      <c r="D234" s="29" t="s">
        <v>538</v>
      </c>
      <c r="E234" s="29" t="s">
        <v>155</v>
      </c>
      <c r="F234" s="30">
        <v>155</v>
      </c>
      <c r="H234" s="73" t="s">
        <v>173</v>
      </c>
      <c r="I234" s="73" t="s">
        <v>194</v>
      </c>
      <c r="J234" s="74" t="s">
        <v>275</v>
      </c>
      <c r="K234" s="73" t="s">
        <v>538</v>
      </c>
      <c r="L234" s="73" t="s">
        <v>155</v>
      </c>
      <c r="M234" s="75">
        <v>155</v>
      </c>
      <c r="N234" s="51"/>
    </row>
    <row r="235" spans="1:14">
      <c r="A235" s="29" t="s">
        <v>173</v>
      </c>
      <c r="B235" s="29" t="s">
        <v>194</v>
      </c>
      <c r="C235" s="29" t="s">
        <v>270</v>
      </c>
      <c r="D235" s="29" t="s">
        <v>247</v>
      </c>
      <c r="E235" s="29" t="s">
        <v>137</v>
      </c>
      <c r="F235" s="30">
        <v>210</v>
      </c>
      <c r="H235" s="73" t="s">
        <v>173</v>
      </c>
      <c r="I235" s="73" t="s">
        <v>194</v>
      </c>
      <c r="J235" s="74" t="s">
        <v>270</v>
      </c>
      <c r="K235" s="73" t="s">
        <v>247</v>
      </c>
      <c r="L235" s="73" t="s">
        <v>137</v>
      </c>
      <c r="M235" s="75">
        <v>210</v>
      </c>
      <c r="N235" s="51"/>
    </row>
    <row r="236" spans="1:14">
      <c r="A236" s="29" t="s">
        <v>173</v>
      </c>
      <c r="B236" s="29" t="s">
        <v>194</v>
      </c>
      <c r="C236" s="29" t="s">
        <v>269</v>
      </c>
      <c r="D236" s="29" t="s">
        <v>247</v>
      </c>
      <c r="E236" s="29" t="s">
        <v>137</v>
      </c>
      <c r="F236" s="30">
        <v>235</v>
      </c>
      <c r="H236" s="73" t="s">
        <v>173</v>
      </c>
      <c r="I236" s="73" t="s">
        <v>194</v>
      </c>
      <c r="J236" s="74" t="s">
        <v>269</v>
      </c>
      <c r="K236" s="73" t="s">
        <v>247</v>
      </c>
      <c r="L236" s="73" t="s">
        <v>137</v>
      </c>
      <c r="M236" s="75">
        <v>235</v>
      </c>
      <c r="N236" s="51"/>
    </row>
    <row r="237" spans="1:14">
      <c r="A237" s="29" t="s">
        <v>173</v>
      </c>
      <c r="B237" s="29" t="s">
        <v>194</v>
      </c>
      <c r="C237" s="29" t="s">
        <v>308</v>
      </c>
      <c r="D237" s="29" t="s">
        <v>569</v>
      </c>
      <c r="E237" s="29" t="s">
        <v>155</v>
      </c>
      <c r="F237" s="30">
        <v>168</v>
      </c>
      <c r="H237" s="73" t="s">
        <v>173</v>
      </c>
      <c r="I237" s="73" t="s">
        <v>194</v>
      </c>
      <c r="J237" s="74" t="s">
        <v>308</v>
      </c>
      <c r="K237" s="73" t="s">
        <v>569</v>
      </c>
      <c r="L237" s="73" t="s">
        <v>155</v>
      </c>
      <c r="M237" s="75">
        <v>168</v>
      </c>
      <c r="N237" s="51"/>
    </row>
    <row r="238" spans="1:14">
      <c r="A238" s="29" t="s">
        <v>173</v>
      </c>
      <c r="B238" s="29" t="s">
        <v>194</v>
      </c>
      <c r="C238" s="29" t="s">
        <v>299</v>
      </c>
      <c r="D238" s="29" t="s">
        <v>538</v>
      </c>
      <c r="E238" s="29" t="s">
        <v>146</v>
      </c>
      <c r="F238" s="30">
        <v>200</v>
      </c>
      <c r="H238" s="73" t="s">
        <v>173</v>
      </c>
      <c r="I238" s="73" t="s">
        <v>194</v>
      </c>
      <c r="J238" s="74" t="s">
        <v>299</v>
      </c>
      <c r="K238" s="73" t="s">
        <v>538</v>
      </c>
      <c r="L238" s="73" t="s">
        <v>146</v>
      </c>
      <c r="M238" s="75">
        <v>200</v>
      </c>
      <c r="N238" s="51"/>
    </row>
    <row r="239" spans="1:14">
      <c r="A239" s="29" t="s">
        <v>173</v>
      </c>
      <c r="B239" s="29" t="s">
        <v>194</v>
      </c>
      <c r="C239" s="29" t="s">
        <v>297</v>
      </c>
      <c r="D239" s="29" t="s">
        <v>538</v>
      </c>
      <c r="E239" s="29" t="s">
        <v>146</v>
      </c>
      <c r="F239" s="30">
        <v>200</v>
      </c>
      <c r="H239" s="73" t="s">
        <v>173</v>
      </c>
      <c r="I239" s="73" t="s">
        <v>194</v>
      </c>
      <c r="J239" s="74" t="s">
        <v>297</v>
      </c>
      <c r="K239" s="73" t="s">
        <v>538</v>
      </c>
      <c r="L239" s="73" t="s">
        <v>146</v>
      </c>
      <c r="M239" s="75">
        <v>200</v>
      </c>
      <c r="N239" s="51"/>
    </row>
    <row r="240" spans="1:14">
      <c r="A240" s="29" t="s">
        <v>173</v>
      </c>
      <c r="B240" s="29" t="s">
        <v>194</v>
      </c>
      <c r="C240" s="29" t="s">
        <v>301</v>
      </c>
      <c r="D240" s="29" t="s">
        <v>538</v>
      </c>
      <c r="E240" s="29" t="s">
        <v>159</v>
      </c>
      <c r="F240" s="30">
        <v>200</v>
      </c>
      <c r="H240" s="73" t="s">
        <v>173</v>
      </c>
      <c r="I240" s="73" t="s">
        <v>194</v>
      </c>
      <c r="J240" s="74" t="s">
        <v>301</v>
      </c>
      <c r="K240" s="73" t="s">
        <v>538</v>
      </c>
      <c r="L240" s="73" t="s">
        <v>159</v>
      </c>
      <c r="M240" s="75">
        <v>200</v>
      </c>
      <c r="N240" s="51"/>
    </row>
    <row r="241" spans="1:14">
      <c r="A241" s="29" t="s">
        <v>173</v>
      </c>
      <c r="B241" s="29" t="s">
        <v>194</v>
      </c>
      <c r="C241" s="29" t="s">
        <v>274</v>
      </c>
      <c r="D241" s="29" t="s">
        <v>247</v>
      </c>
      <c r="E241" s="29" t="s">
        <v>157</v>
      </c>
      <c r="F241" s="30">
        <v>146</v>
      </c>
      <c r="H241" s="73" t="s">
        <v>173</v>
      </c>
      <c r="I241" s="73" t="s">
        <v>194</v>
      </c>
      <c r="J241" s="74" t="s">
        <v>274</v>
      </c>
      <c r="K241" s="73" t="s">
        <v>247</v>
      </c>
      <c r="L241" s="73" t="s">
        <v>157</v>
      </c>
      <c r="M241" s="75">
        <v>146</v>
      </c>
      <c r="N241" s="51"/>
    </row>
    <row r="242" spans="1:14">
      <c r="A242" s="29" t="s">
        <v>173</v>
      </c>
      <c r="B242" s="29" t="s">
        <v>194</v>
      </c>
      <c r="C242" s="29" t="s">
        <v>500</v>
      </c>
      <c r="D242" s="29" t="s">
        <v>279</v>
      </c>
      <c r="E242" s="29" t="s">
        <v>131</v>
      </c>
      <c r="F242" s="30">
        <v>137</v>
      </c>
      <c r="H242" s="73" t="s">
        <v>173</v>
      </c>
      <c r="I242" s="73" t="s">
        <v>194</v>
      </c>
      <c r="J242" s="74" t="s">
        <v>500</v>
      </c>
      <c r="K242" s="73" t="s">
        <v>279</v>
      </c>
      <c r="L242" s="73" t="s">
        <v>131</v>
      </c>
      <c r="M242" s="75">
        <v>137</v>
      </c>
      <c r="N242" s="51"/>
    </row>
    <row r="243" spans="1:14">
      <c r="A243" s="29" t="s">
        <v>173</v>
      </c>
      <c r="B243" s="29" t="s">
        <v>194</v>
      </c>
      <c r="C243" s="29" t="s">
        <v>505</v>
      </c>
      <c r="D243" s="29" t="s">
        <v>279</v>
      </c>
      <c r="E243" s="29" t="s">
        <v>133</v>
      </c>
      <c r="F243" s="30">
        <v>175</v>
      </c>
      <c r="H243" s="73" t="s">
        <v>173</v>
      </c>
      <c r="I243" s="73" t="s">
        <v>194</v>
      </c>
      <c r="J243" s="74" t="s">
        <v>505</v>
      </c>
      <c r="K243" s="73" t="s">
        <v>279</v>
      </c>
      <c r="L243" s="73" t="s">
        <v>133</v>
      </c>
      <c r="M243" s="75">
        <v>175</v>
      </c>
      <c r="N243" s="51"/>
    </row>
    <row r="244" spans="1:14">
      <c r="A244" s="29" t="s">
        <v>173</v>
      </c>
      <c r="B244" s="29" t="s">
        <v>194</v>
      </c>
      <c r="C244" s="29" t="s">
        <v>527</v>
      </c>
      <c r="D244" s="29" t="s">
        <v>247</v>
      </c>
      <c r="E244" s="29" t="s">
        <v>131</v>
      </c>
      <c r="F244" s="30">
        <v>180</v>
      </c>
      <c r="H244" s="73" t="s">
        <v>173</v>
      </c>
      <c r="I244" s="73" t="s">
        <v>194</v>
      </c>
      <c r="J244" s="74" t="s">
        <v>527</v>
      </c>
      <c r="K244" s="73" t="s">
        <v>247</v>
      </c>
      <c r="L244" s="73" t="s">
        <v>131</v>
      </c>
      <c r="M244" s="75">
        <v>180</v>
      </c>
      <c r="N244" s="51"/>
    </row>
    <row r="245" spans="1:14">
      <c r="A245" s="29" t="s">
        <v>173</v>
      </c>
      <c r="B245" s="29" t="s">
        <v>194</v>
      </c>
      <c r="C245" s="29" t="s">
        <v>530</v>
      </c>
      <c r="D245" s="29" t="s">
        <v>279</v>
      </c>
      <c r="E245" s="29" t="s">
        <v>131</v>
      </c>
      <c r="F245" s="30">
        <v>160</v>
      </c>
      <c r="H245" s="73" t="s">
        <v>173</v>
      </c>
      <c r="I245" s="73" t="s">
        <v>194</v>
      </c>
      <c r="J245" s="74" t="s">
        <v>530</v>
      </c>
      <c r="K245" s="73" t="s">
        <v>279</v>
      </c>
      <c r="L245" s="73" t="s">
        <v>131</v>
      </c>
      <c r="M245" s="75">
        <v>160</v>
      </c>
      <c r="N245" s="51"/>
    </row>
    <row r="246" spans="1:14">
      <c r="A246" s="29" t="s">
        <v>173</v>
      </c>
      <c r="B246" s="29" t="s">
        <v>194</v>
      </c>
      <c r="C246" s="29" t="s">
        <v>548</v>
      </c>
      <c r="D246" s="29" t="s">
        <v>538</v>
      </c>
      <c r="E246" s="29" t="s">
        <v>149</v>
      </c>
      <c r="F246" s="30">
        <v>296</v>
      </c>
      <c r="H246" s="73" t="s">
        <v>173</v>
      </c>
      <c r="I246" s="73" t="s">
        <v>194</v>
      </c>
      <c r="J246" s="74" t="s">
        <v>548</v>
      </c>
      <c r="K246" s="73" t="s">
        <v>538</v>
      </c>
      <c r="L246" s="73" t="s">
        <v>149</v>
      </c>
      <c r="M246" s="75">
        <v>296</v>
      </c>
      <c r="N246" s="51"/>
    </row>
    <row r="247" spans="1:14">
      <c r="A247" s="29" t="s">
        <v>173</v>
      </c>
      <c r="B247" s="29" t="s">
        <v>194</v>
      </c>
      <c r="C247" s="29" t="s">
        <v>561</v>
      </c>
      <c r="D247" s="29" t="s">
        <v>279</v>
      </c>
      <c r="E247" s="29" t="s">
        <v>157</v>
      </c>
      <c r="F247" s="30">
        <v>190</v>
      </c>
      <c r="H247" s="73" t="s">
        <v>173</v>
      </c>
      <c r="I247" s="73" t="s">
        <v>194</v>
      </c>
      <c r="J247" s="74" t="s">
        <v>561</v>
      </c>
      <c r="K247" s="73" t="s">
        <v>279</v>
      </c>
      <c r="L247" s="73" t="s">
        <v>157</v>
      </c>
      <c r="M247" s="75">
        <v>190</v>
      </c>
      <c r="N247" s="51"/>
    </row>
    <row r="248" spans="1:14">
      <c r="A248" s="29" t="s">
        <v>173</v>
      </c>
      <c r="B248" s="29" t="s">
        <v>440</v>
      </c>
      <c r="F248" s="30">
        <v>2652</v>
      </c>
      <c r="H248" s="73" t="s">
        <v>173</v>
      </c>
      <c r="I248" s="80" t="s">
        <v>440</v>
      </c>
      <c r="J248" s="81"/>
      <c r="K248" s="81"/>
      <c r="L248" s="82"/>
      <c r="M248" s="76">
        <v>2652</v>
      </c>
      <c r="N248" s="51"/>
    </row>
    <row r="249" spans="1:14">
      <c r="A249" s="29" t="s">
        <v>173</v>
      </c>
      <c r="B249" s="29" t="s">
        <v>195</v>
      </c>
      <c r="C249" s="29" t="s">
        <v>275</v>
      </c>
      <c r="D249" s="29" t="s">
        <v>538</v>
      </c>
      <c r="E249" s="29" t="s">
        <v>155</v>
      </c>
      <c r="F249" s="30">
        <v>155</v>
      </c>
      <c r="H249" s="73" t="s">
        <v>173</v>
      </c>
      <c r="I249" s="73" t="s">
        <v>195</v>
      </c>
      <c r="J249" s="74" t="s">
        <v>275</v>
      </c>
      <c r="K249" s="73" t="s">
        <v>538</v>
      </c>
      <c r="L249" s="73" t="s">
        <v>155</v>
      </c>
      <c r="M249" s="75">
        <v>155</v>
      </c>
      <c r="N249" s="51"/>
    </row>
    <row r="250" spans="1:14">
      <c r="A250" s="29" t="s">
        <v>173</v>
      </c>
      <c r="B250" s="29" t="s">
        <v>195</v>
      </c>
      <c r="C250" s="29" t="s">
        <v>270</v>
      </c>
      <c r="D250" s="29" t="s">
        <v>247</v>
      </c>
      <c r="E250" s="29" t="s">
        <v>137</v>
      </c>
      <c r="F250" s="30">
        <v>210</v>
      </c>
      <c r="H250" s="73" t="s">
        <v>173</v>
      </c>
      <c r="I250" s="73" t="s">
        <v>195</v>
      </c>
      <c r="J250" s="74" t="s">
        <v>270</v>
      </c>
      <c r="K250" s="73" t="s">
        <v>247</v>
      </c>
      <c r="L250" s="73" t="s">
        <v>137</v>
      </c>
      <c r="M250" s="75">
        <v>210</v>
      </c>
      <c r="N250" s="51"/>
    </row>
    <row r="251" spans="1:14">
      <c r="A251" s="29" t="s">
        <v>173</v>
      </c>
      <c r="B251" s="29" t="s">
        <v>195</v>
      </c>
      <c r="C251" s="29" t="s">
        <v>269</v>
      </c>
      <c r="D251" s="29" t="s">
        <v>247</v>
      </c>
      <c r="E251" s="29" t="s">
        <v>137</v>
      </c>
      <c r="F251" s="30">
        <v>235</v>
      </c>
      <c r="H251" s="73" t="s">
        <v>173</v>
      </c>
      <c r="I251" s="73" t="s">
        <v>195</v>
      </c>
      <c r="J251" s="74" t="s">
        <v>269</v>
      </c>
      <c r="K251" s="73" t="s">
        <v>247</v>
      </c>
      <c r="L251" s="73" t="s">
        <v>137</v>
      </c>
      <c r="M251" s="75">
        <v>235</v>
      </c>
      <c r="N251" s="51"/>
    </row>
    <row r="252" spans="1:14">
      <c r="A252" s="29" t="s">
        <v>173</v>
      </c>
      <c r="B252" s="29" t="s">
        <v>195</v>
      </c>
      <c r="C252" s="29" t="s">
        <v>308</v>
      </c>
      <c r="D252" s="29" t="s">
        <v>569</v>
      </c>
      <c r="E252" s="29" t="s">
        <v>155</v>
      </c>
      <c r="F252" s="30">
        <v>168</v>
      </c>
      <c r="H252" s="73" t="s">
        <v>173</v>
      </c>
      <c r="I252" s="73" t="s">
        <v>195</v>
      </c>
      <c r="J252" s="74" t="s">
        <v>308</v>
      </c>
      <c r="K252" s="73" t="s">
        <v>569</v>
      </c>
      <c r="L252" s="73" t="s">
        <v>155</v>
      </c>
      <c r="M252" s="75">
        <v>168</v>
      </c>
      <c r="N252" s="51"/>
    </row>
    <row r="253" spans="1:14">
      <c r="A253" s="29" t="s">
        <v>173</v>
      </c>
      <c r="B253" s="29" t="s">
        <v>195</v>
      </c>
      <c r="C253" s="29" t="s">
        <v>299</v>
      </c>
      <c r="D253" s="29" t="s">
        <v>538</v>
      </c>
      <c r="E253" s="29" t="s">
        <v>146</v>
      </c>
      <c r="F253" s="30">
        <v>200</v>
      </c>
      <c r="H253" s="73" t="s">
        <v>173</v>
      </c>
      <c r="I253" s="73" t="s">
        <v>195</v>
      </c>
      <c r="J253" s="74" t="s">
        <v>299</v>
      </c>
      <c r="K253" s="73" t="s">
        <v>538</v>
      </c>
      <c r="L253" s="73" t="s">
        <v>146</v>
      </c>
      <c r="M253" s="75">
        <v>200</v>
      </c>
      <c r="N253" s="51"/>
    </row>
    <row r="254" spans="1:14">
      <c r="A254" s="29" t="s">
        <v>173</v>
      </c>
      <c r="B254" s="29" t="s">
        <v>195</v>
      </c>
      <c r="C254" s="29" t="s">
        <v>297</v>
      </c>
      <c r="D254" s="29" t="s">
        <v>538</v>
      </c>
      <c r="E254" s="29" t="s">
        <v>146</v>
      </c>
      <c r="F254" s="30">
        <v>200</v>
      </c>
      <c r="H254" s="73" t="s">
        <v>173</v>
      </c>
      <c r="I254" s="73" t="s">
        <v>195</v>
      </c>
      <c r="J254" s="74" t="s">
        <v>297</v>
      </c>
      <c r="K254" s="73" t="s">
        <v>538</v>
      </c>
      <c r="L254" s="73" t="s">
        <v>146</v>
      </c>
      <c r="M254" s="75">
        <v>200</v>
      </c>
      <c r="N254" s="51"/>
    </row>
    <row r="255" spans="1:14">
      <c r="A255" s="29" t="s">
        <v>173</v>
      </c>
      <c r="B255" s="29" t="s">
        <v>195</v>
      </c>
      <c r="C255" s="29" t="s">
        <v>301</v>
      </c>
      <c r="D255" s="29" t="s">
        <v>538</v>
      </c>
      <c r="E255" s="29" t="s">
        <v>159</v>
      </c>
      <c r="F255" s="30">
        <v>200</v>
      </c>
      <c r="H255" s="73" t="s">
        <v>173</v>
      </c>
      <c r="I255" s="73" t="s">
        <v>195</v>
      </c>
      <c r="J255" s="74" t="s">
        <v>301</v>
      </c>
      <c r="K255" s="73" t="s">
        <v>538</v>
      </c>
      <c r="L255" s="73" t="s">
        <v>159</v>
      </c>
      <c r="M255" s="75">
        <v>200</v>
      </c>
      <c r="N255" s="51"/>
    </row>
    <row r="256" spans="1:14">
      <c r="A256" s="29" t="s">
        <v>173</v>
      </c>
      <c r="B256" s="29" t="s">
        <v>195</v>
      </c>
      <c r="C256" s="29" t="s">
        <v>274</v>
      </c>
      <c r="D256" s="29" t="s">
        <v>247</v>
      </c>
      <c r="E256" s="29" t="s">
        <v>157</v>
      </c>
      <c r="F256" s="30">
        <v>146</v>
      </c>
      <c r="H256" s="73" t="s">
        <v>173</v>
      </c>
      <c r="I256" s="73" t="s">
        <v>195</v>
      </c>
      <c r="J256" s="74" t="s">
        <v>274</v>
      </c>
      <c r="K256" s="73" t="s">
        <v>247</v>
      </c>
      <c r="L256" s="73" t="s">
        <v>157</v>
      </c>
      <c r="M256" s="75">
        <v>146</v>
      </c>
      <c r="N256" s="51"/>
    </row>
    <row r="257" spans="1:14">
      <c r="A257" s="29" t="s">
        <v>173</v>
      </c>
      <c r="B257" s="29" t="s">
        <v>195</v>
      </c>
      <c r="C257" s="29" t="s">
        <v>500</v>
      </c>
      <c r="D257" s="29" t="s">
        <v>279</v>
      </c>
      <c r="E257" s="29" t="s">
        <v>131</v>
      </c>
      <c r="F257" s="30">
        <v>137</v>
      </c>
      <c r="H257" s="73" t="s">
        <v>173</v>
      </c>
      <c r="I257" s="73" t="s">
        <v>195</v>
      </c>
      <c r="J257" s="74" t="s">
        <v>500</v>
      </c>
      <c r="K257" s="73" t="s">
        <v>279</v>
      </c>
      <c r="L257" s="73" t="s">
        <v>131</v>
      </c>
      <c r="M257" s="75">
        <v>137</v>
      </c>
      <c r="N257" s="51"/>
    </row>
    <row r="258" spans="1:14">
      <c r="A258" s="29" t="s">
        <v>173</v>
      </c>
      <c r="B258" s="29" t="s">
        <v>195</v>
      </c>
      <c r="C258" s="29" t="s">
        <v>505</v>
      </c>
      <c r="D258" s="29" t="s">
        <v>279</v>
      </c>
      <c r="E258" s="29" t="s">
        <v>133</v>
      </c>
      <c r="F258" s="30">
        <v>175</v>
      </c>
      <c r="H258" s="73" t="s">
        <v>173</v>
      </c>
      <c r="I258" s="73" t="s">
        <v>195</v>
      </c>
      <c r="J258" s="74" t="s">
        <v>505</v>
      </c>
      <c r="K258" s="73" t="s">
        <v>279</v>
      </c>
      <c r="L258" s="73" t="s">
        <v>133</v>
      </c>
      <c r="M258" s="75">
        <v>175</v>
      </c>
      <c r="N258" s="51"/>
    </row>
    <row r="259" spans="1:14">
      <c r="A259" s="29" t="s">
        <v>173</v>
      </c>
      <c r="B259" s="29" t="s">
        <v>195</v>
      </c>
      <c r="C259" s="29" t="s">
        <v>527</v>
      </c>
      <c r="D259" s="29" t="s">
        <v>247</v>
      </c>
      <c r="E259" s="29" t="s">
        <v>131</v>
      </c>
      <c r="F259" s="30">
        <v>180</v>
      </c>
      <c r="H259" s="73" t="s">
        <v>173</v>
      </c>
      <c r="I259" s="73" t="s">
        <v>195</v>
      </c>
      <c r="J259" s="74" t="s">
        <v>527</v>
      </c>
      <c r="K259" s="73" t="s">
        <v>247</v>
      </c>
      <c r="L259" s="73" t="s">
        <v>131</v>
      </c>
      <c r="M259" s="75">
        <v>180</v>
      </c>
      <c r="N259" s="51"/>
    </row>
    <row r="260" spans="1:14">
      <c r="A260" s="29" t="s">
        <v>173</v>
      </c>
      <c r="B260" s="29" t="s">
        <v>195</v>
      </c>
      <c r="C260" s="29" t="s">
        <v>530</v>
      </c>
      <c r="D260" s="29" t="s">
        <v>279</v>
      </c>
      <c r="E260" s="29" t="s">
        <v>131</v>
      </c>
      <c r="F260" s="30">
        <v>160</v>
      </c>
      <c r="H260" s="73" t="s">
        <v>173</v>
      </c>
      <c r="I260" s="73" t="s">
        <v>195</v>
      </c>
      <c r="J260" s="74" t="s">
        <v>530</v>
      </c>
      <c r="K260" s="73" t="s">
        <v>279</v>
      </c>
      <c r="L260" s="73" t="s">
        <v>131</v>
      </c>
      <c r="M260" s="75">
        <v>160</v>
      </c>
      <c r="N260" s="51"/>
    </row>
    <row r="261" spans="1:14">
      <c r="A261" s="29" t="s">
        <v>173</v>
      </c>
      <c r="B261" s="29" t="s">
        <v>195</v>
      </c>
      <c r="C261" s="29" t="s">
        <v>548</v>
      </c>
      <c r="D261" s="29" t="s">
        <v>538</v>
      </c>
      <c r="E261" s="29" t="s">
        <v>149</v>
      </c>
      <c r="F261" s="30">
        <v>296</v>
      </c>
      <c r="H261" s="73" t="s">
        <v>173</v>
      </c>
      <c r="I261" s="73" t="s">
        <v>195</v>
      </c>
      <c r="J261" s="74" t="s">
        <v>548</v>
      </c>
      <c r="K261" s="73" t="s">
        <v>538</v>
      </c>
      <c r="L261" s="73" t="s">
        <v>149</v>
      </c>
      <c r="M261" s="75">
        <v>296</v>
      </c>
      <c r="N261" s="51"/>
    </row>
    <row r="262" spans="1:14">
      <c r="A262" s="29" t="s">
        <v>173</v>
      </c>
      <c r="B262" s="29" t="s">
        <v>195</v>
      </c>
      <c r="C262" s="29" t="s">
        <v>561</v>
      </c>
      <c r="D262" s="29" t="s">
        <v>279</v>
      </c>
      <c r="E262" s="29" t="s">
        <v>157</v>
      </c>
      <c r="F262" s="30">
        <v>190</v>
      </c>
      <c r="H262" s="73" t="s">
        <v>173</v>
      </c>
      <c r="I262" s="73" t="s">
        <v>195</v>
      </c>
      <c r="J262" s="74" t="s">
        <v>561</v>
      </c>
      <c r="K262" s="73" t="s">
        <v>279</v>
      </c>
      <c r="L262" s="73" t="s">
        <v>157</v>
      </c>
      <c r="M262" s="75">
        <v>190</v>
      </c>
      <c r="N262" s="51"/>
    </row>
    <row r="263" spans="1:14">
      <c r="A263" s="29" t="s">
        <v>173</v>
      </c>
      <c r="B263" s="29" t="s">
        <v>441</v>
      </c>
      <c r="F263" s="30">
        <v>2652</v>
      </c>
      <c r="H263" s="73" t="s">
        <v>173</v>
      </c>
      <c r="I263" s="80" t="s">
        <v>441</v>
      </c>
      <c r="J263" s="81"/>
      <c r="K263" s="81"/>
      <c r="L263" s="82"/>
      <c r="M263" s="76">
        <v>2652</v>
      </c>
      <c r="N263" s="51"/>
    </row>
    <row r="264" spans="1:14">
      <c r="A264" s="29" t="s">
        <v>173</v>
      </c>
      <c r="B264" s="29" t="s">
        <v>196</v>
      </c>
      <c r="C264" s="29" t="s">
        <v>322</v>
      </c>
      <c r="D264" s="29" t="s">
        <v>538</v>
      </c>
      <c r="E264" s="29" t="s">
        <v>142</v>
      </c>
      <c r="F264" s="30">
        <v>230</v>
      </c>
      <c r="H264" s="73" t="s">
        <v>173</v>
      </c>
      <c r="I264" s="73" t="s">
        <v>196</v>
      </c>
      <c r="J264" s="74" t="s">
        <v>322</v>
      </c>
      <c r="K264" s="73" t="s">
        <v>538</v>
      </c>
      <c r="L264" s="73" t="s">
        <v>142</v>
      </c>
      <c r="M264" s="75">
        <v>230</v>
      </c>
      <c r="N264" s="51"/>
    </row>
    <row r="265" spans="1:14">
      <c r="A265" s="29" t="s">
        <v>173</v>
      </c>
      <c r="B265" s="29" t="s">
        <v>196</v>
      </c>
      <c r="C265" s="29" t="s">
        <v>278</v>
      </c>
      <c r="D265" s="29" t="s">
        <v>625</v>
      </c>
      <c r="E265" s="29" t="s">
        <v>149</v>
      </c>
      <c r="F265" s="30">
        <v>296</v>
      </c>
      <c r="H265" s="73" t="s">
        <v>173</v>
      </c>
      <c r="I265" s="73" t="s">
        <v>196</v>
      </c>
      <c r="J265" s="74" t="s">
        <v>278</v>
      </c>
      <c r="K265" s="73" t="s">
        <v>625</v>
      </c>
      <c r="L265" s="73" t="s">
        <v>149</v>
      </c>
      <c r="M265" s="75">
        <v>296</v>
      </c>
      <c r="N265" s="51"/>
    </row>
    <row r="266" spans="1:14">
      <c r="A266" s="29" t="s">
        <v>173</v>
      </c>
      <c r="B266" s="29" t="s">
        <v>196</v>
      </c>
      <c r="C266" s="29" t="s">
        <v>270</v>
      </c>
      <c r="D266" s="29" t="s">
        <v>249</v>
      </c>
      <c r="E266" s="29" t="s">
        <v>137</v>
      </c>
      <c r="F266" s="30">
        <v>230</v>
      </c>
      <c r="H266" s="73" t="s">
        <v>173</v>
      </c>
      <c r="I266" s="73" t="s">
        <v>196</v>
      </c>
      <c r="J266" s="74" t="s">
        <v>270</v>
      </c>
      <c r="K266" s="73" t="s">
        <v>249</v>
      </c>
      <c r="L266" s="73" t="s">
        <v>137</v>
      </c>
      <c r="M266" s="75">
        <v>230</v>
      </c>
      <c r="N266" s="51"/>
    </row>
    <row r="267" spans="1:14">
      <c r="A267" s="29" t="s">
        <v>173</v>
      </c>
      <c r="B267" s="29" t="s">
        <v>196</v>
      </c>
      <c r="C267" s="29" t="s">
        <v>269</v>
      </c>
      <c r="D267" s="29" t="s">
        <v>249</v>
      </c>
      <c r="E267" s="29" t="s">
        <v>144</v>
      </c>
      <c r="F267" s="30">
        <v>215</v>
      </c>
      <c r="H267" s="73" t="s">
        <v>173</v>
      </c>
      <c r="I267" s="73" t="s">
        <v>196</v>
      </c>
      <c r="J267" s="74" t="s">
        <v>269</v>
      </c>
      <c r="K267" s="73" t="s">
        <v>249</v>
      </c>
      <c r="L267" s="73" t="s">
        <v>144</v>
      </c>
      <c r="M267" s="75">
        <v>215</v>
      </c>
      <c r="N267" s="51"/>
    </row>
    <row r="268" spans="1:14">
      <c r="A268" s="29" t="s">
        <v>173</v>
      </c>
      <c r="B268" s="29" t="s">
        <v>196</v>
      </c>
      <c r="C268" s="29" t="s">
        <v>297</v>
      </c>
      <c r="D268" s="29" t="s">
        <v>324</v>
      </c>
      <c r="E268" s="29" t="s">
        <v>142</v>
      </c>
      <c r="F268" s="30">
        <v>230</v>
      </c>
      <c r="H268" s="73" t="s">
        <v>173</v>
      </c>
      <c r="I268" s="73" t="s">
        <v>196</v>
      </c>
      <c r="J268" s="74" t="s">
        <v>297</v>
      </c>
      <c r="K268" s="73" t="s">
        <v>324</v>
      </c>
      <c r="L268" s="73" t="s">
        <v>142</v>
      </c>
      <c r="M268" s="75">
        <v>230</v>
      </c>
      <c r="N268" s="51"/>
    </row>
    <row r="269" spans="1:14">
      <c r="A269" s="29" t="s">
        <v>173</v>
      </c>
      <c r="B269" s="29" t="s">
        <v>196</v>
      </c>
      <c r="C269" s="29" t="s">
        <v>280</v>
      </c>
      <c r="D269" s="29" t="s">
        <v>538</v>
      </c>
      <c r="E269" s="29" t="s">
        <v>146</v>
      </c>
      <c r="F269" s="30">
        <v>250</v>
      </c>
      <c r="H269" s="73" t="s">
        <v>173</v>
      </c>
      <c r="I269" s="73" t="s">
        <v>196</v>
      </c>
      <c r="J269" s="74" t="s">
        <v>280</v>
      </c>
      <c r="K269" s="73" t="s">
        <v>538</v>
      </c>
      <c r="L269" s="73" t="s">
        <v>146</v>
      </c>
      <c r="M269" s="75">
        <v>250</v>
      </c>
      <c r="N269" s="51"/>
    </row>
    <row r="270" spans="1:14">
      <c r="A270" s="29" t="s">
        <v>173</v>
      </c>
      <c r="B270" s="29" t="s">
        <v>196</v>
      </c>
      <c r="C270" s="29" t="s">
        <v>295</v>
      </c>
      <c r="D270" s="29" t="s">
        <v>249</v>
      </c>
      <c r="E270" s="29" t="s">
        <v>146</v>
      </c>
      <c r="F270" s="30">
        <v>175</v>
      </c>
      <c r="H270" s="73" t="s">
        <v>173</v>
      </c>
      <c r="I270" s="73" t="s">
        <v>196</v>
      </c>
      <c r="J270" s="74" t="s">
        <v>295</v>
      </c>
      <c r="K270" s="73" t="s">
        <v>249</v>
      </c>
      <c r="L270" s="73" t="s">
        <v>146</v>
      </c>
      <c r="M270" s="75">
        <v>175</v>
      </c>
      <c r="N270" s="51"/>
    </row>
    <row r="271" spans="1:14">
      <c r="A271" s="29" t="s">
        <v>173</v>
      </c>
      <c r="B271" s="29" t="s">
        <v>196</v>
      </c>
      <c r="C271" s="29" t="s">
        <v>274</v>
      </c>
      <c r="D271" s="29" t="s">
        <v>249</v>
      </c>
      <c r="E271" s="29" t="s">
        <v>133</v>
      </c>
      <c r="F271" s="30">
        <v>130</v>
      </c>
      <c r="H271" s="73" t="s">
        <v>173</v>
      </c>
      <c r="I271" s="73" t="s">
        <v>196</v>
      </c>
      <c r="J271" s="74" t="s">
        <v>274</v>
      </c>
      <c r="K271" s="73" t="s">
        <v>249</v>
      </c>
      <c r="L271" s="73" t="s">
        <v>133</v>
      </c>
      <c r="M271" s="75">
        <v>130</v>
      </c>
      <c r="N271" s="51"/>
    </row>
    <row r="272" spans="1:14">
      <c r="A272" s="29" t="s">
        <v>173</v>
      </c>
      <c r="B272" s="29" t="s">
        <v>196</v>
      </c>
      <c r="C272" s="29" t="s">
        <v>639</v>
      </c>
      <c r="D272" s="29" t="s">
        <v>279</v>
      </c>
      <c r="E272" s="29" t="s">
        <v>135</v>
      </c>
      <c r="F272" s="30">
        <v>150</v>
      </c>
      <c r="H272" s="73" t="s">
        <v>173</v>
      </c>
      <c r="I272" s="73" t="s">
        <v>196</v>
      </c>
      <c r="J272" s="74" t="s">
        <v>639</v>
      </c>
      <c r="K272" s="73" t="s">
        <v>279</v>
      </c>
      <c r="L272" s="73" t="s">
        <v>135</v>
      </c>
      <c r="M272" s="75">
        <v>150</v>
      </c>
      <c r="N272" s="51"/>
    </row>
    <row r="273" spans="1:14">
      <c r="A273" s="29" t="s">
        <v>173</v>
      </c>
      <c r="B273" s="29" t="s">
        <v>196</v>
      </c>
      <c r="C273" s="29" t="s">
        <v>619</v>
      </c>
      <c r="D273" s="29" t="s">
        <v>279</v>
      </c>
      <c r="E273" s="29" t="s">
        <v>142</v>
      </c>
      <c r="F273" s="30">
        <v>280</v>
      </c>
      <c r="H273" s="73" t="s">
        <v>173</v>
      </c>
      <c r="I273" s="73" t="s">
        <v>196</v>
      </c>
      <c r="J273" s="74" t="s">
        <v>619</v>
      </c>
      <c r="K273" s="73" t="s">
        <v>279</v>
      </c>
      <c r="L273" s="73" t="s">
        <v>142</v>
      </c>
      <c r="M273" s="75">
        <v>280</v>
      </c>
      <c r="N273" s="51"/>
    </row>
    <row r="274" spans="1:14">
      <c r="A274" s="29" t="s">
        <v>173</v>
      </c>
      <c r="B274" s="29" t="s">
        <v>196</v>
      </c>
      <c r="C274" s="29" t="s">
        <v>617</v>
      </c>
      <c r="D274" s="29" t="s">
        <v>279</v>
      </c>
      <c r="E274" s="29" t="s">
        <v>149</v>
      </c>
      <c r="F274" s="30">
        <v>263</v>
      </c>
      <c r="H274" s="73" t="s">
        <v>173</v>
      </c>
      <c r="I274" s="73" t="s">
        <v>196</v>
      </c>
      <c r="J274" s="74" t="s">
        <v>617</v>
      </c>
      <c r="K274" s="73" t="s">
        <v>279</v>
      </c>
      <c r="L274" s="73" t="s">
        <v>149</v>
      </c>
      <c r="M274" s="75">
        <v>263</v>
      </c>
      <c r="N274" s="51"/>
    </row>
    <row r="275" spans="1:14">
      <c r="A275" s="29" t="s">
        <v>173</v>
      </c>
      <c r="B275" s="29" t="s">
        <v>442</v>
      </c>
      <c r="F275" s="30">
        <v>2449</v>
      </c>
      <c r="H275" s="73" t="s">
        <v>173</v>
      </c>
      <c r="I275" s="80" t="s">
        <v>442</v>
      </c>
      <c r="J275" s="81"/>
      <c r="K275" s="81"/>
      <c r="L275" s="82"/>
      <c r="M275" s="76">
        <v>2449</v>
      </c>
      <c r="N275" s="51"/>
    </row>
    <row r="276" spans="1:14">
      <c r="A276" s="29" t="s">
        <v>173</v>
      </c>
      <c r="B276" s="29" t="s">
        <v>197</v>
      </c>
      <c r="C276" s="29" t="s">
        <v>322</v>
      </c>
      <c r="D276" s="29" t="s">
        <v>538</v>
      </c>
      <c r="E276" s="29" t="s">
        <v>142</v>
      </c>
      <c r="F276" s="30">
        <v>230</v>
      </c>
      <c r="H276" s="73" t="s">
        <v>173</v>
      </c>
      <c r="I276" s="73" t="s">
        <v>197</v>
      </c>
      <c r="J276" s="74" t="s">
        <v>322</v>
      </c>
      <c r="K276" s="73" t="s">
        <v>538</v>
      </c>
      <c r="L276" s="73" t="s">
        <v>142</v>
      </c>
      <c r="M276" s="75">
        <v>230</v>
      </c>
      <c r="N276" s="51"/>
    </row>
    <row r="277" spans="1:14">
      <c r="A277" s="29" t="s">
        <v>173</v>
      </c>
      <c r="B277" s="29" t="s">
        <v>197</v>
      </c>
      <c r="C277" s="29" t="s">
        <v>278</v>
      </c>
      <c r="D277" s="29" t="s">
        <v>625</v>
      </c>
      <c r="E277" s="29" t="s">
        <v>149</v>
      </c>
      <c r="F277" s="30">
        <v>296</v>
      </c>
      <c r="H277" s="73" t="s">
        <v>173</v>
      </c>
      <c r="I277" s="73" t="s">
        <v>197</v>
      </c>
      <c r="J277" s="74" t="s">
        <v>278</v>
      </c>
      <c r="K277" s="73" t="s">
        <v>625</v>
      </c>
      <c r="L277" s="73" t="s">
        <v>149</v>
      </c>
      <c r="M277" s="75">
        <v>296</v>
      </c>
      <c r="N277" s="51"/>
    </row>
    <row r="278" spans="1:14">
      <c r="A278" s="29" t="s">
        <v>173</v>
      </c>
      <c r="B278" s="29" t="s">
        <v>197</v>
      </c>
      <c r="C278" s="29" t="s">
        <v>270</v>
      </c>
      <c r="D278" s="29" t="s">
        <v>249</v>
      </c>
      <c r="E278" s="29" t="s">
        <v>137</v>
      </c>
      <c r="F278" s="30">
        <v>230</v>
      </c>
      <c r="H278" s="73" t="s">
        <v>173</v>
      </c>
      <c r="I278" s="73" t="s">
        <v>197</v>
      </c>
      <c r="J278" s="74" t="s">
        <v>270</v>
      </c>
      <c r="K278" s="73" t="s">
        <v>249</v>
      </c>
      <c r="L278" s="73" t="s">
        <v>137</v>
      </c>
      <c r="M278" s="75">
        <v>230</v>
      </c>
      <c r="N278" s="51"/>
    </row>
    <row r="279" spans="1:14">
      <c r="A279" s="29" t="s">
        <v>173</v>
      </c>
      <c r="B279" s="29" t="s">
        <v>197</v>
      </c>
      <c r="C279" s="29" t="s">
        <v>269</v>
      </c>
      <c r="D279" s="29" t="s">
        <v>249</v>
      </c>
      <c r="E279" s="29" t="s">
        <v>144</v>
      </c>
      <c r="F279" s="30">
        <v>215</v>
      </c>
      <c r="H279" s="73" t="s">
        <v>173</v>
      </c>
      <c r="I279" s="73" t="s">
        <v>197</v>
      </c>
      <c r="J279" s="74" t="s">
        <v>269</v>
      </c>
      <c r="K279" s="73" t="s">
        <v>249</v>
      </c>
      <c r="L279" s="73" t="s">
        <v>144</v>
      </c>
      <c r="M279" s="75">
        <v>215</v>
      </c>
      <c r="N279" s="51"/>
    </row>
    <row r="280" spans="1:14">
      <c r="A280" s="29" t="s">
        <v>173</v>
      </c>
      <c r="B280" s="29" t="s">
        <v>197</v>
      </c>
      <c r="C280" s="29" t="s">
        <v>297</v>
      </c>
      <c r="D280" s="29" t="s">
        <v>324</v>
      </c>
      <c r="E280" s="29" t="s">
        <v>142</v>
      </c>
      <c r="F280" s="30">
        <v>230</v>
      </c>
      <c r="H280" s="73" t="s">
        <v>173</v>
      </c>
      <c r="I280" s="73" t="s">
        <v>197</v>
      </c>
      <c r="J280" s="74" t="s">
        <v>297</v>
      </c>
      <c r="K280" s="73" t="s">
        <v>324</v>
      </c>
      <c r="L280" s="73" t="s">
        <v>142</v>
      </c>
      <c r="M280" s="75">
        <v>230</v>
      </c>
      <c r="N280" s="51"/>
    </row>
    <row r="281" spans="1:14">
      <c r="A281" s="29" t="s">
        <v>173</v>
      </c>
      <c r="B281" s="29" t="s">
        <v>197</v>
      </c>
      <c r="C281" s="29" t="s">
        <v>280</v>
      </c>
      <c r="D281" s="29" t="s">
        <v>538</v>
      </c>
      <c r="E281" s="29" t="s">
        <v>146</v>
      </c>
      <c r="F281" s="30">
        <v>250</v>
      </c>
      <c r="H281" s="73" t="s">
        <v>173</v>
      </c>
      <c r="I281" s="73" t="s">
        <v>197</v>
      </c>
      <c r="J281" s="74" t="s">
        <v>280</v>
      </c>
      <c r="K281" s="73" t="s">
        <v>538</v>
      </c>
      <c r="L281" s="73" t="s">
        <v>146</v>
      </c>
      <c r="M281" s="75">
        <v>250</v>
      </c>
      <c r="N281" s="51"/>
    </row>
    <row r="282" spans="1:14">
      <c r="A282" s="29" t="s">
        <v>173</v>
      </c>
      <c r="B282" s="29" t="s">
        <v>197</v>
      </c>
      <c r="C282" s="29" t="s">
        <v>295</v>
      </c>
      <c r="D282" s="29" t="s">
        <v>249</v>
      </c>
      <c r="E282" s="29" t="s">
        <v>146</v>
      </c>
      <c r="F282" s="30">
        <v>175</v>
      </c>
      <c r="H282" s="73" t="s">
        <v>173</v>
      </c>
      <c r="I282" s="73" t="s">
        <v>197</v>
      </c>
      <c r="J282" s="74" t="s">
        <v>295</v>
      </c>
      <c r="K282" s="73" t="s">
        <v>249</v>
      </c>
      <c r="L282" s="73" t="s">
        <v>146</v>
      </c>
      <c r="M282" s="75">
        <v>175</v>
      </c>
      <c r="N282" s="51"/>
    </row>
    <row r="283" spans="1:14">
      <c r="A283" s="29" t="s">
        <v>173</v>
      </c>
      <c r="B283" s="29" t="s">
        <v>197</v>
      </c>
      <c r="C283" s="29" t="s">
        <v>274</v>
      </c>
      <c r="D283" s="29" t="s">
        <v>249</v>
      </c>
      <c r="E283" s="29" t="s">
        <v>133</v>
      </c>
      <c r="F283" s="30">
        <v>130</v>
      </c>
      <c r="H283" s="73" t="s">
        <v>173</v>
      </c>
      <c r="I283" s="73" t="s">
        <v>197</v>
      </c>
      <c r="J283" s="74" t="s">
        <v>274</v>
      </c>
      <c r="K283" s="73" t="s">
        <v>249</v>
      </c>
      <c r="L283" s="73" t="s">
        <v>133</v>
      </c>
      <c r="M283" s="75">
        <v>130</v>
      </c>
      <c r="N283" s="51"/>
    </row>
    <row r="284" spans="1:14">
      <c r="A284" s="29" t="s">
        <v>173</v>
      </c>
      <c r="B284" s="29" t="s">
        <v>197</v>
      </c>
      <c r="C284" s="29" t="s">
        <v>639</v>
      </c>
      <c r="D284" s="29" t="s">
        <v>279</v>
      </c>
      <c r="E284" s="29" t="s">
        <v>135</v>
      </c>
      <c r="F284" s="30">
        <v>150</v>
      </c>
      <c r="H284" s="73" t="s">
        <v>173</v>
      </c>
      <c r="I284" s="73" t="s">
        <v>197</v>
      </c>
      <c r="J284" s="74" t="s">
        <v>639</v>
      </c>
      <c r="K284" s="73" t="s">
        <v>279</v>
      </c>
      <c r="L284" s="73" t="s">
        <v>135</v>
      </c>
      <c r="M284" s="75">
        <v>150</v>
      </c>
      <c r="N284" s="51"/>
    </row>
    <row r="285" spans="1:14">
      <c r="A285" s="29" t="s">
        <v>173</v>
      </c>
      <c r="B285" s="29" t="s">
        <v>197</v>
      </c>
      <c r="C285" s="29" t="s">
        <v>619</v>
      </c>
      <c r="D285" s="29" t="s">
        <v>279</v>
      </c>
      <c r="E285" s="29" t="s">
        <v>142</v>
      </c>
      <c r="F285" s="30">
        <v>280</v>
      </c>
      <c r="H285" s="73" t="s">
        <v>173</v>
      </c>
      <c r="I285" s="73" t="s">
        <v>197</v>
      </c>
      <c r="J285" s="74" t="s">
        <v>619</v>
      </c>
      <c r="K285" s="73" t="s">
        <v>279</v>
      </c>
      <c r="L285" s="73" t="s">
        <v>142</v>
      </c>
      <c r="M285" s="75">
        <v>280</v>
      </c>
      <c r="N285" s="51"/>
    </row>
    <row r="286" spans="1:14">
      <c r="A286" s="29" t="s">
        <v>173</v>
      </c>
      <c r="B286" s="29" t="s">
        <v>197</v>
      </c>
      <c r="C286" s="29" t="s">
        <v>617</v>
      </c>
      <c r="D286" s="29" t="s">
        <v>279</v>
      </c>
      <c r="E286" s="29" t="s">
        <v>149</v>
      </c>
      <c r="F286" s="30">
        <v>263</v>
      </c>
      <c r="H286" s="73" t="s">
        <v>173</v>
      </c>
      <c r="I286" s="73" t="s">
        <v>197</v>
      </c>
      <c r="J286" s="74" t="s">
        <v>617</v>
      </c>
      <c r="K286" s="73" t="s">
        <v>279</v>
      </c>
      <c r="L286" s="73" t="s">
        <v>149</v>
      </c>
      <c r="M286" s="75">
        <v>263</v>
      </c>
      <c r="N286" s="51"/>
    </row>
    <row r="287" spans="1:14">
      <c r="A287" s="29" t="s">
        <v>173</v>
      </c>
      <c r="B287" s="29" t="s">
        <v>443</v>
      </c>
      <c r="F287" s="30">
        <v>2449</v>
      </c>
      <c r="H287" s="73" t="s">
        <v>173</v>
      </c>
      <c r="I287" s="80" t="s">
        <v>443</v>
      </c>
      <c r="J287" s="81"/>
      <c r="K287" s="81"/>
      <c r="L287" s="82"/>
      <c r="M287" s="76">
        <v>2449</v>
      </c>
      <c r="N287" s="51"/>
    </row>
    <row r="288" spans="1:14">
      <c r="A288" s="29" t="s">
        <v>173</v>
      </c>
      <c r="B288" s="29" t="s">
        <v>198</v>
      </c>
      <c r="C288" s="29" t="s">
        <v>322</v>
      </c>
      <c r="D288" s="29" t="s">
        <v>538</v>
      </c>
      <c r="E288" s="29" t="s">
        <v>142</v>
      </c>
      <c r="F288" s="30">
        <v>230</v>
      </c>
      <c r="H288" s="73" t="s">
        <v>173</v>
      </c>
      <c r="I288" s="73" t="s">
        <v>198</v>
      </c>
      <c r="J288" s="74" t="s">
        <v>322</v>
      </c>
      <c r="K288" s="73" t="s">
        <v>538</v>
      </c>
      <c r="L288" s="73" t="s">
        <v>142</v>
      </c>
      <c r="M288" s="75">
        <v>230</v>
      </c>
      <c r="N288" s="51"/>
    </row>
    <row r="289" spans="1:14">
      <c r="A289" s="29" t="s">
        <v>173</v>
      </c>
      <c r="B289" s="29" t="s">
        <v>198</v>
      </c>
      <c r="C289" s="29" t="s">
        <v>278</v>
      </c>
      <c r="D289" s="29" t="s">
        <v>625</v>
      </c>
      <c r="E289" s="29" t="s">
        <v>149</v>
      </c>
      <c r="F289" s="30">
        <v>296</v>
      </c>
      <c r="H289" s="73" t="s">
        <v>173</v>
      </c>
      <c r="I289" s="73" t="s">
        <v>198</v>
      </c>
      <c r="J289" s="74" t="s">
        <v>278</v>
      </c>
      <c r="K289" s="73" t="s">
        <v>625</v>
      </c>
      <c r="L289" s="73" t="s">
        <v>149</v>
      </c>
      <c r="M289" s="75">
        <v>296</v>
      </c>
      <c r="N289" s="51"/>
    </row>
    <row r="290" spans="1:14">
      <c r="A290" s="29" t="s">
        <v>173</v>
      </c>
      <c r="B290" s="29" t="s">
        <v>198</v>
      </c>
      <c r="C290" s="29" t="s">
        <v>270</v>
      </c>
      <c r="D290" s="29" t="s">
        <v>249</v>
      </c>
      <c r="E290" s="29" t="s">
        <v>137</v>
      </c>
      <c r="F290" s="30">
        <v>230</v>
      </c>
      <c r="H290" s="73" t="s">
        <v>173</v>
      </c>
      <c r="I290" s="73" t="s">
        <v>198</v>
      </c>
      <c r="J290" s="74" t="s">
        <v>270</v>
      </c>
      <c r="K290" s="73" t="s">
        <v>249</v>
      </c>
      <c r="L290" s="73" t="s">
        <v>137</v>
      </c>
      <c r="M290" s="75">
        <v>230</v>
      </c>
      <c r="N290" s="51"/>
    </row>
    <row r="291" spans="1:14">
      <c r="A291" s="29" t="s">
        <v>173</v>
      </c>
      <c r="B291" s="29" t="s">
        <v>198</v>
      </c>
      <c r="C291" s="29" t="s">
        <v>269</v>
      </c>
      <c r="D291" s="29" t="s">
        <v>249</v>
      </c>
      <c r="E291" s="29" t="s">
        <v>144</v>
      </c>
      <c r="F291" s="30">
        <v>215</v>
      </c>
      <c r="H291" s="73" t="s">
        <v>173</v>
      </c>
      <c r="I291" s="73" t="s">
        <v>198</v>
      </c>
      <c r="J291" s="74" t="s">
        <v>269</v>
      </c>
      <c r="K291" s="73" t="s">
        <v>249</v>
      </c>
      <c r="L291" s="73" t="s">
        <v>144</v>
      </c>
      <c r="M291" s="75">
        <v>215</v>
      </c>
      <c r="N291" s="51"/>
    </row>
    <row r="292" spans="1:14">
      <c r="A292" s="29" t="s">
        <v>173</v>
      </c>
      <c r="B292" s="29" t="s">
        <v>198</v>
      </c>
      <c r="C292" s="29" t="s">
        <v>297</v>
      </c>
      <c r="D292" s="29" t="s">
        <v>324</v>
      </c>
      <c r="E292" s="29" t="s">
        <v>142</v>
      </c>
      <c r="F292" s="30">
        <v>230</v>
      </c>
      <c r="H292" s="73" t="s">
        <v>173</v>
      </c>
      <c r="I292" s="73" t="s">
        <v>198</v>
      </c>
      <c r="J292" s="74" t="s">
        <v>297</v>
      </c>
      <c r="K292" s="73" t="s">
        <v>324</v>
      </c>
      <c r="L292" s="73" t="s">
        <v>142</v>
      </c>
      <c r="M292" s="75">
        <v>230</v>
      </c>
      <c r="N292" s="51"/>
    </row>
    <row r="293" spans="1:14">
      <c r="A293" s="29" t="s">
        <v>173</v>
      </c>
      <c r="B293" s="29" t="s">
        <v>198</v>
      </c>
      <c r="C293" s="29" t="s">
        <v>280</v>
      </c>
      <c r="D293" s="29" t="s">
        <v>538</v>
      </c>
      <c r="E293" s="29" t="s">
        <v>146</v>
      </c>
      <c r="F293" s="30">
        <v>250</v>
      </c>
      <c r="H293" s="73" t="s">
        <v>173</v>
      </c>
      <c r="I293" s="73" t="s">
        <v>198</v>
      </c>
      <c r="J293" s="74" t="s">
        <v>280</v>
      </c>
      <c r="K293" s="73" t="s">
        <v>538</v>
      </c>
      <c r="L293" s="73" t="s">
        <v>146</v>
      </c>
      <c r="M293" s="75">
        <v>250</v>
      </c>
      <c r="N293" s="51"/>
    </row>
    <row r="294" spans="1:14">
      <c r="A294" s="29" t="s">
        <v>173</v>
      </c>
      <c r="B294" s="29" t="s">
        <v>198</v>
      </c>
      <c r="C294" s="29" t="s">
        <v>295</v>
      </c>
      <c r="D294" s="29" t="s">
        <v>249</v>
      </c>
      <c r="E294" s="29" t="s">
        <v>146</v>
      </c>
      <c r="F294" s="30">
        <v>175</v>
      </c>
      <c r="H294" s="73" t="s">
        <v>173</v>
      </c>
      <c r="I294" s="73" t="s">
        <v>198</v>
      </c>
      <c r="J294" s="74" t="s">
        <v>295</v>
      </c>
      <c r="K294" s="73" t="s">
        <v>249</v>
      </c>
      <c r="L294" s="73" t="s">
        <v>146</v>
      </c>
      <c r="M294" s="75">
        <v>175</v>
      </c>
      <c r="N294" s="51"/>
    </row>
    <row r="295" spans="1:14">
      <c r="A295" s="29" t="s">
        <v>173</v>
      </c>
      <c r="B295" s="29" t="s">
        <v>198</v>
      </c>
      <c r="C295" s="29" t="s">
        <v>274</v>
      </c>
      <c r="D295" s="29" t="s">
        <v>249</v>
      </c>
      <c r="E295" s="29" t="s">
        <v>133</v>
      </c>
      <c r="F295" s="30">
        <v>130</v>
      </c>
      <c r="H295" s="73" t="s">
        <v>173</v>
      </c>
      <c r="I295" s="73" t="s">
        <v>198</v>
      </c>
      <c r="J295" s="74" t="s">
        <v>274</v>
      </c>
      <c r="K295" s="73" t="s">
        <v>249</v>
      </c>
      <c r="L295" s="73" t="s">
        <v>133</v>
      </c>
      <c r="M295" s="75">
        <v>130</v>
      </c>
      <c r="N295" s="51"/>
    </row>
    <row r="296" spans="1:14">
      <c r="A296" s="29" t="s">
        <v>173</v>
      </c>
      <c r="B296" s="29" t="s">
        <v>198</v>
      </c>
      <c r="C296" s="29" t="s">
        <v>639</v>
      </c>
      <c r="D296" s="29" t="s">
        <v>279</v>
      </c>
      <c r="E296" s="29" t="s">
        <v>135</v>
      </c>
      <c r="F296" s="30">
        <v>150</v>
      </c>
      <c r="H296" s="73" t="s">
        <v>173</v>
      </c>
      <c r="I296" s="73" t="s">
        <v>198</v>
      </c>
      <c r="J296" s="74" t="s">
        <v>639</v>
      </c>
      <c r="K296" s="73" t="s">
        <v>279</v>
      </c>
      <c r="L296" s="73" t="s">
        <v>135</v>
      </c>
      <c r="M296" s="75">
        <v>150</v>
      </c>
      <c r="N296" s="51"/>
    </row>
    <row r="297" spans="1:14">
      <c r="A297" s="29" t="s">
        <v>173</v>
      </c>
      <c r="B297" s="29" t="s">
        <v>198</v>
      </c>
      <c r="C297" s="29" t="s">
        <v>619</v>
      </c>
      <c r="D297" s="29" t="s">
        <v>279</v>
      </c>
      <c r="E297" s="29" t="s">
        <v>142</v>
      </c>
      <c r="F297" s="30">
        <v>280</v>
      </c>
      <c r="H297" s="73" t="s">
        <v>173</v>
      </c>
      <c r="I297" s="73" t="s">
        <v>198</v>
      </c>
      <c r="J297" s="74" t="s">
        <v>619</v>
      </c>
      <c r="K297" s="73" t="s">
        <v>279</v>
      </c>
      <c r="L297" s="73" t="s">
        <v>142</v>
      </c>
      <c r="M297" s="75">
        <v>280</v>
      </c>
      <c r="N297" s="51"/>
    </row>
    <row r="298" spans="1:14">
      <c r="A298" s="29" t="s">
        <v>173</v>
      </c>
      <c r="B298" s="29" t="s">
        <v>198</v>
      </c>
      <c r="C298" s="29" t="s">
        <v>617</v>
      </c>
      <c r="D298" s="29" t="s">
        <v>279</v>
      </c>
      <c r="E298" s="29" t="s">
        <v>149</v>
      </c>
      <c r="F298" s="30">
        <v>263</v>
      </c>
      <c r="H298" s="73" t="s">
        <v>173</v>
      </c>
      <c r="I298" s="73" t="s">
        <v>198</v>
      </c>
      <c r="J298" s="74" t="s">
        <v>617</v>
      </c>
      <c r="K298" s="73" t="s">
        <v>279</v>
      </c>
      <c r="L298" s="73" t="s">
        <v>149</v>
      </c>
      <c r="M298" s="75">
        <v>263</v>
      </c>
      <c r="N298" s="51"/>
    </row>
    <row r="299" spans="1:14">
      <c r="A299" s="29" t="s">
        <v>173</v>
      </c>
      <c r="B299" s="29" t="s">
        <v>444</v>
      </c>
      <c r="F299" s="30">
        <v>2449</v>
      </c>
      <c r="H299" s="73" t="s">
        <v>173</v>
      </c>
      <c r="I299" s="80" t="s">
        <v>444</v>
      </c>
      <c r="J299" s="81"/>
      <c r="K299" s="81"/>
      <c r="L299" s="82"/>
      <c r="M299" s="76">
        <v>2449</v>
      </c>
      <c r="N299" s="51"/>
    </row>
    <row r="300" spans="1:14">
      <c r="A300" s="29" t="s">
        <v>173</v>
      </c>
      <c r="B300" s="29" t="s">
        <v>199</v>
      </c>
      <c r="C300" s="29" t="s">
        <v>322</v>
      </c>
      <c r="D300" s="29" t="s">
        <v>538</v>
      </c>
      <c r="E300" s="29" t="s">
        <v>142</v>
      </c>
      <c r="F300" s="30">
        <v>230</v>
      </c>
      <c r="H300" s="73" t="s">
        <v>173</v>
      </c>
      <c r="I300" s="73" t="s">
        <v>199</v>
      </c>
      <c r="J300" s="74" t="s">
        <v>322</v>
      </c>
      <c r="K300" s="73" t="s">
        <v>538</v>
      </c>
      <c r="L300" s="73" t="s">
        <v>142</v>
      </c>
      <c r="M300" s="75">
        <v>230</v>
      </c>
      <c r="N300" s="51"/>
    </row>
    <row r="301" spans="1:14">
      <c r="A301" s="29" t="s">
        <v>173</v>
      </c>
      <c r="B301" s="29" t="s">
        <v>199</v>
      </c>
      <c r="C301" s="29" t="s">
        <v>278</v>
      </c>
      <c r="D301" s="29" t="s">
        <v>625</v>
      </c>
      <c r="E301" s="29" t="s">
        <v>149</v>
      </c>
      <c r="F301" s="30">
        <v>296</v>
      </c>
      <c r="H301" s="73" t="s">
        <v>173</v>
      </c>
      <c r="I301" s="73" t="s">
        <v>199</v>
      </c>
      <c r="J301" s="74" t="s">
        <v>278</v>
      </c>
      <c r="K301" s="73" t="s">
        <v>625</v>
      </c>
      <c r="L301" s="73" t="s">
        <v>149</v>
      </c>
      <c r="M301" s="75">
        <v>296</v>
      </c>
      <c r="N301" s="51"/>
    </row>
    <row r="302" spans="1:14">
      <c r="A302" s="29" t="s">
        <v>173</v>
      </c>
      <c r="B302" s="29" t="s">
        <v>199</v>
      </c>
      <c r="C302" s="29" t="s">
        <v>270</v>
      </c>
      <c r="D302" s="29" t="s">
        <v>249</v>
      </c>
      <c r="E302" s="29" t="s">
        <v>137</v>
      </c>
      <c r="F302" s="30">
        <v>230</v>
      </c>
      <c r="H302" s="73" t="s">
        <v>173</v>
      </c>
      <c r="I302" s="73" t="s">
        <v>199</v>
      </c>
      <c r="J302" s="74" t="s">
        <v>270</v>
      </c>
      <c r="K302" s="73" t="s">
        <v>249</v>
      </c>
      <c r="L302" s="73" t="s">
        <v>137</v>
      </c>
      <c r="M302" s="75">
        <v>230</v>
      </c>
      <c r="N302" s="51"/>
    </row>
    <row r="303" spans="1:14">
      <c r="A303" s="29" t="s">
        <v>173</v>
      </c>
      <c r="B303" s="29" t="s">
        <v>199</v>
      </c>
      <c r="C303" s="29" t="s">
        <v>269</v>
      </c>
      <c r="D303" s="29" t="s">
        <v>249</v>
      </c>
      <c r="E303" s="29" t="s">
        <v>144</v>
      </c>
      <c r="F303" s="30">
        <v>215</v>
      </c>
      <c r="H303" s="73" t="s">
        <v>173</v>
      </c>
      <c r="I303" s="73" t="s">
        <v>199</v>
      </c>
      <c r="J303" s="74" t="s">
        <v>269</v>
      </c>
      <c r="K303" s="73" t="s">
        <v>249</v>
      </c>
      <c r="L303" s="73" t="s">
        <v>144</v>
      </c>
      <c r="M303" s="75">
        <v>215</v>
      </c>
      <c r="N303" s="51"/>
    </row>
    <row r="304" spans="1:14">
      <c r="A304" s="29" t="s">
        <v>173</v>
      </c>
      <c r="B304" s="29" t="s">
        <v>199</v>
      </c>
      <c r="C304" s="29" t="s">
        <v>297</v>
      </c>
      <c r="D304" s="29" t="s">
        <v>324</v>
      </c>
      <c r="E304" s="29" t="s">
        <v>142</v>
      </c>
      <c r="F304" s="30">
        <v>230</v>
      </c>
      <c r="H304" s="73" t="s">
        <v>173</v>
      </c>
      <c r="I304" s="73" t="s">
        <v>199</v>
      </c>
      <c r="J304" s="74" t="s">
        <v>297</v>
      </c>
      <c r="K304" s="73" t="s">
        <v>324</v>
      </c>
      <c r="L304" s="73" t="s">
        <v>142</v>
      </c>
      <c r="M304" s="75">
        <v>230</v>
      </c>
      <c r="N304" s="51"/>
    </row>
    <row r="305" spans="1:14">
      <c r="A305" s="29" t="s">
        <v>173</v>
      </c>
      <c r="B305" s="29" t="s">
        <v>199</v>
      </c>
      <c r="C305" s="29" t="s">
        <v>280</v>
      </c>
      <c r="D305" s="29" t="s">
        <v>538</v>
      </c>
      <c r="E305" s="29" t="s">
        <v>146</v>
      </c>
      <c r="F305" s="30">
        <v>250</v>
      </c>
      <c r="H305" s="73" t="s">
        <v>173</v>
      </c>
      <c r="I305" s="73" t="s">
        <v>199</v>
      </c>
      <c r="J305" s="74" t="s">
        <v>280</v>
      </c>
      <c r="K305" s="73" t="s">
        <v>538</v>
      </c>
      <c r="L305" s="73" t="s">
        <v>146</v>
      </c>
      <c r="M305" s="75">
        <v>250</v>
      </c>
      <c r="N305" s="51"/>
    </row>
    <row r="306" spans="1:14">
      <c r="A306" s="29" t="s">
        <v>173</v>
      </c>
      <c r="B306" s="29" t="s">
        <v>199</v>
      </c>
      <c r="C306" s="29" t="s">
        <v>295</v>
      </c>
      <c r="D306" s="29" t="s">
        <v>249</v>
      </c>
      <c r="E306" s="29" t="s">
        <v>146</v>
      </c>
      <c r="F306" s="30">
        <v>175</v>
      </c>
      <c r="H306" s="73" t="s">
        <v>173</v>
      </c>
      <c r="I306" s="73" t="s">
        <v>199</v>
      </c>
      <c r="J306" s="74" t="s">
        <v>295</v>
      </c>
      <c r="K306" s="73" t="s">
        <v>249</v>
      </c>
      <c r="L306" s="73" t="s">
        <v>146</v>
      </c>
      <c r="M306" s="75">
        <v>175</v>
      </c>
      <c r="N306" s="51"/>
    </row>
    <row r="307" spans="1:14">
      <c r="A307" s="29" t="s">
        <v>173</v>
      </c>
      <c r="B307" s="29" t="s">
        <v>199</v>
      </c>
      <c r="C307" s="29" t="s">
        <v>274</v>
      </c>
      <c r="D307" s="29" t="s">
        <v>249</v>
      </c>
      <c r="E307" s="29" t="s">
        <v>133</v>
      </c>
      <c r="F307" s="30">
        <v>130</v>
      </c>
      <c r="H307" s="73" t="s">
        <v>173</v>
      </c>
      <c r="I307" s="73" t="s">
        <v>199</v>
      </c>
      <c r="J307" s="74" t="s">
        <v>274</v>
      </c>
      <c r="K307" s="73" t="s">
        <v>249</v>
      </c>
      <c r="L307" s="73" t="s">
        <v>133</v>
      </c>
      <c r="M307" s="75">
        <v>130</v>
      </c>
      <c r="N307" s="51"/>
    </row>
    <row r="308" spans="1:14">
      <c r="A308" s="29" t="s">
        <v>173</v>
      </c>
      <c r="B308" s="29" t="s">
        <v>199</v>
      </c>
      <c r="C308" s="29" t="s">
        <v>639</v>
      </c>
      <c r="D308" s="29" t="s">
        <v>279</v>
      </c>
      <c r="E308" s="29" t="s">
        <v>135</v>
      </c>
      <c r="F308" s="30">
        <v>150</v>
      </c>
      <c r="H308" s="73" t="s">
        <v>173</v>
      </c>
      <c r="I308" s="73" t="s">
        <v>199</v>
      </c>
      <c r="J308" s="74" t="s">
        <v>639</v>
      </c>
      <c r="K308" s="73" t="s">
        <v>279</v>
      </c>
      <c r="L308" s="73" t="s">
        <v>135</v>
      </c>
      <c r="M308" s="75">
        <v>150</v>
      </c>
      <c r="N308" s="51"/>
    </row>
    <row r="309" spans="1:14">
      <c r="A309" s="29" t="s">
        <v>173</v>
      </c>
      <c r="B309" s="29" t="s">
        <v>199</v>
      </c>
      <c r="C309" s="29" t="s">
        <v>619</v>
      </c>
      <c r="D309" s="29" t="s">
        <v>279</v>
      </c>
      <c r="E309" s="29" t="s">
        <v>142</v>
      </c>
      <c r="F309" s="30">
        <v>280</v>
      </c>
      <c r="H309" s="73" t="s">
        <v>173</v>
      </c>
      <c r="I309" s="73" t="s">
        <v>199</v>
      </c>
      <c r="J309" s="74" t="s">
        <v>619</v>
      </c>
      <c r="K309" s="73" t="s">
        <v>279</v>
      </c>
      <c r="L309" s="73" t="s">
        <v>142</v>
      </c>
      <c r="M309" s="75">
        <v>280</v>
      </c>
      <c r="N309" s="51"/>
    </row>
    <row r="310" spans="1:14">
      <c r="A310" s="29" t="s">
        <v>173</v>
      </c>
      <c r="B310" s="29" t="s">
        <v>199</v>
      </c>
      <c r="C310" s="29" t="s">
        <v>617</v>
      </c>
      <c r="D310" s="29" t="s">
        <v>279</v>
      </c>
      <c r="E310" s="29" t="s">
        <v>149</v>
      </c>
      <c r="F310" s="30">
        <v>263</v>
      </c>
      <c r="H310" s="73" t="s">
        <v>173</v>
      </c>
      <c r="I310" s="73" t="s">
        <v>199</v>
      </c>
      <c r="J310" s="74" t="s">
        <v>617</v>
      </c>
      <c r="K310" s="73" t="s">
        <v>279</v>
      </c>
      <c r="L310" s="73" t="s">
        <v>149</v>
      </c>
      <c r="M310" s="75">
        <v>263</v>
      </c>
      <c r="N310" s="51"/>
    </row>
    <row r="311" spans="1:14">
      <c r="A311" s="29" t="s">
        <v>173</v>
      </c>
      <c r="B311" s="29" t="s">
        <v>445</v>
      </c>
      <c r="F311" s="30">
        <v>2449</v>
      </c>
      <c r="H311" s="73" t="s">
        <v>173</v>
      </c>
      <c r="I311" s="80" t="s">
        <v>445</v>
      </c>
      <c r="J311" s="81"/>
      <c r="K311" s="81"/>
      <c r="L311" s="82"/>
      <c r="M311" s="76">
        <v>2449</v>
      </c>
      <c r="N311" s="51"/>
    </row>
    <row r="312" spans="1:14">
      <c r="A312" s="29" t="s">
        <v>173</v>
      </c>
      <c r="B312" s="29" t="s">
        <v>200</v>
      </c>
      <c r="C312" s="29" t="s">
        <v>267</v>
      </c>
      <c r="D312" s="29" t="s">
        <v>651</v>
      </c>
      <c r="E312" s="29" t="s">
        <v>146</v>
      </c>
      <c r="F312" s="30">
        <v>120</v>
      </c>
      <c r="H312" s="73" t="s">
        <v>173</v>
      </c>
      <c r="I312" s="73" t="s">
        <v>200</v>
      </c>
      <c r="J312" s="74" t="s">
        <v>267</v>
      </c>
      <c r="K312" s="73" t="s">
        <v>651</v>
      </c>
      <c r="L312" s="73" t="s">
        <v>146</v>
      </c>
      <c r="M312" s="75">
        <v>120</v>
      </c>
      <c r="N312" s="51"/>
    </row>
    <row r="313" spans="1:14">
      <c r="A313" s="29" t="s">
        <v>173</v>
      </c>
      <c r="B313" s="29" t="s">
        <v>200</v>
      </c>
      <c r="C313" s="29" t="s">
        <v>269</v>
      </c>
      <c r="D313" s="29" t="s">
        <v>315</v>
      </c>
      <c r="E313" s="29" t="s">
        <v>137</v>
      </c>
      <c r="F313" s="30">
        <v>235</v>
      </c>
      <c r="H313" s="73" t="s">
        <v>173</v>
      </c>
      <c r="I313" s="73" t="s">
        <v>200</v>
      </c>
      <c r="J313" s="74" t="s">
        <v>269</v>
      </c>
      <c r="K313" s="73" t="s">
        <v>315</v>
      </c>
      <c r="L313" s="73" t="s">
        <v>137</v>
      </c>
      <c r="M313" s="75">
        <v>235</v>
      </c>
      <c r="N313" s="51"/>
    </row>
    <row r="314" spans="1:14">
      <c r="A314" s="29" t="s">
        <v>173</v>
      </c>
      <c r="B314" s="29" t="s">
        <v>200</v>
      </c>
      <c r="C314" s="29" t="s">
        <v>269</v>
      </c>
      <c r="D314" s="29" t="s">
        <v>325</v>
      </c>
      <c r="E314" s="29" t="s">
        <v>137</v>
      </c>
      <c r="F314" s="30">
        <v>240</v>
      </c>
      <c r="H314" s="73" t="s">
        <v>173</v>
      </c>
      <c r="I314" s="73" t="s">
        <v>200</v>
      </c>
      <c r="J314" s="74" t="s">
        <v>269</v>
      </c>
      <c r="K314" s="73" t="s">
        <v>325</v>
      </c>
      <c r="L314" s="73" t="s">
        <v>137</v>
      </c>
      <c r="M314" s="75">
        <v>240</v>
      </c>
      <c r="N314" s="51"/>
    </row>
    <row r="315" spans="1:14">
      <c r="A315" s="29" t="s">
        <v>173</v>
      </c>
      <c r="B315" s="29" t="s">
        <v>200</v>
      </c>
      <c r="C315" s="29" t="s">
        <v>274</v>
      </c>
      <c r="D315" s="29" t="s">
        <v>315</v>
      </c>
      <c r="E315" s="29" t="s">
        <v>155</v>
      </c>
      <c r="F315" s="30">
        <v>125</v>
      </c>
      <c r="H315" s="73" t="s">
        <v>173</v>
      </c>
      <c r="I315" s="73" t="s">
        <v>200</v>
      </c>
      <c r="J315" s="74" t="s">
        <v>274</v>
      </c>
      <c r="K315" s="73" t="s">
        <v>315</v>
      </c>
      <c r="L315" s="73" t="s">
        <v>155</v>
      </c>
      <c r="M315" s="75">
        <v>125</v>
      </c>
      <c r="N315" s="51"/>
    </row>
    <row r="316" spans="1:14">
      <c r="A316" s="29" t="s">
        <v>173</v>
      </c>
      <c r="B316" s="29" t="s">
        <v>200</v>
      </c>
      <c r="C316" s="29" t="s">
        <v>669</v>
      </c>
      <c r="D316" s="29" t="s">
        <v>279</v>
      </c>
      <c r="E316" s="29" t="s">
        <v>336</v>
      </c>
      <c r="F316" s="30">
        <v>145</v>
      </c>
      <c r="H316" s="73" t="s">
        <v>173</v>
      </c>
      <c r="I316" s="73" t="s">
        <v>200</v>
      </c>
      <c r="J316" s="74" t="s">
        <v>669</v>
      </c>
      <c r="K316" s="73" t="s">
        <v>279</v>
      </c>
      <c r="L316" s="73" t="s">
        <v>336</v>
      </c>
      <c r="M316" s="75">
        <v>145</v>
      </c>
      <c r="N316" s="51"/>
    </row>
    <row r="317" spans="1:14">
      <c r="A317" s="29" t="s">
        <v>173</v>
      </c>
      <c r="B317" s="29" t="s">
        <v>446</v>
      </c>
      <c r="F317" s="30">
        <v>865</v>
      </c>
      <c r="H317" s="73" t="s">
        <v>173</v>
      </c>
      <c r="I317" s="80" t="s">
        <v>446</v>
      </c>
      <c r="J317" s="81"/>
      <c r="K317" s="81"/>
      <c r="L317" s="82"/>
      <c r="M317" s="76">
        <v>865</v>
      </c>
      <c r="N317" s="51"/>
    </row>
    <row r="318" spans="1:14">
      <c r="A318" s="29" t="s">
        <v>173</v>
      </c>
      <c r="B318" s="29" t="s">
        <v>201</v>
      </c>
      <c r="C318" s="29" t="s">
        <v>267</v>
      </c>
      <c r="D318" s="29" t="s">
        <v>651</v>
      </c>
      <c r="E318" s="29" t="s">
        <v>146</v>
      </c>
      <c r="F318" s="30">
        <v>120</v>
      </c>
      <c r="H318" s="73" t="s">
        <v>173</v>
      </c>
      <c r="I318" s="73" t="s">
        <v>201</v>
      </c>
      <c r="J318" s="74" t="s">
        <v>267</v>
      </c>
      <c r="K318" s="73" t="s">
        <v>651</v>
      </c>
      <c r="L318" s="73" t="s">
        <v>146</v>
      </c>
      <c r="M318" s="75">
        <v>120</v>
      </c>
      <c r="N318" s="51"/>
    </row>
    <row r="319" spans="1:14">
      <c r="A319" s="29" t="s">
        <v>173</v>
      </c>
      <c r="B319" s="29" t="s">
        <v>201</v>
      </c>
      <c r="C319" s="29" t="s">
        <v>269</v>
      </c>
      <c r="D319" s="29" t="s">
        <v>315</v>
      </c>
      <c r="E319" s="29" t="s">
        <v>137</v>
      </c>
      <c r="F319" s="30">
        <v>235</v>
      </c>
      <c r="H319" s="73" t="s">
        <v>173</v>
      </c>
      <c r="I319" s="73" t="s">
        <v>201</v>
      </c>
      <c r="J319" s="74" t="s">
        <v>269</v>
      </c>
      <c r="K319" s="73" t="s">
        <v>315</v>
      </c>
      <c r="L319" s="73" t="s">
        <v>137</v>
      </c>
      <c r="M319" s="75">
        <v>235</v>
      </c>
      <c r="N319" s="51"/>
    </row>
    <row r="320" spans="1:14">
      <c r="A320" s="29" t="s">
        <v>173</v>
      </c>
      <c r="B320" s="29" t="s">
        <v>201</v>
      </c>
      <c r="C320" s="29" t="s">
        <v>269</v>
      </c>
      <c r="D320" s="29" t="s">
        <v>325</v>
      </c>
      <c r="E320" s="29" t="s">
        <v>137</v>
      </c>
      <c r="F320" s="30">
        <v>240</v>
      </c>
      <c r="H320" s="73" t="s">
        <v>173</v>
      </c>
      <c r="I320" s="73" t="s">
        <v>201</v>
      </c>
      <c r="J320" s="74" t="s">
        <v>269</v>
      </c>
      <c r="K320" s="73" t="s">
        <v>325</v>
      </c>
      <c r="L320" s="73" t="s">
        <v>137</v>
      </c>
      <c r="M320" s="75">
        <v>240</v>
      </c>
      <c r="N320" s="51"/>
    </row>
    <row r="321" spans="1:14">
      <c r="A321" s="29" t="s">
        <v>173</v>
      </c>
      <c r="B321" s="29" t="s">
        <v>201</v>
      </c>
      <c r="C321" s="29" t="s">
        <v>274</v>
      </c>
      <c r="D321" s="29" t="s">
        <v>315</v>
      </c>
      <c r="E321" s="29" t="s">
        <v>155</v>
      </c>
      <c r="F321" s="30">
        <v>125</v>
      </c>
      <c r="H321" s="73" t="s">
        <v>173</v>
      </c>
      <c r="I321" s="73" t="s">
        <v>201</v>
      </c>
      <c r="J321" s="74" t="s">
        <v>274</v>
      </c>
      <c r="K321" s="73" t="s">
        <v>315</v>
      </c>
      <c r="L321" s="73" t="s">
        <v>155</v>
      </c>
      <c r="M321" s="75">
        <v>125</v>
      </c>
      <c r="N321" s="51"/>
    </row>
    <row r="322" spans="1:14">
      <c r="A322" s="29" t="s">
        <v>173</v>
      </c>
      <c r="B322" s="29" t="s">
        <v>201</v>
      </c>
      <c r="C322" s="29" t="s">
        <v>669</v>
      </c>
      <c r="D322" s="29" t="s">
        <v>279</v>
      </c>
      <c r="E322" s="29" t="s">
        <v>336</v>
      </c>
      <c r="F322" s="30">
        <v>145</v>
      </c>
      <c r="H322" s="73" t="s">
        <v>173</v>
      </c>
      <c r="I322" s="73" t="s">
        <v>201</v>
      </c>
      <c r="J322" s="74" t="s">
        <v>669</v>
      </c>
      <c r="K322" s="73" t="s">
        <v>279</v>
      </c>
      <c r="L322" s="73" t="s">
        <v>336</v>
      </c>
      <c r="M322" s="75">
        <v>145</v>
      </c>
      <c r="N322" s="51"/>
    </row>
    <row r="323" spans="1:14">
      <c r="A323" s="29" t="s">
        <v>173</v>
      </c>
      <c r="B323" s="29" t="s">
        <v>447</v>
      </c>
      <c r="F323" s="30">
        <v>865</v>
      </c>
      <c r="H323" s="73" t="s">
        <v>173</v>
      </c>
      <c r="I323" s="80" t="s">
        <v>447</v>
      </c>
      <c r="J323" s="81"/>
      <c r="K323" s="81"/>
      <c r="L323" s="82"/>
      <c r="M323" s="76">
        <v>865</v>
      </c>
      <c r="N323" s="51"/>
    </row>
    <row r="324" spans="1:14">
      <c r="A324" s="29" t="s">
        <v>173</v>
      </c>
      <c r="B324" s="29" t="s">
        <v>202</v>
      </c>
      <c r="C324" s="29" t="s">
        <v>267</v>
      </c>
      <c r="D324" s="29" t="s">
        <v>651</v>
      </c>
      <c r="E324" s="29" t="s">
        <v>146</v>
      </c>
      <c r="F324" s="30">
        <v>120</v>
      </c>
      <c r="H324" s="73" t="s">
        <v>173</v>
      </c>
      <c r="I324" s="73" t="s">
        <v>202</v>
      </c>
      <c r="J324" s="74" t="s">
        <v>267</v>
      </c>
      <c r="K324" s="73" t="s">
        <v>651</v>
      </c>
      <c r="L324" s="73" t="s">
        <v>146</v>
      </c>
      <c r="M324" s="75">
        <v>120</v>
      </c>
      <c r="N324" s="51"/>
    </row>
    <row r="325" spans="1:14">
      <c r="A325" s="29" t="s">
        <v>173</v>
      </c>
      <c r="B325" s="29" t="s">
        <v>202</v>
      </c>
      <c r="C325" s="29" t="s">
        <v>269</v>
      </c>
      <c r="D325" s="29" t="s">
        <v>315</v>
      </c>
      <c r="E325" s="29" t="s">
        <v>137</v>
      </c>
      <c r="F325" s="30">
        <v>235</v>
      </c>
      <c r="H325" s="73" t="s">
        <v>173</v>
      </c>
      <c r="I325" s="73" t="s">
        <v>202</v>
      </c>
      <c r="J325" s="74" t="s">
        <v>269</v>
      </c>
      <c r="K325" s="73" t="s">
        <v>315</v>
      </c>
      <c r="L325" s="73" t="s">
        <v>137</v>
      </c>
      <c r="M325" s="75">
        <v>235</v>
      </c>
      <c r="N325" s="51"/>
    </row>
    <row r="326" spans="1:14">
      <c r="A326" s="29" t="s">
        <v>173</v>
      </c>
      <c r="B326" s="29" t="s">
        <v>202</v>
      </c>
      <c r="C326" s="29" t="s">
        <v>269</v>
      </c>
      <c r="D326" s="29" t="s">
        <v>325</v>
      </c>
      <c r="E326" s="29" t="s">
        <v>137</v>
      </c>
      <c r="F326" s="30">
        <v>240</v>
      </c>
      <c r="H326" s="73" t="s">
        <v>173</v>
      </c>
      <c r="I326" s="73" t="s">
        <v>202</v>
      </c>
      <c r="J326" s="74" t="s">
        <v>269</v>
      </c>
      <c r="K326" s="73" t="s">
        <v>325</v>
      </c>
      <c r="L326" s="73" t="s">
        <v>137</v>
      </c>
      <c r="M326" s="75">
        <v>240</v>
      </c>
      <c r="N326" s="51"/>
    </row>
    <row r="327" spans="1:14">
      <c r="A327" s="29" t="s">
        <v>173</v>
      </c>
      <c r="B327" s="29" t="s">
        <v>202</v>
      </c>
      <c r="C327" s="29" t="s">
        <v>274</v>
      </c>
      <c r="D327" s="29" t="s">
        <v>315</v>
      </c>
      <c r="E327" s="29" t="s">
        <v>155</v>
      </c>
      <c r="F327" s="30">
        <v>125</v>
      </c>
      <c r="H327" s="73" t="s">
        <v>173</v>
      </c>
      <c r="I327" s="73" t="s">
        <v>202</v>
      </c>
      <c r="J327" s="74" t="s">
        <v>274</v>
      </c>
      <c r="K327" s="73" t="s">
        <v>315</v>
      </c>
      <c r="L327" s="73" t="s">
        <v>155</v>
      </c>
      <c r="M327" s="75">
        <v>125</v>
      </c>
      <c r="N327" s="51"/>
    </row>
    <row r="328" spans="1:14">
      <c r="A328" s="29" t="s">
        <v>173</v>
      </c>
      <c r="B328" s="29" t="s">
        <v>202</v>
      </c>
      <c r="C328" s="29" t="s">
        <v>669</v>
      </c>
      <c r="D328" s="29" t="s">
        <v>279</v>
      </c>
      <c r="E328" s="29" t="s">
        <v>336</v>
      </c>
      <c r="F328" s="30">
        <v>145</v>
      </c>
      <c r="H328" s="73" t="s">
        <v>173</v>
      </c>
      <c r="I328" s="73" t="s">
        <v>202</v>
      </c>
      <c r="J328" s="74" t="s">
        <v>669</v>
      </c>
      <c r="K328" s="73" t="s">
        <v>279</v>
      </c>
      <c r="L328" s="73" t="s">
        <v>336</v>
      </c>
      <c r="M328" s="75">
        <v>145</v>
      </c>
      <c r="N328" s="51"/>
    </row>
    <row r="329" spans="1:14">
      <c r="A329" s="29" t="s">
        <v>173</v>
      </c>
      <c r="B329" s="29" t="s">
        <v>448</v>
      </c>
      <c r="F329" s="30">
        <v>865</v>
      </c>
      <c r="H329" s="73" t="s">
        <v>173</v>
      </c>
      <c r="I329" s="80" t="s">
        <v>448</v>
      </c>
      <c r="J329" s="81"/>
      <c r="K329" s="81"/>
      <c r="L329" s="82"/>
      <c r="M329" s="76">
        <v>865</v>
      </c>
      <c r="N329" s="51"/>
    </row>
    <row r="330" spans="1:14">
      <c r="A330" s="29" t="s">
        <v>173</v>
      </c>
      <c r="B330" s="29" t="s">
        <v>203</v>
      </c>
      <c r="C330" s="29" t="s">
        <v>267</v>
      </c>
      <c r="D330" s="29" t="s">
        <v>651</v>
      </c>
      <c r="E330" s="29" t="s">
        <v>146</v>
      </c>
      <c r="F330" s="30">
        <v>120</v>
      </c>
      <c r="H330" s="73" t="s">
        <v>173</v>
      </c>
      <c r="I330" s="73" t="s">
        <v>203</v>
      </c>
      <c r="J330" s="74" t="s">
        <v>267</v>
      </c>
      <c r="K330" s="73" t="s">
        <v>651</v>
      </c>
      <c r="L330" s="73" t="s">
        <v>146</v>
      </c>
      <c r="M330" s="75">
        <v>120</v>
      </c>
      <c r="N330" s="51"/>
    </row>
    <row r="331" spans="1:14">
      <c r="A331" s="29" t="s">
        <v>173</v>
      </c>
      <c r="B331" s="29" t="s">
        <v>203</v>
      </c>
      <c r="C331" s="29" t="s">
        <v>269</v>
      </c>
      <c r="D331" s="29" t="s">
        <v>315</v>
      </c>
      <c r="E331" s="29" t="s">
        <v>137</v>
      </c>
      <c r="F331" s="30">
        <v>235</v>
      </c>
      <c r="H331" s="73" t="s">
        <v>173</v>
      </c>
      <c r="I331" s="73" t="s">
        <v>203</v>
      </c>
      <c r="J331" s="74" t="s">
        <v>269</v>
      </c>
      <c r="K331" s="73" t="s">
        <v>315</v>
      </c>
      <c r="L331" s="73" t="s">
        <v>137</v>
      </c>
      <c r="M331" s="75">
        <v>235</v>
      </c>
      <c r="N331" s="51"/>
    </row>
    <row r="332" spans="1:14">
      <c r="A332" s="29" t="s">
        <v>173</v>
      </c>
      <c r="B332" s="29" t="s">
        <v>203</v>
      </c>
      <c r="C332" s="29" t="s">
        <v>269</v>
      </c>
      <c r="D332" s="29" t="s">
        <v>325</v>
      </c>
      <c r="E332" s="29" t="s">
        <v>137</v>
      </c>
      <c r="F332" s="30">
        <v>240</v>
      </c>
      <c r="H332" s="73" t="s">
        <v>173</v>
      </c>
      <c r="I332" s="73" t="s">
        <v>203</v>
      </c>
      <c r="J332" s="74" t="s">
        <v>269</v>
      </c>
      <c r="K332" s="73" t="s">
        <v>325</v>
      </c>
      <c r="L332" s="73" t="s">
        <v>137</v>
      </c>
      <c r="M332" s="75">
        <v>240</v>
      </c>
      <c r="N332" s="51"/>
    </row>
    <row r="333" spans="1:14">
      <c r="A333" s="29" t="s">
        <v>173</v>
      </c>
      <c r="B333" s="29" t="s">
        <v>203</v>
      </c>
      <c r="C333" s="29" t="s">
        <v>274</v>
      </c>
      <c r="D333" s="29" t="s">
        <v>315</v>
      </c>
      <c r="E333" s="29" t="s">
        <v>155</v>
      </c>
      <c r="F333" s="30">
        <v>125</v>
      </c>
      <c r="H333" s="73" t="s">
        <v>173</v>
      </c>
      <c r="I333" s="73" t="s">
        <v>203</v>
      </c>
      <c r="J333" s="74" t="s">
        <v>274</v>
      </c>
      <c r="K333" s="73" t="s">
        <v>315</v>
      </c>
      <c r="L333" s="73" t="s">
        <v>155</v>
      </c>
      <c r="M333" s="75">
        <v>125</v>
      </c>
      <c r="N333" s="51"/>
    </row>
    <row r="334" spans="1:14">
      <c r="A334" s="29" t="s">
        <v>173</v>
      </c>
      <c r="B334" s="29" t="s">
        <v>203</v>
      </c>
      <c r="C334" s="29" t="s">
        <v>669</v>
      </c>
      <c r="D334" s="29" t="s">
        <v>279</v>
      </c>
      <c r="E334" s="29" t="s">
        <v>336</v>
      </c>
      <c r="F334" s="30">
        <v>145</v>
      </c>
      <c r="H334" s="73" t="s">
        <v>173</v>
      </c>
      <c r="I334" s="73" t="s">
        <v>203</v>
      </c>
      <c r="J334" s="74" t="s">
        <v>669</v>
      </c>
      <c r="K334" s="73" t="s">
        <v>279</v>
      </c>
      <c r="L334" s="73" t="s">
        <v>336</v>
      </c>
      <c r="M334" s="75">
        <v>145</v>
      </c>
      <c r="N334" s="51"/>
    </row>
    <row r="335" spans="1:14">
      <c r="A335" s="29" t="s">
        <v>173</v>
      </c>
      <c r="B335" s="29" t="s">
        <v>449</v>
      </c>
      <c r="F335" s="30">
        <v>865</v>
      </c>
      <c r="H335" s="73" t="s">
        <v>173</v>
      </c>
      <c r="I335" s="80" t="s">
        <v>449</v>
      </c>
      <c r="J335" s="81"/>
      <c r="K335" s="81"/>
      <c r="L335" s="82"/>
      <c r="M335" s="76">
        <v>865</v>
      </c>
      <c r="N335" s="51"/>
    </row>
    <row r="336" spans="1:14">
      <c r="A336" s="29" t="s">
        <v>173</v>
      </c>
      <c r="B336" s="29" t="s">
        <v>204</v>
      </c>
      <c r="C336" s="29" t="s">
        <v>275</v>
      </c>
      <c r="D336" s="29" t="s">
        <v>538</v>
      </c>
      <c r="E336" s="29" t="s">
        <v>155</v>
      </c>
      <c r="F336" s="30">
        <v>155</v>
      </c>
      <c r="H336" s="73" t="s">
        <v>173</v>
      </c>
      <c r="I336" s="73" t="s">
        <v>204</v>
      </c>
      <c r="J336" s="74" t="s">
        <v>275</v>
      </c>
      <c r="K336" s="73" t="s">
        <v>538</v>
      </c>
      <c r="L336" s="73" t="s">
        <v>155</v>
      </c>
      <c r="M336" s="75">
        <v>155</v>
      </c>
      <c r="N336" s="51"/>
    </row>
    <row r="337" spans="1:14">
      <c r="A337" s="29" t="s">
        <v>173</v>
      </c>
      <c r="B337" s="29" t="s">
        <v>204</v>
      </c>
      <c r="C337" s="29" t="s">
        <v>270</v>
      </c>
      <c r="D337" s="29" t="s">
        <v>247</v>
      </c>
      <c r="E337" s="29" t="s">
        <v>137</v>
      </c>
      <c r="F337" s="30">
        <v>210</v>
      </c>
      <c r="H337" s="73" t="s">
        <v>173</v>
      </c>
      <c r="I337" s="73" t="s">
        <v>204</v>
      </c>
      <c r="J337" s="74" t="s">
        <v>270</v>
      </c>
      <c r="K337" s="73" t="s">
        <v>247</v>
      </c>
      <c r="L337" s="73" t="s">
        <v>137</v>
      </c>
      <c r="M337" s="75">
        <v>210</v>
      </c>
      <c r="N337" s="51"/>
    </row>
    <row r="338" spans="1:14">
      <c r="A338" s="29" t="s">
        <v>173</v>
      </c>
      <c r="B338" s="29" t="s">
        <v>204</v>
      </c>
      <c r="C338" s="29" t="s">
        <v>269</v>
      </c>
      <c r="D338" s="29" t="s">
        <v>247</v>
      </c>
      <c r="E338" s="29" t="s">
        <v>137</v>
      </c>
      <c r="F338" s="30">
        <v>235</v>
      </c>
      <c r="H338" s="73" t="s">
        <v>173</v>
      </c>
      <c r="I338" s="73" t="s">
        <v>204</v>
      </c>
      <c r="J338" s="74" t="s">
        <v>269</v>
      </c>
      <c r="K338" s="73" t="s">
        <v>247</v>
      </c>
      <c r="L338" s="73" t="s">
        <v>137</v>
      </c>
      <c r="M338" s="75">
        <v>235</v>
      </c>
      <c r="N338" s="51"/>
    </row>
    <row r="339" spans="1:14">
      <c r="A339" s="29" t="s">
        <v>173</v>
      </c>
      <c r="B339" s="29" t="s">
        <v>204</v>
      </c>
      <c r="C339" s="29" t="s">
        <v>308</v>
      </c>
      <c r="D339" s="29" t="s">
        <v>569</v>
      </c>
      <c r="E339" s="29" t="s">
        <v>155</v>
      </c>
      <c r="F339" s="30">
        <v>168</v>
      </c>
      <c r="H339" s="73" t="s">
        <v>173</v>
      </c>
      <c r="I339" s="73" t="s">
        <v>204</v>
      </c>
      <c r="J339" s="74" t="s">
        <v>308</v>
      </c>
      <c r="K339" s="73" t="s">
        <v>569</v>
      </c>
      <c r="L339" s="73" t="s">
        <v>155</v>
      </c>
      <c r="M339" s="75">
        <v>168</v>
      </c>
      <c r="N339" s="51"/>
    </row>
    <row r="340" spans="1:14">
      <c r="A340" s="29" t="s">
        <v>173</v>
      </c>
      <c r="B340" s="29" t="s">
        <v>204</v>
      </c>
      <c r="C340" s="29" t="s">
        <v>299</v>
      </c>
      <c r="D340" s="29" t="s">
        <v>538</v>
      </c>
      <c r="E340" s="29" t="s">
        <v>146</v>
      </c>
      <c r="F340" s="30">
        <v>200</v>
      </c>
      <c r="H340" s="73" t="s">
        <v>173</v>
      </c>
      <c r="I340" s="73" t="s">
        <v>204</v>
      </c>
      <c r="J340" s="74" t="s">
        <v>299</v>
      </c>
      <c r="K340" s="73" t="s">
        <v>538</v>
      </c>
      <c r="L340" s="73" t="s">
        <v>146</v>
      </c>
      <c r="M340" s="75">
        <v>200</v>
      </c>
      <c r="N340" s="51"/>
    </row>
    <row r="341" spans="1:14">
      <c r="A341" s="29" t="s">
        <v>173</v>
      </c>
      <c r="B341" s="29" t="s">
        <v>204</v>
      </c>
      <c r="C341" s="29" t="s">
        <v>297</v>
      </c>
      <c r="D341" s="29" t="s">
        <v>538</v>
      </c>
      <c r="E341" s="29" t="s">
        <v>146</v>
      </c>
      <c r="F341" s="30">
        <v>200</v>
      </c>
      <c r="H341" s="73" t="s">
        <v>173</v>
      </c>
      <c r="I341" s="73" t="s">
        <v>204</v>
      </c>
      <c r="J341" s="74" t="s">
        <v>297</v>
      </c>
      <c r="K341" s="73" t="s">
        <v>538</v>
      </c>
      <c r="L341" s="73" t="s">
        <v>146</v>
      </c>
      <c r="M341" s="75">
        <v>200</v>
      </c>
      <c r="N341" s="51"/>
    </row>
    <row r="342" spans="1:14">
      <c r="A342" s="29" t="s">
        <v>173</v>
      </c>
      <c r="B342" s="29" t="s">
        <v>204</v>
      </c>
      <c r="C342" s="29" t="s">
        <v>274</v>
      </c>
      <c r="D342" s="29" t="s">
        <v>247</v>
      </c>
      <c r="E342" s="29" t="s">
        <v>157</v>
      </c>
      <c r="F342" s="30">
        <v>146</v>
      </c>
      <c r="H342" s="73" t="s">
        <v>173</v>
      </c>
      <c r="I342" s="73" t="s">
        <v>204</v>
      </c>
      <c r="J342" s="74" t="s">
        <v>274</v>
      </c>
      <c r="K342" s="73" t="s">
        <v>247</v>
      </c>
      <c r="L342" s="73" t="s">
        <v>157</v>
      </c>
      <c r="M342" s="75">
        <v>146</v>
      </c>
      <c r="N342" s="51"/>
    </row>
    <row r="343" spans="1:14">
      <c r="A343" s="29" t="s">
        <v>173</v>
      </c>
      <c r="B343" s="29" t="s">
        <v>204</v>
      </c>
      <c r="C343" s="29" t="s">
        <v>500</v>
      </c>
      <c r="D343" s="29" t="s">
        <v>279</v>
      </c>
      <c r="E343" s="29" t="s">
        <v>131</v>
      </c>
      <c r="F343" s="30">
        <v>137</v>
      </c>
      <c r="H343" s="73" t="s">
        <v>173</v>
      </c>
      <c r="I343" s="73" t="s">
        <v>204</v>
      </c>
      <c r="J343" s="74" t="s">
        <v>500</v>
      </c>
      <c r="K343" s="73" t="s">
        <v>279</v>
      </c>
      <c r="L343" s="73" t="s">
        <v>131</v>
      </c>
      <c r="M343" s="75">
        <v>137</v>
      </c>
      <c r="N343" s="51"/>
    </row>
    <row r="344" spans="1:14">
      <c r="A344" s="29" t="s">
        <v>173</v>
      </c>
      <c r="B344" s="29" t="s">
        <v>204</v>
      </c>
      <c r="C344" s="29" t="s">
        <v>505</v>
      </c>
      <c r="D344" s="29" t="s">
        <v>279</v>
      </c>
      <c r="E344" s="29" t="s">
        <v>133</v>
      </c>
      <c r="F344" s="30">
        <v>175</v>
      </c>
      <c r="H344" s="73" t="s">
        <v>173</v>
      </c>
      <c r="I344" s="73" t="s">
        <v>204</v>
      </c>
      <c r="J344" s="74" t="s">
        <v>505</v>
      </c>
      <c r="K344" s="73" t="s">
        <v>279</v>
      </c>
      <c r="L344" s="73" t="s">
        <v>133</v>
      </c>
      <c r="M344" s="75">
        <v>175</v>
      </c>
      <c r="N344" s="51"/>
    </row>
    <row r="345" spans="1:14">
      <c r="A345" s="29" t="s">
        <v>173</v>
      </c>
      <c r="B345" s="29" t="s">
        <v>204</v>
      </c>
      <c r="C345" s="29" t="s">
        <v>527</v>
      </c>
      <c r="D345" s="29" t="s">
        <v>247</v>
      </c>
      <c r="E345" s="29" t="s">
        <v>131</v>
      </c>
      <c r="F345" s="30">
        <v>180</v>
      </c>
      <c r="H345" s="73" t="s">
        <v>173</v>
      </c>
      <c r="I345" s="73" t="s">
        <v>204</v>
      </c>
      <c r="J345" s="74" t="s">
        <v>527</v>
      </c>
      <c r="K345" s="73" t="s">
        <v>247</v>
      </c>
      <c r="L345" s="73" t="s">
        <v>131</v>
      </c>
      <c r="M345" s="75">
        <v>180</v>
      </c>
      <c r="N345" s="51"/>
    </row>
    <row r="346" spans="1:14">
      <c r="A346" s="29" t="s">
        <v>173</v>
      </c>
      <c r="B346" s="29" t="s">
        <v>204</v>
      </c>
      <c r="C346" s="29" t="s">
        <v>530</v>
      </c>
      <c r="D346" s="29" t="s">
        <v>279</v>
      </c>
      <c r="E346" s="29" t="s">
        <v>131</v>
      </c>
      <c r="F346" s="30">
        <v>160</v>
      </c>
      <c r="H346" s="73" t="s">
        <v>173</v>
      </c>
      <c r="I346" s="73" t="s">
        <v>204</v>
      </c>
      <c r="J346" s="74" t="s">
        <v>530</v>
      </c>
      <c r="K346" s="73" t="s">
        <v>279</v>
      </c>
      <c r="L346" s="73" t="s">
        <v>131</v>
      </c>
      <c r="M346" s="75">
        <v>160</v>
      </c>
      <c r="N346" s="51"/>
    </row>
    <row r="347" spans="1:14">
      <c r="A347" s="29" t="s">
        <v>173</v>
      </c>
      <c r="B347" s="29" t="s">
        <v>204</v>
      </c>
      <c r="C347" s="29" t="s">
        <v>548</v>
      </c>
      <c r="D347" s="29" t="s">
        <v>538</v>
      </c>
      <c r="E347" s="29" t="s">
        <v>149</v>
      </c>
      <c r="F347" s="30">
        <v>296</v>
      </c>
      <c r="H347" s="73" t="s">
        <v>173</v>
      </c>
      <c r="I347" s="73" t="s">
        <v>204</v>
      </c>
      <c r="J347" s="74" t="s">
        <v>548</v>
      </c>
      <c r="K347" s="73" t="s">
        <v>538</v>
      </c>
      <c r="L347" s="73" t="s">
        <v>149</v>
      </c>
      <c r="M347" s="75">
        <v>296</v>
      </c>
      <c r="N347" s="51"/>
    </row>
    <row r="348" spans="1:14">
      <c r="A348" s="29" t="s">
        <v>173</v>
      </c>
      <c r="B348" s="29" t="s">
        <v>204</v>
      </c>
      <c r="C348" s="29" t="s">
        <v>545</v>
      </c>
      <c r="D348" s="29" t="s">
        <v>538</v>
      </c>
      <c r="E348" s="29" t="s">
        <v>131</v>
      </c>
      <c r="F348" s="30">
        <v>275</v>
      </c>
      <c r="H348" s="73" t="s">
        <v>173</v>
      </c>
      <c r="I348" s="73" t="s">
        <v>204</v>
      </c>
      <c r="J348" s="74" t="s">
        <v>545</v>
      </c>
      <c r="K348" s="73" t="s">
        <v>538</v>
      </c>
      <c r="L348" s="73" t="s">
        <v>131</v>
      </c>
      <c r="M348" s="75">
        <v>275</v>
      </c>
      <c r="N348" s="51"/>
    </row>
    <row r="349" spans="1:14">
      <c r="A349" s="29" t="s">
        <v>173</v>
      </c>
      <c r="B349" s="29" t="s">
        <v>204</v>
      </c>
      <c r="C349" s="29" t="s">
        <v>546</v>
      </c>
      <c r="D349" s="29" t="s">
        <v>302</v>
      </c>
      <c r="E349" s="29" t="s">
        <v>131</v>
      </c>
      <c r="F349" s="30">
        <v>285</v>
      </c>
      <c r="H349" s="73" t="s">
        <v>173</v>
      </c>
      <c r="I349" s="73" t="s">
        <v>204</v>
      </c>
      <c r="J349" s="74" t="s">
        <v>546</v>
      </c>
      <c r="K349" s="73" t="s">
        <v>302</v>
      </c>
      <c r="L349" s="73" t="s">
        <v>131</v>
      </c>
      <c r="M349" s="75">
        <v>285</v>
      </c>
      <c r="N349" s="51"/>
    </row>
    <row r="350" spans="1:14">
      <c r="A350" s="29" t="s">
        <v>173</v>
      </c>
      <c r="B350" s="29" t="s">
        <v>204</v>
      </c>
      <c r="C350" s="29" t="s">
        <v>561</v>
      </c>
      <c r="D350" s="29" t="s">
        <v>279</v>
      </c>
      <c r="E350" s="29" t="s">
        <v>157</v>
      </c>
      <c r="F350" s="30">
        <v>190</v>
      </c>
      <c r="H350" s="73" t="s">
        <v>173</v>
      </c>
      <c r="I350" s="73" t="s">
        <v>204</v>
      </c>
      <c r="J350" s="74" t="s">
        <v>561</v>
      </c>
      <c r="K350" s="73" t="s">
        <v>279</v>
      </c>
      <c r="L350" s="73" t="s">
        <v>157</v>
      </c>
      <c r="M350" s="75">
        <v>190</v>
      </c>
      <c r="N350" s="51"/>
    </row>
    <row r="351" spans="1:14">
      <c r="A351" s="29" t="s">
        <v>173</v>
      </c>
      <c r="B351" s="29" t="s">
        <v>450</v>
      </c>
      <c r="F351" s="30">
        <v>3012</v>
      </c>
      <c r="H351" s="73" t="s">
        <v>173</v>
      </c>
      <c r="I351" s="80" t="s">
        <v>450</v>
      </c>
      <c r="J351" s="81"/>
      <c r="K351" s="81"/>
      <c r="L351" s="82"/>
      <c r="M351" s="76">
        <v>3012</v>
      </c>
      <c r="N351" s="51"/>
    </row>
    <row r="352" spans="1:14">
      <c r="A352" s="29" t="s">
        <v>173</v>
      </c>
      <c r="B352" s="29" t="s">
        <v>205</v>
      </c>
      <c r="C352" s="29" t="s">
        <v>275</v>
      </c>
      <c r="D352" s="29" t="s">
        <v>538</v>
      </c>
      <c r="E352" s="29" t="s">
        <v>155</v>
      </c>
      <c r="F352" s="30">
        <v>155</v>
      </c>
      <c r="H352" s="73" t="s">
        <v>173</v>
      </c>
      <c r="I352" s="73" t="s">
        <v>205</v>
      </c>
      <c r="J352" s="74" t="s">
        <v>275</v>
      </c>
      <c r="K352" s="73" t="s">
        <v>538</v>
      </c>
      <c r="L352" s="73" t="s">
        <v>155</v>
      </c>
      <c r="M352" s="75">
        <v>155</v>
      </c>
      <c r="N352" s="51"/>
    </row>
    <row r="353" spans="1:14">
      <c r="A353" s="29" t="s">
        <v>173</v>
      </c>
      <c r="B353" s="29" t="s">
        <v>205</v>
      </c>
      <c r="C353" s="29" t="s">
        <v>270</v>
      </c>
      <c r="D353" s="29" t="s">
        <v>247</v>
      </c>
      <c r="E353" s="29" t="s">
        <v>137</v>
      </c>
      <c r="F353" s="30">
        <v>210</v>
      </c>
      <c r="H353" s="73" t="s">
        <v>173</v>
      </c>
      <c r="I353" s="73" t="s">
        <v>205</v>
      </c>
      <c r="J353" s="74" t="s">
        <v>270</v>
      </c>
      <c r="K353" s="73" t="s">
        <v>247</v>
      </c>
      <c r="L353" s="73" t="s">
        <v>137</v>
      </c>
      <c r="M353" s="75">
        <v>210</v>
      </c>
      <c r="N353" s="51"/>
    </row>
    <row r="354" spans="1:14">
      <c r="A354" s="29" t="s">
        <v>173</v>
      </c>
      <c r="B354" s="29" t="s">
        <v>205</v>
      </c>
      <c r="C354" s="29" t="s">
        <v>269</v>
      </c>
      <c r="D354" s="29" t="s">
        <v>247</v>
      </c>
      <c r="E354" s="29" t="s">
        <v>137</v>
      </c>
      <c r="F354" s="30">
        <v>235</v>
      </c>
      <c r="H354" s="73" t="s">
        <v>173</v>
      </c>
      <c r="I354" s="73" t="s">
        <v>205</v>
      </c>
      <c r="J354" s="74" t="s">
        <v>269</v>
      </c>
      <c r="K354" s="73" t="s">
        <v>247</v>
      </c>
      <c r="L354" s="73" t="s">
        <v>137</v>
      </c>
      <c r="M354" s="75">
        <v>235</v>
      </c>
      <c r="N354" s="51"/>
    </row>
    <row r="355" spans="1:14">
      <c r="A355" s="29" t="s">
        <v>173</v>
      </c>
      <c r="B355" s="29" t="s">
        <v>205</v>
      </c>
      <c r="C355" s="29" t="s">
        <v>308</v>
      </c>
      <c r="D355" s="29" t="s">
        <v>569</v>
      </c>
      <c r="E355" s="29" t="s">
        <v>155</v>
      </c>
      <c r="F355" s="30">
        <v>168</v>
      </c>
      <c r="H355" s="73" t="s">
        <v>173</v>
      </c>
      <c r="I355" s="73" t="s">
        <v>205</v>
      </c>
      <c r="J355" s="74" t="s">
        <v>308</v>
      </c>
      <c r="K355" s="73" t="s">
        <v>569</v>
      </c>
      <c r="L355" s="73" t="s">
        <v>155</v>
      </c>
      <c r="M355" s="75">
        <v>168</v>
      </c>
      <c r="N355" s="51"/>
    </row>
    <row r="356" spans="1:14">
      <c r="A356" s="29" t="s">
        <v>173</v>
      </c>
      <c r="B356" s="29" t="s">
        <v>205</v>
      </c>
      <c r="C356" s="29" t="s">
        <v>299</v>
      </c>
      <c r="D356" s="29" t="s">
        <v>538</v>
      </c>
      <c r="E356" s="29" t="s">
        <v>146</v>
      </c>
      <c r="F356" s="30">
        <v>200</v>
      </c>
      <c r="H356" s="73" t="s">
        <v>173</v>
      </c>
      <c r="I356" s="73" t="s">
        <v>205</v>
      </c>
      <c r="J356" s="74" t="s">
        <v>299</v>
      </c>
      <c r="K356" s="73" t="s">
        <v>538</v>
      </c>
      <c r="L356" s="73" t="s">
        <v>146</v>
      </c>
      <c r="M356" s="75">
        <v>200</v>
      </c>
      <c r="N356" s="51"/>
    </row>
    <row r="357" spans="1:14">
      <c r="A357" s="29" t="s">
        <v>173</v>
      </c>
      <c r="B357" s="29" t="s">
        <v>205</v>
      </c>
      <c r="C357" s="29" t="s">
        <v>297</v>
      </c>
      <c r="D357" s="29" t="s">
        <v>538</v>
      </c>
      <c r="E357" s="29" t="s">
        <v>146</v>
      </c>
      <c r="F357" s="30">
        <v>200</v>
      </c>
      <c r="H357" s="73" t="s">
        <v>173</v>
      </c>
      <c r="I357" s="73" t="s">
        <v>205</v>
      </c>
      <c r="J357" s="74" t="s">
        <v>297</v>
      </c>
      <c r="K357" s="73" t="s">
        <v>538</v>
      </c>
      <c r="L357" s="73" t="s">
        <v>146</v>
      </c>
      <c r="M357" s="75">
        <v>200</v>
      </c>
      <c r="N357" s="51"/>
    </row>
    <row r="358" spans="1:14">
      <c r="A358" s="29" t="s">
        <v>173</v>
      </c>
      <c r="B358" s="29" t="s">
        <v>205</v>
      </c>
      <c r="C358" s="29" t="s">
        <v>274</v>
      </c>
      <c r="D358" s="29" t="s">
        <v>247</v>
      </c>
      <c r="E358" s="29" t="s">
        <v>157</v>
      </c>
      <c r="F358" s="30">
        <v>146</v>
      </c>
      <c r="H358" s="73" t="s">
        <v>173</v>
      </c>
      <c r="I358" s="73" t="s">
        <v>205</v>
      </c>
      <c r="J358" s="74" t="s">
        <v>274</v>
      </c>
      <c r="K358" s="73" t="s">
        <v>247</v>
      </c>
      <c r="L358" s="73" t="s">
        <v>157</v>
      </c>
      <c r="M358" s="75">
        <v>146</v>
      </c>
      <c r="N358" s="51"/>
    </row>
    <row r="359" spans="1:14">
      <c r="A359" s="29" t="s">
        <v>173</v>
      </c>
      <c r="B359" s="29" t="s">
        <v>205</v>
      </c>
      <c r="C359" s="29" t="s">
        <v>500</v>
      </c>
      <c r="D359" s="29" t="s">
        <v>279</v>
      </c>
      <c r="E359" s="29" t="s">
        <v>131</v>
      </c>
      <c r="F359" s="30">
        <v>137</v>
      </c>
      <c r="H359" s="73" t="s">
        <v>173</v>
      </c>
      <c r="I359" s="73" t="s">
        <v>205</v>
      </c>
      <c r="J359" s="74" t="s">
        <v>500</v>
      </c>
      <c r="K359" s="73" t="s">
        <v>279</v>
      </c>
      <c r="L359" s="73" t="s">
        <v>131</v>
      </c>
      <c r="M359" s="75">
        <v>137</v>
      </c>
      <c r="N359" s="51"/>
    </row>
    <row r="360" spans="1:14">
      <c r="A360" s="29" t="s">
        <v>173</v>
      </c>
      <c r="B360" s="29" t="s">
        <v>205</v>
      </c>
      <c r="C360" s="29" t="s">
        <v>505</v>
      </c>
      <c r="D360" s="29" t="s">
        <v>279</v>
      </c>
      <c r="E360" s="29" t="s">
        <v>133</v>
      </c>
      <c r="F360" s="30">
        <v>175</v>
      </c>
      <c r="H360" s="73" t="s">
        <v>173</v>
      </c>
      <c r="I360" s="73" t="s">
        <v>205</v>
      </c>
      <c r="J360" s="74" t="s">
        <v>505</v>
      </c>
      <c r="K360" s="73" t="s">
        <v>279</v>
      </c>
      <c r="L360" s="73" t="s">
        <v>133</v>
      </c>
      <c r="M360" s="75">
        <v>175</v>
      </c>
      <c r="N360" s="51"/>
    </row>
    <row r="361" spans="1:14">
      <c r="A361" s="29" t="s">
        <v>173</v>
      </c>
      <c r="B361" s="29" t="s">
        <v>205</v>
      </c>
      <c r="C361" s="29" t="s">
        <v>527</v>
      </c>
      <c r="D361" s="29" t="s">
        <v>247</v>
      </c>
      <c r="E361" s="29" t="s">
        <v>131</v>
      </c>
      <c r="F361" s="30">
        <v>180</v>
      </c>
      <c r="H361" s="73" t="s">
        <v>173</v>
      </c>
      <c r="I361" s="73" t="s">
        <v>205</v>
      </c>
      <c r="J361" s="74" t="s">
        <v>527</v>
      </c>
      <c r="K361" s="73" t="s">
        <v>247</v>
      </c>
      <c r="L361" s="73" t="s">
        <v>131</v>
      </c>
      <c r="M361" s="75">
        <v>180</v>
      </c>
      <c r="N361" s="51"/>
    </row>
    <row r="362" spans="1:14">
      <c r="A362" s="29" t="s">
        <v>173</v>
      </c>
      <c r="B362" s="29" t="s">
        <v>205</v>
      </c>
      <c r="C362" s="29" t="s">
        <v>530</v>
      </c>
      <c r="D362" s="29" t="s">
        <v>279</v>
      </c>
      <c r="E362" s="29" t="s">
        <v>131</v>
      </c>
      <c r="F362" s="30">
        <v>160</v>
      </c>
      <c r="H362" s="73" t="s">
        <v>173</v>
      </c>
      <c r="I362" s="73" t="s">
        <v>205</v>
      </c>
      <c r="J362" s="74" t="s">
        <v>530</v>
      </c>
      <c r="K362" s="73" t="s">
        <v>279</v>
      </c>
      <c r="L362" s="73" t="s">
        <v>131</v>
      </c>
      <c r="M362" s="75">
        <v>160</v>
      </c>
      <c r="N362" s="51"/>
    </row>
    <row r="363" spans="1:14">
      <c r="A363" s="29" t="s">
        <v>173</v>
      </c>
      <c r="B363" s="29" t="s">
        <v>205</v>
      </c>
      <c r="C363" s="29" t="s">
        <v>548</v>
      </c>
      <c r="D363" s="29" t="s">
        <v>538</v>
      </c>
      <c r="E363" s="29" t="s">
        <v>149</v>
      </c>
      <c r="F363" s="30">
        <v>296</v>
      </c>
      <c r="H363" s="73" t="s">
        <v>173</v>
      </c>
      <c r="I363" s="73" t="s">
        <v>205</v>
      </c>
      <c r="J363" s="74" t="s">
        <v>548</v>
      </c>
      <c r="K363" s="73" t="s">
        <v>538</v>
      </c>
      <c r="L363" s="73" t="s">
        <v>149</v>
      </c>
      <c r="M363" s="75">
        <v>296</v>
      </c>
      <c r="N363" s="51"/>
    </row>
    <row r="364" spans="1:14">
      <c r="A364" s="29" t="s">
        <v>173</v>
      </c>
      <c r="B364" s="29" t="s">
        <v>205</v>
      </c>
      <c r="C364" s="29" t="s">
        <v>545</v>
      </c>
      <c r="D364" s="29" t="s">
        <v>538</v>
      </c>
      <c r="E364" s="29" t="s">
        <v>131</v>
      </c>
      <c r="F364" s="30">
        <v>275</v>
      </c>
      <c r="H364" s="73" t="s">
        <v>173</v>
      </c>
      <c r="I364" s="73" t="s">
        <v>205</v>
      </c>
      <c r="J364" s="74" t="s">
        <v>545</v>
      </c>
      <c r="K364" s="73" t="s">
        <v>538</v>
      </c>
      <c r="L364" s="73" t="s">
        <v>131</v>
      </c>
      <c r="M364" s="75">
        <v>275</v>
      </c>
      <c r="N364" s="51"/>
    </row>
    <row r="365" spans="1:14">
      <c r="A365" s="29" t="s">
        <v>173</v>
      </c>
      <c r="B365" s="29" t="s">
        <v>205</v>
      </c>
      <c r="C365" s="29" t="s">
        <v>546</v>
      </c>
      <c r="D365" s="29" t="s">
        <v>302</v>
      </c>
      <c r="E365" s="29" t="s">
        <v>131</v>
      </c>
      <c r="F365" s="30">
        <v>285</v>
      </c>
      <c r="H365" s="73" t="s">
        <v>173</v>
      </c>
      <c r="I365" s="73" t="s">
        <v>205</v>
      </c>
      <c r="J365" s="74" t="s">
        <v>546</v>
      </c>
      <c r="K365" s="73" t="s">
        <v>302</v>
      </c>
      <c r="L365" s="73" t="s">
        <v>131</v>
      </c>
      <c r="M365" s="75">
        <v>285</v>
      </c>
      <c r="N365" s="51"/>
    </row>
    <row r="366" spans="1:14">
      <c r="A366" s="29" t="s">
        <v>173</v>
      </c>
      <c r="B366" s="29" t="s">
        <v>205</v>
      </c>
      <c r="C366" s="29" t="s">
        <v>561</v>
      </c>
      <c r="D366" s="29" t="s">
        <v>279</v>
      </c>
      <c r="E366" s="29" t="s">
        <v>157</v>
      </c>
      <c r="F366" s="30">
        <v>190</v>
      </c>
      <c r="H366" s="73" t="s">
        <v>173</v>
      </c>
      <c r="I366" s="73" t="s">
        <v>205</v>
      </c>
      <c r="J366" s="74" t="s">
        <v>561</v>
      </c>
      <c r="K366" s="73" t="s">
        <v>279</v>
      </c>
      <c r="L366" s="73" t="s">
        <v>157</v>
      </c>
      <c r="M366" s="75">
        <v>190</v>
      </c>
      <c r="N366" s="51"/>
    </row>
    <row r="367" spans="1:14">
      <c r="A367" s="29" t="s">
        <v>173</v>
      </c>
      <c r="B367" s="29" t="s">
        <v>451</v>
      </c>
      <c r="F367" s="30">
        <v>3012</v>
      </c>
      <c r="H367" s="73" t="s">
        <v>173</v>
      </c>
      <c r="I367" s="80" t="s">
        <v>451</v>
      </c>
      <c r="J367" s="81"/>
      <c r="K367" s="81"/>
      <c r="L367" s="82"/>
      <c r="M367" s="76">
        <v>3012</v>
      </c>
      <c r="N367" s="51"/>
    </row>
    <row r="368" spans="1:14">
      <c r="A368" s="29" t="s">
        <v>173</v>
      </c>
      <c r="B368" s="29" t="s">
        <v>206</v>
      </c>
      <c r="C368" s="29" t="s">
        <v>275</v>
      </c>
      <c r="D368" s="29" t="s">
        <v>538</v>
      </c>
      <c r="E368" s="29" t="s">
        <v>155</v>
      </c>
      <c r="F368" s="30">
        <v>155</v>
      </c>
      <c r="H368" s="73" t="s">
        <v>173</v>
      </c>
      <c r="I368" s="73" t="s">
        <v>206</v>
      </c>
      <c r="J368" s="74" t="s">
        <v>275</v>
      </c>
      <c r="K368" s="73" t="s">
        <v>538</v>
      </c>
      <c r="L368" s="73" t="s">
        <v>155</v>
      </c>
      <c r="M368" s="75">
        <v>155</v>
      </c>
      <c r="N368" s="51"/>
    </row>
    <row r="369" spans="1:14">
      <c r="A369" s="29" t="s">
        <v>173</v>
      </c>
      <c r="B369" s="29" t="s">
        <v>206</v>
      </c>
      <c r="C369" s="29" t="s">
        <v>270</v>
      </c>
      <c r="D369" s="29" t="s">
        <v>247</v>
      </c>
      <c r="E369" s="29" t="s">
        <v>137</v>
      </c>
      <c r="F369" s="30">
        <v>210</v>
      </c>
      <c r="H369" s="73" t="s">
        <v>173</v>
      </c>
      <c r="I369" s="73" t="s">
        <v>206</v>
      </c>
      <c r="J369" s="74" t="s">
        <v>270</v>
      </c>
      <c r="K369" s="73" t="s">
        <v>247</v>
      </c>
      <c r="L369" s="73" t="s">
        <v>137</v>
      </c>
      <c r="M369" s="75">
        <v>210</v>
      </c>
      <c r="N369" s="51"/>
    </row>
    <row r="370" spans="1:14">
      <c r="A370" s="29" t="s">
        <v>173</v>
      </c>
      <c r="B370" s="29" t="s">
        <v>206</v>
      </c>
      <c r="C370" s="29" t="s">
        <v>269</v>
      </c>
      <c r="D370" s="29" t="s">
        <v>247</v>
      </c>
      <c r="E370" s="29" t="s">
        <v>137</v>
      </c>
      <c r="F370" s="30">
        <v>235</v>
      </c>
      <c r="H370" s="73" t="s">
        <v>173</v>
      </c>
      <c r="I370" s="73" t="s">
        <v>206</v>
      </c>
      <c r="J370" s="74" t="s">
        <v>269</v>
      </c>
      <c r="K370" s="73" t="s">
        <v>247</v>
      </c>
      <c r="L370" s="73" t="s">
        <v>137</v>
      </c>
      <c r="M370" s="75">
        <v>235</v>
      </c>
      <c r="N370" s="51"/>
    </row>
    <row r="371" spans="1:14">
      <c r="A371" s="29" t="s">
        <v>173</v>
      </c>
      <c r="B371" s="29" t="s">
        <v>206</v>
      </c>
      <c r="C371" s="29" t="s">
        <v>308</v>
      </c>
      <c r="D371" s="29" t="s">
        <v>569</v>
      </c>
      <c r="E371" s="29" t="s">
        <v>155</v>
      </c>
      <c r="F371" s="30">
        <v>168</v>
      </c>
      <c r="H371" s="73" t="s">
        <v>173</v>
      </c>
      <c r="I371" s="73" t="s">
        <v>206</v>
      </c>
      <c r="J371" s="74" t="s">
        <v>308</v>
      </c>
      <c r="K371" s="73" t="s">
        <v>569</v>
      </c>
      <c r="L371" s="73" t="s">
        <v>155</v>
      </c>
      <c r="M371" s="75">
        <v>168</v>
      </c>
      <c r="N371" s="51"/>
    </row>
    <row r="372" spans="1:14">
      <c r="A372" s="29" t="s">
        <v>173</v>
      </c>
      <c r="B372" s="29" t="s">
        <v>206</v>
      </c>
      <c r="C372" s="29" t="s">
        <v>299</v>
      </c>
      <c r="D372" s="29" t="s">
        <v>538</v>
      </c>
      <c r="E372" s="29" t="s">
        <v>146</v>
      </c>
      <c r="F372" s="30">
        <v>200</v>
      </c>
      <c r="H372" s="73" t="s">
        <v>173</v>
      </c>
      <c r="I372" s="73" t="s">
        <v>206</v>
      </c>
      <c r="J372" s="74" t="s">
        <v>299</v>
      </c>
      <c r="K372" s="73" t="s">
        <v>538</v>
      </c>
      <c r="L372" s="73" t="s">
        <v>146</v>
      </c>
      <c r="M372" s="75">
        <v>200</v>
      </c>
      <c r="N372" s="51"/>
    </row>
    <row r="373" spans="1:14">
      <c r="A373" s="29" t="s">
        <v>173</v>
      </c>
      <c r="B373" s="29" t="s">
        <v>206</v>
      </c>
      <c r="C373" s="29" t="s">
        <v>297</v>
      </c>
      <c r="D373" s="29" t="s">
        <v>538</v>
      </c>
      <c r="E373" s="29" t="s">
        <v>146</v>
      </c>
      <c r="F373" s="30">
        <v>200</v>
      </c>
      <c r="H373" s="73" t="s">
        <v>173</v>
      </c>
      <c r="I373" s="73" t="s">
        <v>206</v>
      </c>
      <c r="J373" s="74" t="s">
        <v>297</v>
      </c>
      <c r="K373" s="73" t="s">
        <v>538</v>
      </c>
      <c r="L373" s="73" t="s">
        <v>146</v>
      </c>
      <c r="M373" s="75">
        <v>200</v>
      </c>
      <c r="N373" s="51"/>
    </row>
    <row r="374" spans="1:14">
      <c r="A374" s="29" t="s">
        <v>173</v>
      </c>
      <c r="B374" s="29" t="s">
        <v>206</v>
      </c>
      <c r="C374" s="29" t="s">
        <v>274</v>
      </c>
      <c r="D374" s="29" t="s">
        <v>247</v>
      </c>
      <c r="E374" s="29" t="s">
        <v>157</v>
      </c>
      <c r="F374" s="30">
        <v>146</v>
      </c>
      <c r="H374" s="73" t="s">
        <v>173</v>
      </c>
      <c r="I374" s="73" t="s">
        <v>206</v>
      </c>
      <c r="J374" s="74" t="s">
        <v>274</v>
      </c>
      <c r="K374" s="73" t="s">
        <v>247</v>
      </c>
      <c r="L374" s="73" t="s">
        <v>157</v>
      </c>
      <c r="M374" s="75">
        <v>146</v>
      </c>
      <c r="N374" s="51"/>
    </row>
    <row r="375" spans="1:14">
      <c r="A375" s="29" t="s">
        <v>173</v>
      </c>
      <c r="B375" s="29" t="s">
        <v>206</v>
      </c>
      <c r="C375" s="29" t="s">
        <v>500</v>
      </c>
      <c r="D375" s="29" t="s">
        <v>279</v>
      </c>
      <c r="E375" s="29" t="s">
        <v>131</v>
      </c>
      <c r="F375" s="30">
        <v>137</v>
      </c>
      <c r="H375" s="73" t="s">
        <v>173</v>
      </c>
      <c r="I375" s="73" t="s">
        <v>206</v>
      </c>
      <c r="J375" s="74" t="s">
        <v>500</v>
      </c>
      <c r="K375" s="73" t="s">
        <v>279</v>
      </c>
      <c r="L375" s="73" t="s">
        <v>131</v>
      </c>
      <c r="M375" s="75">
        <v>137</v>
      </c>
      <c r="N375" s="51"/>
    </row>
    <row r="376" spans="1:14">
      <c r="A376" s="29" t="s">
        <v>173</v>
      </c>
      <c r="B376" s="29" t="s">
        <v>206</v>
      </c>
      <c r="C376" s="29" t="s">
        <v>505</v>
      </c>
      <c r="D376" s="29" t="s">
        <v>279</v>
      </c>
      <c r="E376" s="29" t="s">
        <v>133</v>
      </c>
      <c r="F376" s="30">
        <v>175</v>
      </c>
      <c r="H376" s="73" t="s">
        <v>173</v>
      </c>
      <c r="I376" s="73" t="s">
        <v>206</v>
      </c>
      <c r="J376" s="74" t="s">
        <v>505</v>
      </c>
      <c r="K376" s="73" t="s">
        <v>279</v>
      </c>
      <c r="L376" s="73" t="s">
        <v>133</v>
      </c>
      <c r="M376" s="75">
        <v>175</v>
      </c>
      <c r="N376" s="51"/>
    </row>
    <row r="377" spans="1:14">
      <c r="A377" s="29" t="s">
        <v>173</v>
      </c>
      <c r="B377" s="29" t="s">
        <v>206</v>
      </c>
      <c r="C377" s="29" t="s">
        <v>527</v>
      </c>
      <c r="D377" s="29" t="s">
        <v>247</v>
      </c>
      <c r="E377" s="29" t="s">
        <v>131</v>
      </c>
      <c r="F377" s="30">
        <v>180</v>
      </c>
      <c r="H377" s="73" t="s">
        <v>173</v>
      </c>
      <c r="I377" s="73" t="s">
        <v>206</v>
      </c>
      <c r="J377" s="74" t="s">
        <v>527</v>
      </c>
      <c r="K377" s="73" t="s">
        <v>247</v>
      </c>
      <c r="L377" s="73" t="s">
        <v>131</v>
      </c>
      <c r="M377" s="75">
        <v>180</v>
      </c>
      <c r="N377" s="51"/>
    </row>
    <row r="378" spans="1:14">
      <c r="A378" s="29" t="s">
        <v>173</v>
      </c>
      <c r="B378" s="29" t="s">
        <v>206</v>
      </c>
      <c r="C378" s="29" t="s">
        <v>530</v>
      </c>
      <c r="D378" s="29" t="s">
        <v>279</v>
      </c>
      <c r="E378" s="29" t="s">
        <v>131</v>
      </c>
      <c r="F378" s="30">
        <v>160</v>
      </c>
      <c r="H378" s="73" t="s">
        <v>173</v>
      </c>
      <c r="I378" s="73" t="s">
        <v>206</v>
      </c>
      <c r="J378" s="74" t="s">
        <v>530</v>
      </c>
      <c r="K378" s="73" t="s">
        <v>279</v>
      </c>
      <c r="L378" s="73" t="s">
        <v>131</v>
      </c>
      <c r="M378" s="75">
        <v>160</v>
      </c>
      <c r="N378" s="51"/>
    </row>
    <row r="379" spans="1:14">
      <c r="A379" s="29" t="s">
        <v>173</v>
      </c>
      <c r="B379" s="29" t="s">
        <v>206</v>
      </c>
      <c r="C379" s="29" t="s">
        <v>548</v>
      </c>
      <c r="D379" s="29" t="s">
        <v>538</v>
      </c>
      <c r="E379" s="29" t="s">
        <v>149</v>
      </c>
      <c r="F379" s="30">
        <v>296</v>
      </c>
      <c r="H379" s="73" t="s">
        <v>173</v>
      </c>
      <c r="I379" s="73" t="s">
        <v>206</v>
      </c>
      <c r="J379" s="74" t="s">
        <v>548</v>
      </c>
      <c r="K379" s="73" t="s">
        <v>538</v>
      </c>
      <c r="L379" s="73" t="s">
        <v>149</v>
      </c>
      <c r="M379" s="75">
        <v>296</v>
      </c>
      <c r="N379" s="51"/>
    </row>
    <row r="380" spans="1:14">
      <c r="A380" s="29" t="s">
        <v>173</v>
      </c>
      <c r="B380" s="29" t="s">
        <v>206</v>
      </c>
      <c r="C380" s="29" t="s">
        <v>545</v>
      </c>
      <c r="D380" s="29" t="s">
        <v>538</v>
      </c>
      <c r="E380" s="29" t="s">
        <v>131</v>
      </c>
      <c r="F380" s="30">
        <v>275</v>
      </c>
      <c r="H380" s="73" t="s">
        <v>173</v>
      </c>
      <c r="I380" s="73" t="s">
        <v>206</v>
      </c>
      <c r="J380" s="74" t="s">
        <v>545</v>
      </c>
      <c r="K380" s="73" t="s">
        <v>538</v>
      </c>
      <c r="L380" s="73" t="s">
        <v>131</v>
      </c>
      <c r="M380" s="75">
        <v>275</v>
      </c>
      <c r="N380" s="51"/>
    </row>
    <row r="381" spans="1:14">
      <c r="A381" s="29" t="s">
        <v>173</v>
      </c>
      <c r="B381" s="29" t="s">
        <v>206</v>
      </c>
      <c r="C381" s="29" t="s">
        <v>546</v>
      </c>
      <c r="D381" s="29" t="s">
        <v>302</v>
      </c>
      <c r="E381" s="29" t="s">
        <v>131</v>
      </c>
      <c r="F381" s="30">
        <v>285</v>
      </c>
      <c r="H381" s="73" t="s">
        <v>173</v>
      </c>
      <c r="I381" s="73" t="s">
        <v>206</v>
      </c>
      <c r="J381" s="74" t="s">
        <v>546</v>
      </c>
      <c r="K381" s="73" t="s">
        <v>302</v>
      </c>
      <c r="L381" s="73" t="s">
        <v>131</v>
      </c>
      <c r="M381" s="75">
        <v>285</v>
      </c>
      <c r="N381" s="51"/>
    </row>
    <row r="382" spans="1:14">
      <c r="A382" s="29" t="s">
        <v>173</v>
      </c>
      <c r="B382" s="29" t="s">
        <v>206</v>
      </c>
      <c r="C382" s="29" t="s">
        <v>561</v>
      </c>
      <c r="D382" s="29" t="s">
        <v>279</v>
      </c>
      <c r="E382" s="29" t="s">
        <v>157</v>
      </c>
      <c r="F382" s="30">
        <v>190</v>
      </c>
      <c r="H382" s="73" t="s">
        <v>173</v>
      </c>
      <c r="I382" s="73" t="s">
        <v>206</v>
      </c>
      <c r="J382" s="74" t="s">
        <v>561</v>
      </c>
      <c r="K382" s="73" t="s">
        <v>279</v>
      </c>
      <c r="L382" s="73" t="s">
        <v>157</v>
      </c>
      <c r="M382" s="75">
        <v>190</v>
      </c>
      <c r="N382" s="51"/>
    </row>
    <row r="383" spans="1:14">
      <c r="A383" s="29" t="s">
        <v>173</v>
      </c>
      <c r="B383" s="29" t="s">
        <v>452</v>
      </c>
      <c r="F383" s="30">
        <v>3012</v>
      </c>
      <c r="H383" s="73" t="s">
        <v>173</v>
      </c>
      <c r="I383" s="80" t="s">
        <v>452</v>
      </c>
      <c r="J383" s="81"/>
      <c r="K383" s="81"/>
      <c r="L383" s="82"/>
      <c r="M383" s="76">
        <v>3012</v>
      </c>
      <c r="N383" s="51"/>
    </row>
    <row r="384" spans="1:14">
      <c r="A384" s="29" t="s">
        <v>173</v>
      </c>
      <c r="B384" s="29" t="s">
        <v>207</v>
      </c>
      <c r="C384" s="29" t="s">
        <v>275</v>
      </c>
      <c r="D384" s="29" t="s">
        <v>538</v>
      </c>
      <c r="E384" s="29" t="s">
        <v>155</v>
      </c>
      <c r="F384" s="30">
        <v>155</v>
      </c>
      <c r="H384" s="73" t="s">
        <v>173</v>
      </c>
      <c r="I384" s="73" t="s">
        <v>207</v>
      </c>
      <c r="J384" s="74" t="s">
        <v>275</v>
      </c>
      <c r="K384" s="73" t="s">
        <v>538</v>
      </c>
      <c r="L384" s="73" t="s">
        <v>155</v>
      </c>
      <c r="M384" s="75">
        <v>155</v>
      </c>
      <c r="N384" s="51"/>
    </row>
    <row r="385" spans="1:14">
      <c r="A385" s="29" t="s">
        <v>173</v>
      </c>
      <c r="B385" s="29" t="s">
        <v>207</v>
      </c>
      <c r="C385" s="29" t="s">
        <v>270</v>
      </c>
      <c r="D385" s="29" t="s">
        <v>247</v>
      </c>
      <c r="E385" s="29" t="s">
        <v>137</v>
      </c>
      <c r="F385" s="30">
        <v>210</v>
      </c>
      <c r="H385" s="73" t="s">
        <v>173</v>
      </c>
      <c r="I385" s="73" t="s">
        <v>207</v>
      </c>
      <c r="J385" s="74" t="s">
        <v>270</v>
      </c>
      <c r="K385" s="73" t="s">
        <v>247</v>
      </c>
      <c r="L385" s="73" t="s">
        <v>137</v>
      </c>
      <c r="M385" s="75">
        <v>210</v>
      </c>
      <c r="N385" s="51"/>
    </row>
    <row r="386" spans="1:14">
      <c r="A386" s="29" t="s">
        <v>173</v>
      </c>
      <c r="B386" s="29" t="s">
        <v>207</v>
      </c>
      <c r="C386" s="29" t="s">
        <v>269</v>
      </c>
      <c r="D386" s="29" t="s">
        <v>247</v>
      </c>
      <c r="E386" s="29" t="s">
        <v>137</v>
      </c>
      <c r="F386" s="30">
        <v>235</v>
      </c>
      <c r="H386" s="73" t="s">
        <v>173</v>
      </c>
      <c r="I386" s="73" t="s">
        <v>207</v>
      </c>
      <c r="J386" s="74" t="s">
        <v>269</v>
      </c>
      <c r="K386" s="73" t="s">
        <v>247</v>
      </c>
      <c r="L386" s="73" t="s">
        <v>137</v>
      </c>
      <c r="M386" s="75">
        <v>235</v>
      </c>
      <c r="N386" s="51"/>
    </row>
    <row r="387" spans="1:14">
      <c r="A387" s="29" t="s">
        <v>173</v>
      </c>
      <c r="B387" s="29" t="s">
        <v>207</v>
      </c>
      <c r="C387" s="29" t="s">
        <v>308</v>
      </c>
      <c r="D387" s="29" t="s">
        <v>569</v>
      </c>
      <c r="E387" s="29" t="s">
        <v>155</v>
      </c>
      <c r="F387" s="30">
        <v>168</v>
      </c>
      <c r="H387" s="73" t="s">
        <v>173</v>
      </c>
      <c r="I387" s="73" t="s">
        <v>207</v>
      </c>
      <c r="J387" s="74" t="s">
        <v>308</v>
      </c>
      <c r="K387" s="73" t="s">
        <v>569</v>
      </c>
      <c r="L387" s="73" t="s">
        <v>155</v>
      </c>
      <c r="M387" s="75">
        <v>168</v>
      </c>
      <c r="N387" s="51"/>
    </row>
    <row r="388" spans="1:14">
      <c r="A388" s="29" t="s">
        <v>173</v>
      </c>
      <c r="B388" s="29" t="s">
        <v>207</v>
      </c>
      <c r="C388" s="29" t="s">
        <v>299</v>
      </c>
      <c r="D388" s="29" t="s">
        <v>538</v>
      </c>
      <c r="E388" s="29" t="s">
        <v>146</v>
      </c>
      <c r="F388" s="30">
        <v>200</v>
      </c>
      <c r="H388" s="73" t="s">
        <v>173</v>
      </c>
      <c r="I388" s="73" t="s">
        <v>207</v>
      </c>
      <c r="J388" s="74" t="s">
        <v>299</v>
      </c>
      <c r="K388" s="73" t="s">
        <v>538</v>
      </c>
      <c r="L388" s="73" t="s">
        <v>146</v>
      </c>
      <c r="M388" s="75">
        <v>200</v>
      </c>
      <c r="N388" s="51"/>
    </row>
    <row r="389" spans="1:14">
      <c r="A389" s="29" t="s">
        <v>173</v>
      </c>
      <c r="B389" s="29" t="s">
        <v>207</v>
      </c>
      <c r="C389" s="29" t="s">
        <v>297</v>
      </c>
      <c r="D389" s="29" t="s">
        <v>538</v>
      </c>
      <c r="E389" s="29" t="s">
        <v>146</v>
      </c>
      <c r="F389" s="30">
        <v>200</v>
      </c>
      <c r="H389" s="73" t="s">
        <v>173</v>
      </c>
      <c r="I389" s="73" t="s">
        <v>207</v>
      </c>
      <c r="J389" s="74" t="s">
        <v>297</v>
      </c>
      <c r="K389" s="73" t="s">
        <v>538</v>
      </c>
      <c r="L389" s="73" t="s">
        <v>146</v>
      </c>
      <c r="M389" s="75">
        <v>200</v>
      </c>
      <c r="N389" s="51"/>
    </row>
    <row r="390" spans="1:14">
      <c r="A390" s="29" t="s">
        <v>173</v>
      </c>
      <c r="B390" s="29" t="s">
        <v>207</v>
      </c>
      <c r="C390" s="29" t="s">
        <v>274</v>
      </c>
      <c r="D390" s="29" t="s">
        <v>247</v>
      </c>
      <c r="E390" s="29" t="s">
        <v>157</v>
      </c>
      <c r="F390" s="30">
        <v>146</v>
      </c>
      <c r="H390" s="73" t="s">
        <v>173</v>
      </c>
      <c r="I390" s="73" t="s">
        <v>207</v>
      </c>
      <c r="J390" s="74" t="s">
        <v>274</v>
      </c>
      <c r="K390" s="73" t="s">
        <v>247</v>
      </c>
      <c r="L390" s="73" t="s">
        <v>157</v>
      </c>
      <c r="M390" s="75">
        <v>146</v>
      </c>
      <c r="N390" s="51"/>
    </row>
    <row r="391" spans="1:14">
      <c r="A391" s="29" t="s">
        <v>173</v>
      </c>
      <c r="B391" s="29" t="s">
        <v>207</v>
      </c>
      <c r="C391" s="29" t="s">
        <v>500</v>
      </c>
      <c r="D391" s="29" t="s">
        <v>279</v>
      </c>
      <c r="E391" s="29" t="s">
        <v>131</v>
      </c>
      <c r="F391" s="30">
        <v>137</v>
      </c>
      <c r="H391" s="73" t="s">
        <v>173</v>
      </c>
      <c r="I391" s="73" t="s">
        <v>207</v>
      </c>
      <c r="J391" s="74" t="s">
        <v>500</v>
      </c>
      <c r="K391" s="73" t="s">
        <v>279</v>
      </c>
      <c r="L391" s="73" t="s">
        <v>131</v>
      </c>
      <c r="M391" s="75">
        <v>137</v>
      </c>
      <c r="N391" s="51"/>
    </row>
    <row r="392" spans="1:14">
      <c r="A392" s="29" t="s">
        <v>173</v>
      </c>
      <c r="B392" s="29" t="s">
        <v>207</v>
      </c>
      <c r="C392" s="29" t="s">
        <v>505</v>
      </c>
      <c r="D392" s="29" t="s">
        <v>279</v>
      </c>
      <c r="E392" s="29" t="s">
        <v>133</v>
      </c>
      <c r="F392" s="30">
        <v>175</v>
      </c>
      <c r="H392" s="73" t="s">
        <v>173</v>
      </c>
      <c r="I392" s="73" t="s">
        <v>207</v>
      </c>
      <c r="J392" s="74" t="s">
        <v>505</v>
      </c>
      <c r="K392" s="73" t="s">
        <v>279</v>
      </c>
      <c r="L392" s="73" t="s">
        <v>133</v>
      </c>
      <c r="M392" s="75">
        <v>175</v>
      </c>
      <c r="N392" s="51"/>
    </row>
    <row r="393" spans="1:14">
      <c r="A393" s="29" t="s">
        <v>173</v>
      </c>
      <c r="B393" s="29" t="s">
        <v>207</v>
      </c>
      <c r="C393" s="29" t="s">
        <v>527</v>
      </c>
      <c r="D393" s="29" t="s">
        <v>247</v>
      </c>
      <c r="E393" s="29" t="s">
        <v>131</v>
      </c>
      <c r="F393" s="30">
        <v>180</v>
      </c>
      <c r="H393" s="73" t="s">
        <v>173</v>
      </c>
      <c r="I393" s="73" t="s">
        <v>207</v>
      </c>
      <c r="J393" s="74" t="s">
        <v>527</v>
      </c>
      <c r="K393" s="73" t="s">
        <v>247</v>
      </c>
      <c r="L393" s="73" t="s">
        <v>131</v>
      </c>
      <c r="M393" s="75">
        <v>180</v>
      </c>
      <c r="N393" s="51"/>
    </row>
    <row r="394" spans="1:14">
      <c r="A394" s="29" t="s">
        <v>173</v>
      </c>
      <c r="B394" s="29" t="s">
        <v>207</v>
      </c>
      <c r="C394" s="29" t="s">
        <v>530</v>
      </c>
      <c r="D394" s="29" t="s">
        <v>279</v>
      </c>
      <c r="E394" s="29" t="s">
        <v>131</v>
      </c>
      <c r="F394" s="30">
        <v>160</v>
      </c>
      <c r="H394" s="73" t="s">
        <v>173</v>
      </c>
      <c r="I394" s="73" t="s">
        <v>207</v>
      </c>
      <c r="J394" s="74" t="s">
        <v>530</v>
      </c>
      <c r="K394" s="73" t="s">
        <v>279</v>
      </c>
      <c r="L394" s="73" t="s">
        <v>131</v>
      </c>
      <c r="M394" s="75">
        <v>160</v>
      </c>
      <c r="N394" s="51"/>
    </row>
    <row r="395" spans="1:14">
      <c r="A395" s="29" t="s">
        <v>173</v>
      </c>
      <c r="B395" s="29" t="s">
        <v>207</v>
      </c>
      <c r="C395" s="29" t="s">
        <v>548</v>
      </c>
      <c r="D395" s="29" t="s">
        <v>538</v>
      </c>
      <c r="E395" s="29" t="s">
        <v>149</v>
      </c>
      <c r="F395" s="30">
        <v>296</v>
      </c>
      <c r="H395" s="73" t="s">
        <v>173</v>
      </c>
      <c r="I395" s="73" t="s">
        <v>207</v>
      </c>
      <c r="J395" s="74" t="s">
        <v>548</v>
      </c>
      <c r="K395" s="73" t="s">
        <v>538</v>
      </c>
      <c r="L395" s="73" t="s">
        <v>149</v>
      </c>
      <c r="M395" s="75">
        <v>296</v>
      </c>
      <c r="N395" s="51"/>
    </row>
    <row r="396" spans="1:14">
      <c r="A396" s="29" t="s">
        <v>173</v>
      </c>
      <c r="B396" s="29" t="s">
        <v>207</v>
      </c>
      <c r="C396" s="29" t="s">
        <v>545</v>
      </c>
      <c r="D396" s="29" t="s">
        <v>538</v>
      </c>
      <c r="E396" s="29" t="s">
        <v>131</v>
      </c>
      <c r="F396" s="30">
        <v>275</v>
      </c>
      <c r="H396" s="73" t="s">
        <v>173</v>
      </c>
      <c r="I396" s="73" t="s">
        <v>207</v>
      </c>
      <c r="J396" s="74" t="s">
        <v>545</v>
      </c>
      <c r="K396" s="73" t="s">
        <v>538</v>
      </c>
      <c r="L396" s="73" t="s">
        <v>131</v>
      </c>
      <c r="M396" s="75">
        <v>275</v>
      </c>
      <c r="N396" s="51"/>
    </row>
    <row r="397" spans="1:14">
      <c r="A397" s="29" t="s">
        <v>173</v>
      </c>
      <c r="B397" s="29" t="s">
        <v>207</v>
      </c>
      <c r="C397" s="29" t="s">
        <v>546</v>
      </c>
      <c r="D397" s="29" t="s">
        <v>302</v>
      </c>
      <c r="E397" s="29" t="s">
        <v>131</v>
      </c>
      <c r="F397" s="30">
        <v>285</v>
      </c>
      <c r="H397" s="73" t="s">
        <v>173</v>
      </c>
      <c r="I397" s="73" t="s">
        <v>207</v>
      </c>
      <c r="J397" s="74" t="s">
        <v>546</v>
      </c>
      <c r="K397" s="73" t="s">
        <v>302</v>
      </c>
      <c r="L397" s="73" t="s">
        <v>131</v>
      </c>
      <c r="M397" s="75">
        <v>285</v>
      </c>
      <c r="N397" s="51"/>
    </row>
    <row r="398" spans="1:14">
      <c r="A398" s="29" t="s">
        <v>173</v>
      </c>
      <c r="B398" s="29" t="s">
        <v>207</v>
      </c>
      <c r="C398" s="29" t="s">
        <v>561</v>
      </c>
      <c r="D398" s="29" t="s">
        <v>279</v>
      </c>
      <c r="E398" s="29" t="s">
        <v>157</v>
      </c>
      <c r="F398" s="30">
        <v>190</v>
      </c>
      <c r="H398" s="73" t="s">
        <v>173</v>
      </c>
      <c r="I398" s="73" t="s">
        <v>207</v>
      </c>
      <c r="J398" s="74" t="s">
        <v>561</v>
      </c>
      <c r="K398" s="73" t="s">
        <v>279</v>
      </c>
      <c r="L398" s="73" t="s">
        <v>157</v>
      </c>
      <c r="M398" s="75">
        <v>190</v>
      </c>
      <c r="N398" s="51"/>
    </row>
    <row r="399" spans="1:14">
      <c r="A399" s="29" t="s">
        <v>173</v>
      </c>
      <c r="B399" s="29" t="s">
        <v>453</v>
      </c>
      <c r="F399" s="30">
        <v>3012</v>
      </c>
      <c r="H399" s="73" t="s">
        <v>173</v>
      </c>
      <c r="I399" s="80" t="s">
        <v>453</v>
      </c>
      <c r="J399" s="81"/>
      <c r="K399" s="81"/>
      <c r="L399" s="82"/>
      <c r="M399" s="76">
        <v>3012</v>
      </c>
      <c r="N399" s="51"/>
    </row>
    <row r="400" spans="1:14">
      <c r="A400" s="29" t="s">
        <v>173</v>
      </c>
      <c r="B400" s="29" t="s">
        <v>208</v>
      </c>
      <c r="C400" s="29" t="s">
        <v>278</v>
      </c>
      <c r="D400" s="29" t="s">
        <v>625</v>
      </c>
      <c r="E400" s="29" t="s">
        <v>149</v>
      </c>
      <c r="F400" s="30">
        <v>296</v>
      </c>
      <c r="H400" s="73" t="s">
        <v>173</v>
      </c>
      <c r="I400" s="73" t="s">
        <v>208</v>
      </c>
      <c r="J400" s="74" t="s">
        <v>278</v>
      </c>
      <c r="K400" s="73" t="s">
        <v>625</v>
      </c>
      <c r="L400" s="73" t="s">
        <v>149</v>
      </c>
      <c r="M400" s="75">
        <v>296</v>
      </c>
      <c r="N400" s="51"/>
    </row>
    <row r="401" spans="1:14">
      <c r="A401" s="29" t="s">
        <v>173</v>
      </c>
      <c r="B401" s="29" t="s">
        <v>208</v>
      </c>
      <c r="C401" s="29" t="s">
        <v>270</v>
      </c>
      <c r="D401" s="29" t="s">
        <v>249</v>
      </c>
      <c r="E401" s="29" t="s">
        <v>137</v>
      </c>
      <c r="F401" s="30">
        <v>230</v>
      </c>
      <c r="H401" s="73" t="s">
        <v>173</v>
      </c>
      <c r="I401" s="73" t="s">
        <v>208</v>
      </c>
      <c r="J401" s="74" t="s">
        <v>270</v>
      </c>
      <c r="K401" s="73" t="s">
        <v>249</v>
      </c>
      <c r="L401" s="73" t="s">
        <v>137</v>
      </c>
      <c r="M401" s="75">
        <v>230</v>
      </c>
      <c r="N401" s="51"/>
    </row>
    <row r="402" spans="1:14">
      <c r="A402" s="29" t="s">
        <v>173</v>
      </c>
      <c r="B402" s="29" t="s">
        <v>208</v>
      </c>
      <c r="C402" s="29" t="s">
        <v>269</v>
      </c>
      <c r="D402" s="29" t="s">
        <v>249</v>
      </c>
      <c r="E402" s="29" t="s">
        <v>144</v>
      </c>
      <c r="F402" s="30">
        <v>215</v>
      </c>
      <c r="H402" s="73" t="s">
        <v>173</v>
      </c>
      <c r="I402" s="73" t="s">
        <v>208</v>
      </c>
      <c r="J402" s="74" t="s">
        <v>269</v>
      </c>
      <c r="K402" s="73" t="s">
        <v>249</v>
      </c>
      <c r="L402" s="73" t="s">
        <v>144</v>
      </c>
      <c r="M402" s="75">
        <v>215</v>
      </c>
      <c r="N402" s="51"/>
    </row>
    <row r="403" spans="1:14">
      <c r="A403" s="29" t="s">
        <v>173</v>
      </c>
      <c r="B403" s="29" t="s">
        <v>208</v>
      </c>
      <c r="C403" s="29" t="s">
        <v>297</v>
      </c>
      <c r="D403" s="29" t="s">
        <v>324</v>
      </c>
      <c r="E403" s="29" t="s">
        <v>142</v>
      </c>
      <c r="F403" s="30">
        <v>230</v>
      </c>
      <c r="H403" s="73" t="s">
        <v>173</v>
      </c>
      <c r="I403" s="73" t="s">
        <v>208</v>
      </c>
      <c r="J403" s="74" t="s">
        <v>297</v>
      </c>
      <c r="K403" s="73" t="s">
        <v>324</v>
      </c>
      <c r="L403" s="73" t="s">
        <v>142</v>
      </c>
      <c r="M403" s="75">
        <v>230</v>
      </c>
      <c r="N403" s="51"/>
    </row>
    <row r="404" spans="1:14">
      <c r="A404" s="29" t="s">
        <v>173</v>
      </c>
      <c r="B404" s="29" t="s">
        <v>208</v>
      </c>
      <c r="C404" s="29" t="s">
        <v>280</v>
      </c>
      <c r="D404" s="29" t="s">
        <v>538</v>
      </c>
      <c r="E404" s="29" t="s">
        <v>146</v>
      </c>
      <c r="F404" s="30">
        <v>250</v>
      </c>
      <c r="H404" s="73" t="s">
        <v>173</v>
      </c>
      <c r="I404" s="73" t="s">
        <v>208</v>
      </c>
      <c r="J404" s="74" t="s">
        <v>280</v>
      </c>
      <c r="K404" s="73" t="s">
        <v>538</v>
      </c>
      <c r="L404" s="73" t="s">
        <v>146</v>
      </c>
      <c r="M404" s="75">
        <v>250</v>
      </c>
      <c r="N404" s="51"/>
    </row>
    <row r="405" spans="1:14">
      <c r="A405" s="29" t="s">
        <v>173</v>
      </c>
      <c r="B405" s="29" t="s">
        <v>208</v>
      </c>
      <c r="C405" s="29" t="s">
        <v>295</v>
      </c>
      <c r="D405" s="29" t="s">
        <v>249</v>
      </c>
      <c r="E405" s="29" t="s">
        <v>146</v>
      </c>
      <c r="F405" s="30">
        <v>175</v>
      </c>
      <c r="H405" s="73" t="s">
        <v>173</v>
      </c>
      <c r="I405" s="73" t="s">
        <v>208</v>
      </c>
      <c r="J405" s="74" t="s">
        <v>295</v>
      </c>
      <c r="K405" s="73" t="s">
        <v>249</v>
      </c>
      <c r="L405" s="73" t="s">
        <v>146</v>
      </c>
      <c r="M405" s="75">
        <v>175</v>
      </c>
      <c r="N405" s="51"/>
    </row>
    <row r="406" spans="1:14">
      <c r="A406" s="29" t="s">
        <v>173</v>
      </c>
      <c r="B406" s="29" t="s">
        <v>208</v>
      </c>
      <c r="C406" s="29" t="s">
        <v>274</v>
      </c>
      <c r="D406" s="29" t="s">
        <v>249</v>
      </c>
      <c r="E406" s="29" t="s">
        <v>133</v>
      </c>
      <c r="F406" s="30">
        <v>130</v>
      </c>
      <c r="H406" s="73" t="s">
        <v>173</v>
      </c>
      <c r="I406" s="73" t="s">
        <v>208</v>
      </c>
      <c r="J406" s="74" t="s">
        <v>274</v>
      </c>
      <c r="K406" s="73" t="s">
        <v>249</v>
      </c>
      <c r="L406" s="73" t="s">
        <v>133</v>
      </c>
      <c r="M406" s="75">
        <v>130</v>
      </c>
      <c r="N406" s="51"/>
    </row>
    <row r="407" spans="1:14">
      <c r="A407" s="29" t="s">
        <v>173</v>
      </c>
      <c r="B407" s="29" t="s">
        <v>208</v>
      </c>
      <c r="C407" s="29" t="s">
        <v>639</v>
      </c>
      <c r="D407" s="29" t="s">
        <v>279</v>
      </c>
      <c r="E407" s="29" t="s">
        <v>135</v>
      </c>
      <c r="F407" s="30">
        <v>150</v>
      </c>
      <c r="H407" s="73" t="s">
        <v>173</v>
      </c>
      <c r="I407" s="73" t="s">
        <v>208</v>
      </c>
      <c r="J407" s="74" t="s">
        <v>639</v>
      </c>
      <c r="K407" s="73" t="s">
        <v>279</v>
      </c>
      <c r="L407" s="73" t="s">
        <v>135</v>
      </c>
      <c r="M407" s="75">
        <v>150</v>
      </c>
      <c r="N407" s="51"/>
    </row>
    <row r="408" spans="1:14">
      <c r="A408" s="29" t="s">
        <v>173</v>
      </c>
      <c r="B408" s="29" t="s">
        <v>208</v>
      </c>
      <c r="C408" s="29" t="s">
        <v>619</v>
      </c>
      <c r="D408" s="29" t="s">
        <v>279</v>
      </c>
      <c r="E408" s="29" t="s">
        <v>142</v>
      </c>
      <c r="F408" s="30">
        <v>280</v>
      </c>
      <c r="H408" s="73" t="s">
        <v>173</v>
      </c>
      <c r="I408" s="73" t="s">
        <v>208</v>
      </c>
      <c r="J408" s="74" t="s">
        <v>619</v>
      </c>
      <c r="K408" s="73" t="s">
        <v>279</v>
      </c>
      <c r="L408" s="73" t="s">
        <v>142</v>
      </c>
      <c r="M408" s="75">
        <v>280</v>
      </c>
      <c r="N408" s="51"/>
    </row>
    <row r="409" spans="1:14">
      <c r="A409" s="29" t="s">
        <v>173</v>
      </c>
      <c r="B409" s="29" t="s">
        <v>208</v>
      </c>
      <c r="C409" s="29" t="s">
        <v>614</v>
      </c>
      <c r="D409" s="29" t="s">
        <v>312</v>
      </c>
      <c r="E409" s="29" t="s">
        <v>131</v>
      </c>
      <c r="F409" s="30">
        <v>254</v>
      </c>
      <c r="H409" s="73" t="s">
        <v>173</v>
      </c>
      <c r="I409" s="73" t="s">
        <v>208</v>
      </c>
      <c r="J409" s="74" t="s">
        <v>614</v>
      </c>
      <c r="K409" s="73" t="s">
        <v>312</v>
      </c>
      <c r="L409" s="73" t="s">
        <v>131</v>
      </c>
      <c r="M409" s="75">
        <v>254</v>
      </c>
      <c r="N409" s="51"/>
    </row>
    <row r="410" spans="1:14">
      <c r="A410" s="29" t="s">
        <v>173</v>
      </c>
      <c r="B410" s="29" t="s">
        <v>454</v>
      </c>
      <c r="F410" s="30">
        <v>2210</v>
      </c>
      <c r="H410" s="73" t="s">
        <v>173</v>
      </c>
      <c r="I410" s="80" t="s">
        <v>454</v>
      </c>
      <c r="J410" s="81"/>
      <c r="K410" s="81"/>
      <c r="L410" s="82"/>
      <c r="M410" s="76">
        <v>2210</v>
      </c>
      <c r="N410" s="51"/>
    </row>
    <row r="411" spans="1:14">
      <c r="A411" s="29" t="s">
        <v>173</v>
      </c>
      <c r="B411" s="29" t="s">
        <v>209</v>
      </c>
      <c r="C411" s="29" t="s">
        <v>278</v>
      </c>
      <c r="D411" s="29" t="s">
        <v>625</v>
      </c>
      <c r="E411" s="29" t="s">
        <v>149</v>
      </c>
      <c r="F411" s="30">
        <v>296</v>
      </c>
      <c r="H411" s="73" t="s">
        <v>173</v>
      </c>
      <c r="I411" s="73" t="s">
        <v>209</v>
      </c>
      <c r="J411" s="74" t="s">
        <v>278</v>
      </c>
      <c r="K411" s="73" t="s">
        <v>625</v>
      </c>
      <c r="L411" s="73" t="s">
        <v>149</v>
      </c>
      <c r="M411" s="75">
        <v>296</v>
      </c>
      <c r="N411" s="51"/>
    </row>
    <row r="412" spans="1:14">
      <c r="A412" s="29" t="s">
        <v>173</v>
      </c>
      <c r="B412" s="29" t="s">
        <v>209</v>
      </c>
      <c r="C412" s="29" t="s">
        <v>270</v>
      </c>
      <c r="D412" s="29" t="s">
        <v>249</v>
      </c>
      <c r="E412" s="29" t="s">
        <v>137</v>
      </c>
      <c r="F412" s="30">
        <v>230</v>
      </c>
      <c r="H412" s="73" t="s">
        <v>173</v>
      </c>
      <c r="I412" s="73" t="s">
        <v>209</v>
      </c>
      <c r="J412" s="74" t="s">
        <v>270</v>
      </c>
      <c r="K412" s="73" t="s">
        <v>249</v>
      </c>
      <c r="L412" s="73" t="s">
        <v>137</v>
      </c>
      <c r="M412" s="75">
        <v>230</v>
      </c>
      <c r="N412" s="51"/>
    </row>
    <row r="413" spans="1:14">
      <c r="A413" s="29" t="s">
        <v>173</v>
      </c>
      <c r="B413" s="29" t="s">
        <v>209</v>
      </c>
      <c r="C413" s="29" t="s">
        <v>269</v>
      </c>
      <c r="D413" s="29" t="s">
        <v>249</v>
      </c>
      <c r="E413" s="29" t="s">
        <v>144</v>
      </c>
      <c r="F413" s="30">
        <v>215</v>
      </c>
      <c r="H413" s="73" t="s">
        <v>173</v>
      </c>
      <c r="I413" s="73" t="s">
        <v>209</v>
      </c>
      <c r="J413" s="74" t="s">
        <v>269</v>
      </c>
      <c r="K413" s="73" t="s">
        <v>249</v>
      </c>
      <c r="L413" s="73" t="s">
        <v>144</v>
      </c>
      <c r="M413" s="75">
        <v>215</v>
      </c>
      <c r="N413" s="51"/>
    </row>
    <row r="414" spans="1:14">
      <c r="A414" s="29" t="s">
        <v>173</v>
      </c>
      <c r="B414" s="29" t="s">
        <v>209</v>
      </c>
      <c r="C414" s="29" t="s">
        <v>297</v>
      </c>
      <c r="D414" s="29" t="s">
        <v>324</v>
      </c>
      <c r="E414" s="29" t="s">
        <v>142</v>
      </c>
      <c r="F414" s="30">
        <v>230</v>
      </c>
      <c r="H414" s="73" t="s">
        <v>173</v>
      </c>
      <c r="I414" s="73" t="s">
        <v>209</v>
      </c>
      <c r="J414" s="74" t="s">
        <v>297</v>
      </c>
      <c r="K414" s="73" t="s">
        <v>324</v>
      </c>
      <c r="L414" s="73" t="s">
        <v>142</v>
      </c>
      <c r="M414" s="75">
        <v>230</v>
      </c>
      <c r="N414" s="51"/>
    </row>
    <row r="415" spans="1:14">
      <c r="A415" s="29" t="s">
        <v>173</v>
      </c>
      <c r="B415" s="29" t="s">
        <v>209</v>
      </c>
      <c r="C415" s="29" t="s">
        <v>280</v>
      </c>
      <c r="D415" s="29" t="s">
        <v>538</v>
      </c>
      <c r="E415" s="29" t="s">
        <v>146</v>
      </c>
      <c r="F415" s="30">
        <v>250</v>
      </c>
      <c r="H415" s="73" t="s">
        <v>173</v>
      </c>
      <c r="I415" s="73" t="s">
        <v>209</v>
      </c>
      <c r="J415" s="74" t="s">
        <v>280</v>
      </c>
      <c r="K415" s="73" t="s">
        <v>538</v>
      </c>
      <c r="L415" s="73" t="s">
        <v>146</v>
      </c>
      <c r="M415" s="75">
        <v>250</v>
      </c>
      <c r="N415" s="51"/>
    </row>
    <row r="416" spans="1:14">
      <c r="A416" s="29" t="s">
        <v>173</v>
      </c>
      <c r="B416" s="29" t="s">
        <v>209</v>
      </c>
      <c r="C416" s="29" t="s">
        <v>295</v>
      </c>
      <c r="D416" s="29" t="s">
        <v>249</v>
      </c>
      <c r="E416" s="29" t="s">
        <v>146</v>
      </c>
      <c r="F416" s="30">
        <v>175</v>
      </c>
      <c r="H416" s="73" t="s">
        <v>173</v>
      </c>
      <c r="I416" s="73" t="s">
        <v>209</v>
      </c>
      <c r="J416" s="74" t="s">
        <v>295</v>
      </c>
      <c r="K416" s="73" t="s">
        <v>249</v>
      </c>
      <c r="L416" s="73" t="s">
        <v>146</v>
      </c>
      <c r="M416" s="75">
        <v>175</v>
      </c>
      <c r="N416" s="51"/>
    </row>
    <row r="417" spans="1:14">
      <c r="A417" s="29" t="s">
        <v>173</v>
      </c>
      <c r="B417" s="29" t="s">
        <v>209</v>
      </c>
      <c r="C417" s="29" t="s">
        <v>274</v>
      </c>
      <c r="D417" s="29" t="s">
        <v>249</v>
      </c>
      <c r="E417" s="29" t="s">
        <v>133</v>
      </c>
      <c r="F417" s="30">
        <v>130</v>
      </c>
      <c r="H417" s="73" t="s">
        <v>173</v>
      </c>
      <c r="I417" s="73" t="s">
        <v>209</v>
      </c>
      <c r="J417" s="74" t="s">
        <v>274</v>
      </c>
      <c r="K417" s="73" t="s">
        <v>249</v>
      </c>
      <c r="L417" s="73" t="s">
        <v>133</v>
      </c>
      <c r="M417" s="75">
        <v>130</v>
      </c>
      <c r="N417" s="51"/>
    </row>
    <row r="418" spans="1:14">
      <c r="A418" s="29" t="s">
        <v>173</v>
      </c>
      <c r="B418" s="29" t="s">
        <v>209</v>
      </c>
      <c r="C418" s="29" t="s">
        <v>639</v>
      </c>
      <c r="D418" s="29" t="s">
        <v>279</v>
      </c>
      <c r="E418" s="29" t="s">
        <v>135</v>
      </c>
      <c r="F418" s="30">
        <v>150</v>
      </c>
      <c r="H418" s="73" t="s">
        <v>173</v>
      </c>
      <c r="I418" s="73" t="s">
        <v>209</v>
      </c>
      <c r="J418" s="74" t="s">
        <v>639</v>
      </c>
      <c r="K418" s="73" t="s">
        <v>279</v>
      </c>
      <c r="L418" s="73" t="s">
        <v>135</v>
      </c>
      <c r="M418" s="75">
        <v>150</v>
      </c>
      <c r="N418" s="51"/>
    </row>
    <row r="419" spans="1:14">
      <c r="A419" s="29" t="s">
        <v>173</v>
      </c>
      <c r="B419" s="29" t="s">
        <v>209</v>
      </c>
      <c r="C419" s="29" t="s">
        <v>619</v>
      </c>
      <c r="D419" s="29" t="s">
        <v>279</v>
      </c>
      <c r="E419" s="29" t="s">
        <v>142</v>
      </c>
      <c r="F419" s="30">
        <v>280</v>
      </c>
      <c r="H419" s="73" t="s">
        <v>173</v>
      </c>
      <c r="I419" s="73" t="s">
        <v>209</v>
      </c>
      <c r="J419" s="74" t="s">
        <v>619</v>
      </c>
      <c r="K419" s="73" t="s">
        <v>279</v>
      </c>
      <c r="L419" s="73" t="s">
        <v>142</v>
      </c>
      <c r="M419" s="75">
        <v>280</v>
      </c>
      <c r="N419" s="51"/>
    </row>
    <row r="420" spans="1:14">
      <c r="A420" s="29" t="s">
        <v>173</v>
      </c>
      <c r="B420" s="29" t="s">
        <v>209</v>
      </c>
      <c r="C420" s="29" t="s">
        <v>614</v>
      </c>
      <c r="D420" s="29" t="s">
        <v>312</v>
      </c>
      <c r="E420" s="29" t="s">
        <v>131</v>
      </c>
      <c r="F420" s="30">
        <v>254</v>
      </c>
      <c r="H420" s="73" t="s">
        <v>173</v>
      </c>
      <c r="I420" s="73" t="s">
        <v>209</v>
      </c>
      <c r="J420" s="74" t="s">
        <v>614</v>
      </c>
      <c r="K420" s="73" t="s">
        <v>312</v>
      </c>
      <c r="L420" s="73" t="s">
        <v>131</v>
      </c>
      <c r="M420" s="75">
        <v>254</v>
      </c>
      <c r="N420" s="51"/>
    </row>
    <row r="421" spans="1:14">
      <c r="A421" s="29" t="s">
        <v>173</v>
      </c>
      <c r="B421" s="29" t="s">
        <v>455</v>
      </c>
      <c r="F421" s="30">
        <v>2210</v>
      </c>
      <c r="H421" s="73" t="s">
        <v>173</v>
      </c>
      <c r="I421" s="80" t="s">
        <v>455</v>
      </c>
      <c r="J421" s="81"/>
      <c r="K421" s="81"/>
      <c r="L421" s="82"/>
      <c r="M421" s="76">
        <v>2210</v>
      </c>
      <c r="N421" s="51"/>
    </row>
    <row r="422" spans="1:14">
      <c r="A422" s="29" t="s">
        <v>173</v>
      </c>
      <c r="B422" s="29" t="s">
        <v>210</v>
      </c>
      <c r="C422" s="29" t="s">
        <v>278</v>
      </c>
      <c r="D422" s="29" t="s">
        <v>625</v>
      </c>
      <c r="E422" s="29" t="s">
        <v>149</v>
      </c>
      <c r="F422" s="30">
        <v>296</v>
      </c>
      <c r="H422" s="73" t="s">
        <v>173</v>
      </c>
      <c r="I422" s="73" t="s">
        <v>210</v>
      </c>
      <c r="J422" s="74" t="s">
        <v>278</v>
      </c>
      <c r="K422" s="73" t="s">
        <v>625</v>
      </c>
      <c r="L422" s="73" t="s">
        <v>149</v>
      </c>
      <c r="M422" s="75">
        <v>296</v>
      </c>
      <c r="N422" s="51"/>
    </row>
    <row r="423" spans="1:14">
      <c r="A423" s="29" t="s">
        <v>173</v>
      </c>
      <c r="B423" s="29" t="s">
        <v>210</v>
      </c>
      <c r="C423" s="29" t="s">
        <v>270</v>
      </c>
      <c r="D423" s="29" t="s">
        <v>249</v>
      </c>
      <c r="E423" s="29" t="s">
        <v>137</v>
      </c>
      <c r="F423" s="30">
        <v>230</v>
      </c>
      <c r="H423" s="73" t="s">
        <v>173</v>
      </c>
      <c r="I423" s="73" t="s">
        <v>210</v>
      </c>
      <c r="J423" s="74" t="s">
        <v>270</v>
      </c>
      <c r="K423" s="73" t="s">
        <v>249</v>
      </c>
      <c r="L423" s="73" t="s">
        <v>137</v>
      </c>
      <c r="M423" s="75">
        <v>230</v>
      </c>
      <c r="N423" s="51"/>
    </row>
    <row r="424" spans="1:14">
      <c r="A424" s="29" t="s">
        <v>173</v>
      </c>
      <c r="B424" s="29" t="s">
        <v>210</v>
      </c>
      <c r="C424" s="29" t="s">
        <v>269</v>
      </c>
      <c r="D424" s="29" t="s">
        <v>249</v>
      </c>
      <c r="E424" s="29" t="s">
        <v>144</v>
      </c>
      <c r="F424" s="30">
        <v>215</v>
      </c>
      <c r="H424" s="73" t="s">
        <v>173</v>
      </c>
      <c r="I424" s="73" t="s">
        <v>210</v>
      </c>
      <c r="J424" s="74" t="s">
        <v>269</v>
      </c>
      <c r="K424" s="73" t="s">
        <v>249</v>
      </c>
      <c r="L424" s="73" t="s">
        <v>144</v>
      </c>
      <c r="M424" s="75">
        <v>215</v>
      </c>
      <c r="N424" s="51"/>
    </row>
    <row r="425" spans="1:14">
      <c r="A425" s="29" t="s">
        <v>173</v>
      </c>
      <c r="B425" s="29" t="s">
        <v>210</v>
      </c>
      <c r="C425" s="29" t="s">
        <v>297</v>
      </c>
      <c r="D425" s="29" t="s">
        <v>324</v>
      </c>
      <c r="E425" s="29" t="s">
        <v>142</v>
      </c>
      <c r="F425" s="30">
        <v>230</v>
      </c>
      <c r="H425" s="73" t="s">
        <v>173</v>
      </c>
      <c r="I425" s="73" t="s">
        <v>210</v>
      </c>
      <c r="J425" s="74" t="s">
        <v>297</v>
      </c>
      <c r="K425" s="73" t="s">
        <v>324</v>
      </c>
      <c r="L425" s="73" t="s">
        <v>142</v>
      </c>
      <c r="M425" s="75">
        <v>230</v>
      </c>
      <c r="N425" s="51"/>
    </row>
    <row r="426" spans="1:14">
      <c r="A426" s="29" t="s">
        <v>173</v>
      </c>
      <c r="B426" s="29" t="s">
        <v>210</v>
      </c>
      <c r="C426" s="29" t="s">
        <v>280</v>
      </c>
      <c r="D426" s="29" t="s">
        <v>538</v>
      </c>
      <c r="E426" s="29" t="s">
        <v>146</v>
      </c>
      <c r="F426" s="30">
        <v>250</v>
      </c>
      <c r="H426" s="73" t="s">
        <v>173</v>
      </c>
      <c r="I426" s="73" t="s">
        <v>210</v>
      </c>
      <c r="J426" s="74" t="s">
        <v>280</v>
      </c>
      <c r="K426" s="73" t="s">
        <v>538</v>
      </c>
      <c r="L426" s="73" t="s">
        <v>146</v>
      </c>
      <c r="M426" s="75">
        <v>250</v>
      </c>
      <c r="N426" s="51"/>
    </row>
    <row r="427" spans="1:14">
      <c r="A427" s="29" t="s">
        <v>173</v>
      </c>
      <c r="B427" s="29" t="s">
        <v>210</v>
      </c>
      <c r="C427" s="29" t="s">
        <v>295</v>
      </c>
      <c r="D427" s="29" t="s">
        <v>249</v>
      </c>
      <c r="E427" s="29" t="s">
        <v>146</v>
      </c>
      <c r="F427" s="30">
        <v>175</v>
      </c>
      <c r="H427" s="73" t="s">
        <v>173</v>
      </c>
      <c r="I427" s="73" t="s">
        <v>210</v>
      </c>
      <c r="J427" s="74" t="s">
        <v>295</v>
      </c>
      <c r="K427" s="73" t="s">
        <v>249</v>
      </c>
      <c r="L427" s="73" t="s">
        <v>146</v>
      </c>
      <c r="M427" s="75">
        <v>175</v>
      </c>
      <c r="N427" s="51"/>
    </row>
    <row r="428" spans="1:14">
      <c r="A428" s="29" t="s">
        <v>173</v>
      </c>
      <c r="B428" s="29" t="s">
        <v>210</v>
      </c>
      <c r="C428" s="29" t="s">
        <v>274</v>
      </c>
      <c r="D428" s="29" t="s">
        <v>249</v>
      </c>
      <c r="E428" s="29" t="s">
        <v>133</v>
      </c>
      <c r="F428" s="30">
        <v>130</v>
      </c>
      <c r="H428" s="73" t="s">
        <v>173</v>
      </c>
      <c r="I428" s="73" t="s">
        <v>210</v>
      </c>
      <c r="J428" s="74" t="s">
        <v>274</v>
      </c>
      <c r="K428" s="73" t="s">
        <v>249</v>
      </c>
      <c r="L428" s="73" t="s">
        <v>133</v>
      </c>
      <c r="M428" s="75">
        <v>130</v>
      </c>
      <c r="N428" s="51"/>
    </row>
    <row r="429" spans="1:14">
      <c r="A429" s="29" t="s">
        <v>173</v>
      </c>
      <c r="B429" s="29" t="s">
        <v>210</v>
      </c>
      <c r="C429" s="29" t="s">
        <v>639</v>
      </c>
      <c r="D429" s="29" t="s">
        <v>279</v>
      </c>
      <c r="E429" s="29" t="s">
        <v>135</v>
      </c>
      <c r="F429" s="30">
        <v>150</v>
      </c>
      <c r="H429" s="73" t="s">
        <v>173</v>
      </c>
      <c r="I429" s="73" t="s">
        <v>210</v>
      </c>
      <c r="J429" s="74" t="s">
        <v>639</v>
      </c>
      <c r="K429" s="73" t="s">
        <v>279</v>
      </c>
      <c r="L429" s="73" t="s">
        <v>135</v>
      </c>
      <c r="M429" s="75">
        <v>150</v>
      </c>
      <c r="N429" s="51"/>
    </row>
    <row r="430" spans="1:14">
      <c r="A430" s="29" t="s">
        <v>173</v>
      </c>
      <c r="B430" s="29" t="s">
        <v>210</v>
      </c>
      <c r="C430" s="29" t="s">
        <v>619</v>
      </c>
      <c r="D430" s="29" t="s">
        <v>279</v>
      </c>
      <c r="E430" s="29" t="s">
        <v>142</v>
      </c>
      <c r="F430" s="30">
        <v>280</v>
      </c>
      <c r="H430" s="73" t="s">
        <v>173</v>
      </c>
      <c r="I430" s="73" t="s">
        <v>210</v>
      </c>
      <c r="J430" s="74" t="s">
        <v>619</v>
      </c>
      <c r="K430" s="73" t="s">
        <v>279</v>
      </c>
      <c r="L430" s="73" t="s">
        <v>142</v>
      </c>
      <c r="M430" s="75">
        <v>280</v>
      </c>
      <c r="N430" s="51"/>
    </row>
    <row r="431" spans="1:14">
      <c r="A431" s="29" t="s">
        <v>173</v>
      </c>
      <c r="B431" s="29" t="s">
        <v>210</v>
      </c>
      <c r="C431" s="29" t="s">
        <v>614</v>
      </c>
      <c r="D431" s="29" t="s">
        <v>312</v>
      </c>
      <c r="E431" s="29" t="s">
        <v>131</v>
      </c>
      <c r="F431" s="30">
        <v>254</v>
      </c>
      <c r="H431" s="73" t="s">
        <v>173</v>
      </c>
      <c r="I431" s="73" t="s">
        <v>210</v>
      </c>
      <c r="J431" s="74" t="s">
        <v>614</v>
      </c>
      <c r="K431" s="73" t="s">
        <v>312</v>
      </c>
      <c r="L431" s="73" t="s">
        <v>131</v>
      </c>
      <c r="M431" s="75">
        <v>254</v>
      </c>
      <c r="N431" s="51"/>
    </row>
    <row r="432" spans="1:14">
      <c r="A432" s="29" t="s">
        <v>173</v>
      </c>
      <c r="B432" s="29" t="s">
        <v>456</v>
      </c>
      <c r="F432" s="30">
        <v>2210</v>
      </c>
      <c r="H432" s="73" t="s">
        <v>173</v>
      </c>
      <c r="I432" s="80" t="s">
        <v>456</v>
      </c>
      <c r="J432" s="81"/>
      <c r="K432" s="81"/>
      <c r="L432" s="82"/>
      <c r="M432" s="76">
        <v>2210</v>
      </c>
      <c r="N432" s="51"/>
    </row>
    <row r="433" spans="1:14">
      <c r="A433" s="29" t="s">
        <v>173</v>
      </c>
      <c r="B433" s="29" t="s">
        <v>211</v>
      </c>
      <c r="C433" s="29" t="s">
        <v>278</v>
      </c>
      <c r="D433" s="29" t="s">
        <v>625</v>
      </c>
      <c r="E433" s="29" t="s">
        <v>149</v>
      </c>
      <c r="F433" s="30">
        <v>296</v>
      </c>
      <c r="H433" s="73" t="s">
        <v>173</v>
      </c>
      <c r="I433" s="73" t="s">
        <v>211</v>
      </c>
      <c r="J433" s="74" t="s">
        <v>278</v>
      </c>
      <c r="K433" s="73" t="s">
        <v>625</v>
      </c>
      <c r="L433" s="73" t="s">
        <v>149</v>
      </c>
      <c r="M433" s="75">
        <v>296</v>
      </c>
      <c r="N433" s="51"/>
    </row>
    <row r="434" spans="1:14">
      <c r="A434" s="29" t="s">
        <v>173</v>
      </c>
      <c r="B434" s="29" t="s">
        <v>211</v>
      </c>
      <c r="C434" s="29" t="s">
        <v>270</v>
      </c>
      <c r="D434" s="29" t="s">
        <v>249</v>
      </c>
      <c r="E434" s="29" t="s">
        <v>137</v>
      </c>
      <c r="F434" s="30">
        <v>230</v>
      </c>
      <c r="H434" s="73" t="s">
        <v>173</v>
      </c>
      <c r="I434" s="73" t="s">
        <v>211</v>
      </c>
      <c r="J434" s="74" t="s">
        <v>270</v>
      </c>
      <c r="K434" s="73" t="s">
        <v>249</v>
      </c>
      <c r="L434" s="73" t="s">
        <v>137</v>
      </c>
      <c r="M434" s="75">
        <v>230</v>
      </c>
      <c r="N434" s="51"/>
    </row>
    <row r="435" spans="1:14">
      <c r="A435" s="29" t="s">
        <v>173</v>
      </c>
      <c r="B435" s="29" t="s">
        <v>211</v>
      </c>
      <c r="C435" s="29" t="s">
        <v>269</v>
      </c>
      <c r="D435" s="29" t="s">
        <v>249</v>
      </c>
      <c r="E435" s="29" t="s">
        <v>144</v>
      </c>
      <c r="F435" s="30">
        <v>215</v>
      </c>
      <c r="H435" s="73" t="s">
        <v>173</v>
      </c>
      <c r="I435" s="73" t="s">
        <v>211</v>
      </c>
      <c r="J435" s="74" t="s">
        <v>269</v>
      </c>
      <c r="K435" s="73" t="s">
        <v>249</v>
      </c>
      <c r="L435" s="73" t="s">
        <v>144</v>
      </c>
      <c r="M435" s="75">
        <v>215</v>
      </c>
      <c r="N435" s="51"/>
    </row>
    <row r="436" spans="1:14">
      <c r="A436" s="29" t="s">
        <v>173</v>
      </c>
      <c r="B436" s="29" t="s">
        <v>211</v>
      </c>
      <c r="C436" s="29" t="s">
        <v>297</v>
      </c>
      <c r="D436" s="29" t="s">
        <v>324</v>
      </c>
      <c r="E436" s="29" t="s">
        <v>142</v>
      </c>
      <c r="F436" s="30">
        <v>230</v>
      </c>
      <c r="H436" s="73" t="s">
        <v>173</v>
      </c>
      <c r="I436" s="73" t="s">
        <v>211</v>
      </c>
      <c r="J436" s="74" t="s">
        <v>297</v>
      </c>
      <c r="K436" s="73" t="s">
        <v>324</v>
      </c>
      <c r="L436" s="73" t="s">
        <v>142</v>
      </c>
      <c r="M436" s="75">
        <v>230</v>
      </c>
      <c r="N436" s="51"/>
    </row>
    <row r="437" spans="1:14">
      <c r="A437" s="29" t="s">
        <v>173</v>
      </c>
      <c r="B437" s="29" t="s">
        <v>211</v>
      </c>
      <c r="C437" s="29" t="s">
        <v>280</v>
      </c>
      <c r="D437" s="29" t="s">
        <v>538</v>
      </c>
      <c r="E437" s="29" t="s">
        <v>146</v>
      </c>
      <c r="F437" s="30">
        <v>250</v>
      </c>
      <c r="H437" s="73" t="s">
        <v>173</v>
      </c>
      <c r="I437" s="73" t="s">
        <v>211</v>
      </c>
      <c r="J437" s="74" t="s">
        <v>280</v>
      </c>
      <c r="K437" s="73" t="s">
        <v>538</v>
      </c>
      <c r="L437" s="73" t="s">
        <v>146</v>
      </c>
      <c r="M437" s="75">
        <v>250</v>
      </c>
      <c r="N437" s="51"/>
    </row>
    <row r="438" spans="1:14">
      <c r="A438" s="29" t="s">
        <v>173</v>
      </c>
      <c r="B438" s="29" t="s">
        <v>211</v>
      </c>
      <c r="C438" s="29" t="s">
        <v>295</v>
      </c>
      <c r="D438" s="29" t="s">
        <v>249</v>
      </c>
      <c r="E438" s="29" t="s">
        <v>146</v>
      </c>
      <c r="F438" s="30">
        <v>175</v>
      </c>
      <c r="H438" s="73" t="s">
        <v>173</v>
      </c>
      <c r="I438" s="73" t="s">
        <v>211</v>
      </c>
      <c r="J438" s="74" t="s">
        <v>295</v>
      </c>
      <c r="K438" s="73" t="s">
        <v>249</v>
      </c>
      <c r="L438" s="73" t="s">
        <v>146</v>
      </c>
      <c r="M438" s="75">
        <v>175</v>
      </c>
      <c r="N438" s="51"/>
    </row>
    <row r="439" spans="1:14">
      <c r="A439" s="29" t="s">
        <v>173</v>
      </c>
      <c r="B439" s="29" t="s">
        <v>211</v>
      </c>
      <c r="C439" s="29" t="s">
        <v>274</v>
      </c>
      <c r="D439" s="29" t="s">
        <v>249</v>
      </c>
      <c r="E439" s="29" t="s">
        <v>133</v>
      </c>
      <c r="F439" s="30">
        <v>130</v>
      </c>
      <c r="H439" s="73" t="s">
        <v>173</v>
      </c>
      <c r="I439" s="73" t="s">
        <v>211</v>
      </c>
      <c r="J439" s="74" t="s">
        <v>274</v>
      </c>
      <c r="K439" s="73" t="s">
        <v>249</v>
      </c>
      <c r="L439" s="73" t="s">
        <v>133</v>
      </c>
      <c r="M439" s="75">
        <v>130</v>
      </c>
      <c r="N439" s="51"/>
    </row>
    <row r="440" spans="1:14">
      <c r="A440" s="29" t="s">
        <v>173</v>
      </c>
      <c r="B440" s="29" t="s">
        <v>211</v>
      </c>
      <c r="C440" s="29" t="s">
        <v>639</v>
      </c>
      <c r="D440" s="29" t="s">
        <v>279</v>
      </c>
      <c r="E440" s="29" t="s">
        <v>135</v>
      </c>
      <c r="F440" s="30">
        <v>150</v>
      </c>
      <c r="H440" s="73" t="s">
        <v>173</v>
      </c>
      <c r="I440" s="73" t="s">
        <v>211</v>
      </c>
      <c r="J440" s="74" t="s">
        <v>639</v>
      </c>
      <c r="K440" s="73" t="s">
        <v>279</v>
      </c>
      <c r="L440" s="73" t="s">
        <v>135</v>
      </c>
      <c r="M440" s="75">
        <v>150</v>
      </c>
      <c r="N440" s="51"/>
    </row>
    <row r="441" spans="1:14">
      <c r="A441" s="29" t="s">
        <v>173</v>
      </c>
      <c r="B441" s="29" t="s">
        <v>211</v>
      </c>
      <c r="C441" s="29" t="s">
        <v>619</v>
      </c>
      <c r="D441" s="29" t="s">
        <v>279</v>
      </c>
      <c r="E441" s="29" t="s">
        <v>142</v>
      </c>
      <c r="F441" s="30">
        <v>280</v>
      </c>
      <c r="H441" s="73" t="s">
        <v>173</v>
      </c>
      <c r="I441" s="73" t="s">
        <v>211</v>
      </c>
      <c r="J441" s="74" t="s">
        <v>619</v>
      </c>
      <c r="K441" s="73" t="s">
        <v>279</v>
      </c>
      <c r="L441" s="73" t="s">
        <v>142</v>
      </c>
      <c r="M441" s="75">
        <v>280</v>
      </c>
      <c r="N441" s="51"/>
    </row>
    <row r="442" spans="1:14">
      <c r="A442" s="29" t="s">
        <v>173</v>
      </c>
      <c r="B442" s="29" t="s">
        <v>211</v>
      </c>
      <c r="C442" s="29" t="s">
        <v>614</v>
      </c>
      <c r="D442" s="29" t="s">
        <v>312</v>
      </c>
      <c r="E442" s="29" t="s">
        <v>131</v>
      </c>
      <c r="F442" s="30">
        <v>254</v>
      </c>
      <c r="H442" s="73" t="s">
        <v>173</v>
      </c>
      <c r="I442" s="73" t="s">
        <v>211</v>
      </c>
      <c r="J442" s="74" t="s">
        <v>614</v>
      </c>
      <c r="K442" s="73" t="s">
        <v>312</v>
      </c>
      <c r="L442" s="73" t="s">
        <v>131</v>
      </c>
      <c r="M442" s="75">
        <v>254</v>
      </c>
      <c r="N442" s="51"/>
    </row>
    <row r="443" spans="1:14">
      <c r="A443" s="29" t="s">
        <v>173</v>
      </c>
      <c r="B443" s="29" t="s">
        <v>457</v>
      </c>
      <c r="F443" s="30">
        <v>2210</v>
      </c>
      <c r="H443" s="73" t="s">
        <v>173</v>
      </c>
      <c r="I443" s="80" t="s">
        <v>457</v>
      </c>
      <c r="J443" s="81"/>
      <c r="K443" s="81"/>
      <c r="L443" s="82"/>
      <c r="M443" s="76">
        <v>2210</v>
      </c>
      <c r="N443" s="51"/>
    </row>
    <row r="444" spans="1:14">
      <c r="A444" s="29" t="s">
        <v>173</v>
      </c>
      <c r="B444" s="29" t="s">
        <v>212</v>
      </c>
      <c r="C444" s="29" t="s">
        <v>267</v>
      </c>
      <c r="D444" s="29" t="s">
        <v>651</v>
      </c>
      <c r="E444" s="29" t="s">
        <v>146</v>
      </c>
      <c r="F444" s="30">
        <v>120</v>
      </c>
      <c r="H444" s="73" t="s">
        <v>173</v>
      </c>
      <c r="I444" s="73" t="s">
        <v>212</v>
      </c>
      <c r="J444" s="74" t="s">
        <v>267</v>
      </c>
      <c r="K444" s="73" t="s">
        <v>651</v>
      </c>
      <c r="L444" s="73" t="s">
        <v>146</v>
      </c>
      <c r="M444" s="75">
        <v>120</v>
      </c>
      <c r="N444" s="51"/>
    </row>
    <row r="445" spans="1:14">
      <c r="A445" s="29" t="s">
        <v>173</v>
      </c>
      <c r="B445" s="29" t="s">
        <v>212</v>
      </c>
      <c r="C445" s="29" t="s">
        <v>269</v>
      </c>
      <c r="D445" s="29" t="s">
        <v>315</v>
      </c>
      <c r="E445" s="29" t="s">
        <v>137</v>
      </c>
      <c r="F445" s="30">
        <v>235</v>
      </c>
      <c r="H445" s="73" t="s">
        <v>173</v>
      </c>
      <c r="I445" s="73" t="s">
        <v>212</v>
      </c>
      <c r="J445" s="74" t="s">
        <v>269</v>
      </c>
      <c r="K445" s="73" t="s">
        <v>315</v>
      </c>
      <c r="L445" s="73" t="s">
        <v>137</v>
      </c>
      <c r="M445" s="75">
        <v>235</v>
      </c>
      <c r="N445" s="51"/>
    </row>
    <row r="446" spans="1:14">
      <c r="A446" s="29" t="s">
        <v>173</v>
      </c>
      <c r="B446" s="29" t="s">
        <v>212</v>
      </c>
      <c r="C446" s="29" t="s">
        <v>269</v>
      </c>
      <c r="D446" s="29" t="s">
        <v>325</v>
      </c>
      <c r="E446" s="29" t="s">
        <v>137</v>
      </c>
      <c r="F446" s="30">
        <v>240</v>
      </c>
      <c r="H446" s="73" t="s">
        <v>173</v>
      </c>
      <c r="I446" s="73" t="s">
        <v>212</v>
      </c>
      <c r="J446" s="74" t="s">
        <v>269</v>
      </c>
      <c r="K446" s="73" t="s">
        <v>325</v>
      </c>
      <c r="L446" s="73" t="s">
        <v>137</v>
      </c>
      <c r="M446" s="75">
        <v>240</v>
      </c>
      <c r="N446" s="51"/>
    </row>
    <row r="447" spans="1:14">
      <c r="A447" s="29" t="s">
        <v>173</v>
      </c>
      <c r="B447" s="29" t="s">
        <v>212</v>
      </c>
      <c r="C447" s="29" t="s">
        <v>274</v>
      </c>
      <c r="D447" s="29" t="s">
        <v>315</v>
      </c>
      <c r="E447" s="29" t="s">
        <v>155</v>
      </c>
      <c r="F447" s="30">
        <v>125</v>
      </c>
      <c r="H447" s="73" t="s">
        <v>173</v>
      </c>
      <c r="I447" s="73" t="s">
        <v>212</v>
      </c>
      <c r="J447" s="74" t="s">
        <v>274</v>
      </c>
      <c r="K447" s="73" t="s">
        <v>315</v>
      </c>
      <c r="L447" s="73" t="s">
        <v>155</v>
      </c>
      <c r="M447" s="75">
        <v>125</v>
      </c>
      <c r="N447" s="51"/>
    </row>
    <row r="448" spans="1:14">
      <c r="A448" s="29" t="s">
        <v>173</v>
      </c>
      <c r="B448" s="29" t="s">
        <v>212</v>
      </c>
      <c r="C448" s="29" t="s">
        <v>669</v>
      </c>
      <c r="D448" s="29" t="s">
        <v>279</v>
      </c>
      <c r="E448" s="29" t="s">
        <v>336</v>
      </c>
      <c r="F448" s="30">
        <v>145</v>
      </c>
      <c r="H448" s="73" t="s">
        <v>173</v>
      </c>
      <c r="I448" s="73" t="s">
        <v>212</v>
      </c>
      <c r="J448" s="74" t="s">
        <v>669</v>
      </c>
      <c r="K448" s="73" t="s">
        <v>279</v>
      </c>
      <c r="L448" s="73" t="s">
        <v>336</v>
      </c>
      <c r="M448" s="75">
        <v>145</v>
      </c>
      <c r="N448" s="51"/>
    </row>
    <row r="449" spans="1:14">
      <c r="A449" s="29" t="s">
        <v>173</v>
      </c>
      <c r="B449" s="29" t="s">
        <v>458</v>
      </c>
      <c r="F449" s="30">
        <v>865</v>
      </c>
      <c r="H449" s="73" t="s">
        <v>173</v>
      </c>
      <c r="I449" s="80" t="s">
        <v>458</v>
      </c>
      <c r="J449" s="81"/>
      <c r="K449" s="81"/>
      <c r="L449" s="82"/>
      <c r="M449" s="76">
        <v>865</v>
      </c>
      <c r="N449" s="51"/>
    </row>
    <row r="450" spans="1:14">
      <c r="A450" s="29" t="s">
        <v>173</v>
      </c>
      <c r="B450" s="29" t="s">
        <v>213</v>
      </c>
      <c r="C450" s="29" t="s">
        <v>267</v>
      </c>
      <c r="D450" s="29" t="s">
        <v>651</v>
      </c>
      <c r="E450" s="29" t="s">
        <v>146</v>
      </c>
      <c r="F450" s="30">
        <v>120</v>
      </c>
      <c r="H450" s="73" t="s">
        <v>173</v>
      </c>
      <c r="I450" s="73" t="s">
        <v>213</v>
      </c>
      <c r="J450" s="74" t="s">
        <v>267</v>
      </c>
      <c r="K450" s="73" t="s">
        <v>651</v>
      </c>
      <c r="L450" s="73" t="s">
        <v>146</v>
      </c>
      <c r="M450" s="75">
        <v>120</v>
      </c>
      <c r="N450" s="51"/>
    </row>
    <row r="451" spans="1:14">
      <c r="A451" s="29" t="s">
        <v>173</v>
      </c>
      <c r="B451" s="29" t="s">
        <v>213</v>
      </c>
      <c r="C451" s="29" t="s">
        <v>269</v>
      </c>
      <c r="D451" s="29" t="s">
        <v>315</v>
      </c>
      <c r="E451" s="29" t="s">
        <v>137</v>
      </c>
      <c r="F451" s="30">
        <v>235</v>
      </c>
      <c r="H451" s="73" t="s">
        <v>173</v>
      </c>
      <c r="I451" s="73" t="s">
        <v>213</v>
      </c>
      <c r="J451" s="74" t="s">
        <v>269</v>
      </c>
      <c r="K451" s="73" t="s">
        <v>315</v>
      </c>
      <c r="L451" s="73" t="s">
        <v>137</v>
      </c>
      <c r="M451" s="75">
        <v>235</v>
      </c>
      <c r="N451" s="51"/>
    </row>
    <row r="452" spans="1:14">
      <c r="A452" s="29" t="s">
        <v>173</v>
      </c>
      <c r="B452" s="29" t="s">
        <v>213</v>
      </c>
      <c r="C452" s="29" t="s">
        <v>269</v>
      </c>
      <c r="D452" s="29" t="s">
        <v>325</v>
      </c>
      <c r="E452" s="29" t="s">
        <v>137</v>
      </c>
      <c r="F452" s="30">
        <v>240</v>
      </c>
      <c r="H452" s="73" t="s">
        <v>173</v>
      </c>
      <c r="I452" s="73" t="s">
        <v>213</v>
      </c>
      <c r="J452" s="74" t="s">
        <v>269</v>
      </c>
      <c r="K452" s="73" t="s">
        <v>325</v>
      </c>
      <c r="L452" s="73" t="s">
        <v>137</v>
      </c>
      <c r="M452" s="75">
        <v>240</v>
      </c>
      <c r="N452" s="51"/>
    </row>
    <row r="453" spans="1:14">
      <c r="A453" s="29" t="s">
        <v>173</v>
      </c>
      <c r="B453" s="29" t="s">
        <v>213</v>
      </c>
      <c r="C453" s="29" t="s">
        <v>274</v>
      </c>
      <c r="D453" s="29" t="s">
        <v>315</v>
      </c>
      <c r="E453" s="29" t="s">
        <v>155</v>
      </c>
      <c r="F453" s="30">
        <v>125</v>
      </c>
      <c r="H453" s="73" t="s">
        <v>173</v>
      </c>
      <c r="I453" s="73" t="s">
        <v>213</v>
      </c>
      <c r="J453" s="74" t="s">
        <v>274</v>
      </c>
      <c r="K453" s="73" t="s">
        <v>315</v>
      </c>
      <c r="L453" s="73" t="s">
        <v>155</v>
      </c>
      <c r="M453" s="75">
        <v>125</v>
      </c>
      <c r="N453" s="51"/>
    </row>
    <row r="454" spans="1:14">
      <c r="A454" s="29" t="s">
        <v>173</v>
      </c>
      <c r="B454" s="29" t="s">
        <v>213</v>
      </c>
      <c r="C454" s="29" t="s">
        <v>669</v>
      </c>
      <c r="D454" s="29" t="s">
        <v>279</v>
      </c>
      <c r="E454" s="29" t="s">
        <v>336</v>
      </c>
      <c r="F454" s="30">
        <v>145</v>
      </c>
      <c r="H454" s="73" t="s">
        <v>173</v>
      </c>
      <c r="I454" s="73" t="s">
        <v>213</v>
      </c>
      <c r="J454" s="74" t="s">
        <v>669</v>
      </c>
      <c r="K454" s="73" t="s">
        <v>279</v>
      </c>
      <c r="L454" s="73" t="s">
        <v>336</v>
      </c>
      <c r="M454" s="75">
        <v>145</v>
      </c>
      <c r="N454" s="51"/>
    </row>
    <row r="455" spans="1:14">
      <c r="A455" s="29" t="s">
        <v>173</v>
      </c>
      <c r="B455" s="29" t="s">
        <v>459</v>
      </c>
      <c r="F455" s="30">
        <v>865</v>
      </c>
      <c r="H455" s="73" t="s">
        <v>173</v>
      </c>
      <c r="I455" s="80" t="s">
        <v>459</v>
      </c>
      <c r="J455" s="81"/>
      <c r="K455" s="81"/>
      <c r="L455" s="82"/>
      <c r="M455" s="76">
        <v>865</v>
      </c>
      <c r="N455" s="51"/>
    </row>
    <row r="456" spans="1:14">
      <c r="A456" s="29" t="s">
        <v>173</v>
      </c>
      <c r="B456" s="29" t="s">
        <v>214</v>
      </c>
      <c r="C456" s="29" t="s">
        <v>267</v>
      </c>
      <c r="D456" s="29" t="s">
        <v>651</v>
      </c>
      <c r="E456" s="29" t="s">
        <v>146</v>
      </c>
      <c r="F456" s="30">
        <v>120</v>
      </c>
      <c r="H456" s="73" t="s">
        <v>173</v>
      </c>
      <c r="I456" s="73" t="s">
        <v>214</v>
      </c>
      <c r="J456" s="74" t="s">
        <v>267</v>
      </c>
      <c r="K456" s="73" t="s">
        <v>651</v>
      </c>
      <c r="L456" s="73" t="s">
        <v>146</v>
      </c>
      <c r="M456" s="75">
        <v>120</v>
      </c>
      <c r="N456" s="51"/>
    </row>
    <row r="457" spans="1:14">
      <c r="A457" s="29" t="s">
        <v>173</v>
      </c>
      <c r="B457" s="29" t="s">
        <v>214</v>
      </c>
      <c r="C457" s="29" t="s">
        <v>269</v>
      </c>
      <c r="D457" s="29" t="s">
        <v>315</v>
      </c>
      <c r="E457" s="29" t="s">
        <v>137</v>
      </c>
      <c r="F457" s="30">
        <v>235</v>
      </c>
      <c r="H457" s="73" t="s">
        <v>173</v>
      </c>
      <c r="I457" s="73" t="s">
        <v>214</v>
      </c>
      <c r="J457" s="74" t="s">
        <v>269</v>
      </c>
      <c r="K457" s="73" t="s">
        <v>315</v>
      </c>
      <c r="L457" s="73" t="s">
        <v>137</v>
      </c>
      <c r="M457" s="75">
        <v>235</v>
      </c>
      <c r="N457" s="51"/>
    </row>
    <row r="458" spans="1:14">
      <c r="A458" s="29" t="s">
        <v>173</v>
      </c>
      <c r="B458" s="29" t="s">
        <v>214</v>
      </c>
      <c r="C458" s="29" t="s">
        <v>269</v>
      </c>
      <c r="D458" s="29" t="s">
        <v>325</v>
      </c>
      <c r="E458" s="29" t="s">
        <v>137</v>
      </c>
      <c r="F458" s="30">
        <v>240</v>
      </c>
      <c r="H458" s="73" t="s">
        <v>173</v>
      </c>
      <c r="I458" s="73" t="s">
        <v>214</v>
      </c>
      <c r="J458" s="74" t="s">
        <v>269</v>
      </c>
      <c r="K458" s="73" t="s">
        <v>325</v>
      </c>
      <c r="L458" s="73" t="s">
        <v>137</v>
      </c>
      <c r="M458" s="75">
        <v>240</v>
      </c>
      <c r="N458" s="51"/>
    </row>
    <row r="459" spans="1:14">
      <c r="A459" s="29" t="s">
        <v>173</v>
      </c>
      <c r="B459" s="29" t="s">
        <v>214</v>
      </c>
      <c r="C459" s="29" t="s">
        <v>274</v>
      </c>
      <c r="D459" s="29" t="s">
        <v>315</v>
      </c>
      <c r="E459" s="29" t="s">
        <v>155</v>
      </c>
      <c r="F459" s="30">
        <v>125</v>
      </c>
      <c r="H459" s="73" t="s">
        <v>173</v>
      </c>
      <c r="I459" s="73" t="s">
        <v>214</v>
      </c>
      <c r="J459" s="74" t="s">
        <v>274</v>
      </c>
      <c r="K459" s="73" t="s">
        <v>315</v>
      </c>
      <c r="L459" s="73" t="s">
        <v>155</v>
      </c>
      <c r="M459" s="75">
        <v>125</v>
      </c>
      <c r="N459" s="51"/>
    </row>
    <row r="460" spans="1:14">
      <c r="A460" s="29" t="s">
        <v>173</v>
      </c>
      <c r="B460" s="29" t="s">
        <v>214</v>
      </c>
      <c r="C460" s="29" t="s">
        <v>669</v>
      </c>
      <c r="D460" s="29" t="s">
        <v>279</v>
      </c>
      <c r="E460" s="29" t="s">
        <v>336</v>
      </c>
      <c r="F460" s="30">
        <v>145</v>
      </c>
      <c r="H460" s="73" t="s">
        <v>173</v>
      </c>
      <c r="I460" s="73" t="s">
        <v>214</v>
      </c>
      <c r="J460" s="74" t="s">
        <v>669</v>
      </c>
      <c r="K460" s="73" t="s">
        <v>279</v>
      </c>
      <c r="L460" s="73" t="s">
        <v>336</v>
      </c>
      <c r="M460" s="75">
        <v>145</v>
      </c>
      <c r="N460" s="51"/>
    </row>
    <row r="461" spans="1:14">
      <c r="A461" s="29" t="s">
        <v>173</v>
      </c>
      <c r="B461" s="29" t="s">
        <v>460</v>
      </c>
      <c r="F461" s="30">
        <v>865</v>
      </c>
      <c r="H461" s="73" t="s">
        <v>173</v>
      </c>
      <c r="I461" s="80" t="s">
        <v>460</v>
      </c>
      <c r="J461" s="81"/>
      <c r="K461" s="81"/>
      <c r="L461" s="82"/>
      <c r="M461" s="76">
        <v>865</v>
      </c>
      <c r="N461" s="51"/>
    </row>
    <row r="462" spans="1:14">
      <c r="A462" s="29" t="s">
        <v>173</v>
      </c>
      <c r="B462" s="29" t="s">
        <v>215</v>
      </c>
      <c r="C462" s="29" t="s">
        <v>267</v>
      </c>
      <c r="D462" s="29" t="s">
        <v>651</v>
      </c>
      <c r="E462" s="29" t="s">
        <v>146</v>
      </c>
      <c r="F462" s="30">
        <v>120</v>
      </c>
      <c r="H462" s="73" t="s">
        <v>173</v>
      </c>
      <c r="I462" s="73" t="s">
        <v>215</v>
      </c>
      <c r="J462" s="74" t="s">
        <v>267</v>
      </c>
      <c r="K462" s="73" t="s">
        <v>651</v>
      </c>
      <c r="L462" s="73" t="s">
        <v>146</v>
      </c>
      <c r="M462" s="75">
        <v>120</v>
      </c>
      <c r="N462" s="51"/>
    </row>
    <row r="463" spans="1:14">
      <c r="A463" s="29" t="s">
        <v>173</v>
      </c>
      <c r="B463" s="29" t="s">
        <v>215</v>
      </c>
      <c r="C463" s="29" t="s">
        <v>269</v>
      </c>
      <c r="D463" s="29" t="s">
        <v>315</v>
      </c>
      <c r="E463" s="29" t="s">
        <v>137</v>
      </c>
      <c r="F463" s="30">
        <v>235</v>
      </c>
      <c r="H463" s="73" t="s">
        <v>173</v>
      </c>
      <c r="I463" s="73" t="s">
        <v>215</v>
      </c>
      <c r="J463" s="74" t="s">
        <v>269</v>
      </c>
      <c r="K463" s="73" t="s">
        <v>315</v>
      </c>
      <c r="L463" s="73" t="s">
        <v>137</v>
      </c>
      <c r="M463" s="75">
        <v>235</v>
      </c>
      <c r="N463" s="51"/>
    </row>
    <row r="464" spans="1:14">
      <c r="A464" s="29" t="s">
        <v>173</v>
      </c>
      <c r="B464" s="29" t="s">
        <v>215</v>
      </c>
      <c r="C464" s="29" t="s">
        <v>269</v>
      </c>
      <c r="D464" s="29" t="s">
        <v>325</v>
      </c>
      <c r="E464" s="29" t="s">
        <v>137</v>
      </c>
      <c r="F464" s="30">
        <v>240</v>
      </c>
      <c r="H464" s="73" t="s">
        <v>173</v>
      </c>
      <c r="I464" s="73" t="s">
        <v>215</v>
      </c>
      <c r="J464" s="74" t="s">
        <v>269</v>
      </c>
      <c r="K464" s="73" t="s">
        <v>325</v>
      </c>
      <c r="L464" s="73" t="s">
        <v>137</v>
      </c>
      <c r="M464" s="75">
        <v>240</v>
      </c>
      <c r="N464" s="51"/>
    </row>
    <row r="465" spans="1:14">
      <c r="A465" s="29" t="s">
        <v>173</v>
      </c>
      <c r="B465" s="29" t="s">
        <v>215</v>
      </c>
      <c r="C465" s="29" t="s">
        <v>274</v>
      </c>
      <c r="D465" s="29" t="s">
        <v>315</v>
      </c>
      <c r="E465" s="29" t="s">
        <v>155</v>
      </c>
      <c r="F465" s="30">
        <v>125</v>
      </c>
      <c r="H465" s="73" t="s">
        <v>173</v>
      </c>
      <c r="I465" s="73" t="s">
        <v>215</v>
      </c>
      <c r="J465" s="74" t="s">
        <v>274</v>
      </c>
      <c r="K465" s="73" t="s">
        <v>315</v>
      </c>
      <c r="L465" s="73" t="s">
        <v>155</v>
      </c>
      <c r="M465" s="75">
        <v>125</v>
      </c>
      <c r="N465" s="51"/>
    </row>
    <row r="466" spans="1:14">
      <c r="A466" s="29" t="s">
        <v>173</v>
      </c>
      <c r="B466" s="29" t="s">
        <v>215</v>
      </c>
      <c r="C466" s="29" t="s">
        <v>669</v>
      </c>
      <c r="D466" s="29" t="s">
        <v>279</v>
      </c>
      <c r="E466" s="29" t="s">
        <v>336</v>
      </c>
      <c r="F466" s="30">
        <v>145</v>
      </c>
      <c r="H466" s="73" t="s">
        <v>173</v>
      </c>
      <c r="I466" s="73" t="s">
        <v>215</v>
      </c>
      <c r="J466" s="74" t="s">
        <v>669</v>
      </c>
      <c r="K466" s="73" t="s">
        <v>279</v>
      </c>
      <c r="L466" s="73" t="s">
        <v>336</v>
      </c>
      <c r="M466" s="75">
        <v>145</v>
      </c>
      <c r="N466" s="51"/>
    </row>
    <row r="467" spans="1:14">
      <c r="A467" s="29" t="s">
        <v>173</v>
      </c>
      <c r="B467" s="29" t="s">
        <v>461</v>
      </c>
      <c r="F467" s="30">
        <v>865</v>
      </c>
      <c r="H467" s="73" t="s">
        <v>173</v>
      </c>
      <c r="I467" s="80" t="s">
        <v>461</v>
      </c>
      <c r="J467" s="81"/>
      <c r="K467" s="81"/>
      <c r="L467" s="82"/>
      <c r="M467" s="76">
        <v>865</v>
      </c>
      <c r="N467" s="51"/>
    </row>
    <row r="468" spans="1:14">
      <c r="A468" s="29" t="s">
        <v>173</v>
      </c>
      <c r="B468" s="29" t="s">
        <v>216</v>
      </c>
      <c r="C468" s="29" t="s">
        <v>275</v>
      </c>
      <c r="D468" s="29" t="s">
        <v>538</v>
      </c>
      <c r="E468" s="29" t="s">
        <v>155</v>
      </c>
      <c r="F468" s="30">
        <v>155</v>
      </c>
      <c r="H468" s="73" t="s">
        <v>173</v>
      </c>
      <c r="I468" s="73" t="s">
        <v>216</v>
      </c>
      <c r="J468" s="74" t="s">
        <v>275</v>
      </c>
      <c r="K468" s="73" t="s">
        <v>538</v>
      </c>
      <c r="L468" s="73" t="s">
        <v>155</v>
      </c>
      <c r="M468" s="75">
        <v>155</v>
      </c>
      <c r="N468" s="51"/>
    </row>
    <row r="469" spans="1:14">
      <c r="A469" s="29" t="s">
        <v>173</v>
      </c>
      <c r="B469" s="29" t="s">
        <v>216</v>
      </c>
      <c r="C469" s="29" t="s">
        <v>270</v>
      </c>
      <c r="D469" s="29" t="s">
        <v>247</v>
      </c>
      <c r="E469" s="29" t="s">
        <v>137</v>
      </c>
      <c r="F469" s="30">
        <v>210</v>
      </c>
      <c r="H469" s="73" t="s">
        <v>173</v>
      </c>
      <c r="I469" s="73" t="s">
        <v>216</v>
      </c>
      <c r="J469" s="74" t="s">
        <v>270</v>
      </c>
      <c r="K469" s="73" t="s">
        <v>247</v>
      </c>
      <c r="L469" s="73" t="s">
        <v>137</v>
      </c>
      <c r="M469" s="75">
        <v>210</v>
      </c>
      <c r="N469" s="51"/>
    </row>
    <row r="470" spans="1:14">
      <c r="A470" s="29" t="s">
        <v>173</v>
      </c>
      <c r="B470" s="29" t="s">
        <v>216</v>
      </c>
      <c r="C470" s="29" t="s">
        <v>269</v>
      </c>
      <c r="D470" s="29" t="s">
        <v>247</v>
      </c>
      <c r="E470" s="29" t="s">
        <v>137</v>
      </c>
      <c r="F470" s="30">
        <v>235</v>
      </c>
      <c r="H470" s="73" t="s">
        <v>173</v>
      </c>
      <c r="I470" s="73" t="s">
        <v>216</v>
      </c>
      <c r="J470" s="74" t="s">
        <v>269</v>
      </c>
      <c r="K470" s="73" t="s">
        <v>247</v>
      </c>
      <c r="L470" s="73" t="s">
        <v>137</v>
      </c>
      <c r="M470" s="75">
        <v>235</v>
      </c>
      <c r="N470" s="51"/>
    </row>
    <row r="471" spans="1:14">
      <c r="A471" s="29" t="s">
        <v>173</v>
      </c>
      <c r="B471" s="29" t="s">
        <v>216</v>
      </c>
      <c r="C471" s="29" t="s">
        <v>308</v>
      </c>
      <c r="D471" s="29" t="s">
        <v>569</v>
      </c>
      <c r="E471" s="29" t="s">
        <v>155</v>
      </c>
      <c r="F471" s="30">
        <v>168</v>
      </c>
      <c r="H471" s="73" t="s">
        <v>173</v>
      </c>
      <c r="I471" s="73" t="s">
        <v>216</v>
      </c>
      <c r="J471" s="74" t="s">
        <v>308</v>
      </c>
      <c r="K471" s="73" t="s">
        <v>569</v>
      </c>
      <c r="L471" s="73" t="s">
        <v>155</v>
      </c>
      <c r="M471" s="75">
        <v>168</v>
      </c>
      <c r="N471" s="51"/>
    </row>
    <row r="472" spans="1:14">
      <c r="A472" s="29" t="s">
        <v>173</v>
      </c>
      <c r="B472" s="29" t="s">
        <v>216</v>
      </c>
      <c r="C472" s="29" t="s">
        <v>299</v>
      </c>
      <c r="D472" s="29" t="s">
        <v>538</v>
      </c>
      <c r="E472" s="29" t="s">
        <v>146</v>
      </c>
      <c r="F472" s="30">
        <v>200</v>
      </c>
      <c r="H472" s="73" t="s">
        <v>173</v>
      </c>
      <c r="I472" s="73" t="s">
        <v>216</v>
      </c>
      <c r="J472" s="74" t="s">
        <v>299</v>
      </c>
      <c r="K472" s="73" t="s">
        <v>538</v>
      </c>
      <c r="L472" s="73" t="s">
        <v>146</v>
      </c>
      <c r="M472" s="75">
        <v>200</v>
      </c>
      <c r="N472" s="51"/>
    </row>
    <row r="473" spans="1:14">
      <c r="A473" s="29" t="s">
        <v>173</v>
      </c>
      <c r="B473" s="29" t="s">
        <v>216</v>
      </c>
      <c r="C473" s="29" t="s">
        <v>297</v>
      </c>
      <c r="D473" s="29" t="s">
        <v>538</v>
      </c>
      <c r="E473" s="29" t="s">
        <v>146</v>
      </c>
      <c r="F473" s="30">
        <v>200</v>
      </c>
      <c r="H473" s="73" t="s">
        <v>173</v>
      </c>
      <c r="I473" s="73" t="s">
        <v>216</v>
      </c>
      <c r="J473" s="74" t="s">
        <v>297</v>
      </c>
      <c r="K473" s="73" t="s">
        <v>538</v>
      </c>
      <c r="L473" s="73" t="s">
        <v>146</v>
      </c>
      <c r="M473" s="75">
        <v>200</v>
      </c>
      <c r="N473" s="51"/>
    </row>
    <row r="474" spans="1:14">
      <c r="A474" s="29" t="s">
        <v>173</v>
      </c>
      <c r="B474" s="29" t="s">
        <v>216</v>
      </c>
      <c r="C474" s="29" t="s">
        <v>274</v>
      </c>
      <c r="D474" s="29" t="s">
        <v>247</v>
      </c>
      <c r="E474" s="29" t="s">
        <v>157</v>
      </c>
      <c r="F474" s="30">
        <v>146</v>
      </c>
      <c r="H474" s="73" t="s">
        <v>173</v>
      </c>
      <c r="I474" s="73" t="s">
        <v>216</v>
      </c>
      <c r="J474" s="74" t="s">
        <v>274</v>
      </c>
      <c r="K474" s="73" t="s">
        <v>247</v>
      </c>
      <c r="L474" s="73" t="s">
        <v>157</v>
      </c>
      <c r="M474" s="75">
        <v>146</v>
      </c>
      <c r="N474" s="51"/>
    </row>
    <row r="475" spans="1:14">
      <c r="A475" s="29" t="s">
        <v>173</v>
      </c>
      <c r="B475" s="29" t="s">
        <v>216</v>
      </c>
      <c r="C475" s="29" t="s">
        <v>527</v>
      </c>
      <c r="D475" s="29" t="s">
        <v>247</v>
      </c>
      <c r="E475" s="29" t="s">
        <v>131</v>
      </c>
      <c r="F475" s="30">
        <v>180</v>
      </c>
      <c r="H475" s="73" t="s">
        <v>173</v>
      </c>
      <c r="I475" s="73" t="s">
        <v>216</v>
      </c>
      <c r="J475" s="74" t="s">
        <v>527</v>
      </c>
      <c r="K475" s="73" t="s">
        <v>247</v>
      </c>
      <c r="L475" s="73" t="s">
        <v>131</v>
      </c>
      <c r="M475" s="75">
        <v>180</v>
      </c>
      <c r="N475" s="51"/>
    </row>
    <row r="476" spans="1:14">
      <c r="A476" s="29" t="s">
        <v>173</v>
      </c>
      <c r="B476" s="29" t="s">
        <v>216</v>
      </c>
      <c r="C476" s="29" t="s">
        <v>530</v>
      </c>
      <c r="D476" s="29" t="s">
        <v>279</v>
      </c>
      <c r="E476" s="29" t="s">
        <v>131</v>
      </c>
      <c r="F476" s="30">
        <v>160</v>
      </c>
      <c r="H476" s="73" t="s">
        <v>173</v>
      </c>
      <c r="I476" s="73" t="s">
        <v>216</v>
      </c>
      <c r="J476" s="74" t="s">
        <v>530</v>
      </c>
      <c r="K476" s="73" t="s">
        <v>279</v>
      </c>
      <c r="L476" s="73" t="s">
        <v>131</v>
      </c>
      <c r="M476" s="75">
        <v>160</v>
      </c>
      <c r="N476" s="51"/>
    </row>
    <row r="477" spans="1:14">
      <c r="A477" s="29" t="s">
        <v>173</v>
      </c>
      <c r="B477" s="29" t="s">
        <v>216</v>
      </c>
      <c r="C477" s="29" t="s">
        <v>548</v>
      </c>
      <c r="D477" s="29" t="s">
        <v>538</v>
      </c>
      <c r="E477" s="29" t="s">
        <v>149</v>
      </c>
      <c r="F477" s="30">
        <v>296</v>
      </c>
      <c r="H477" s="73" t="s">
        <v>173</v>
      </c>
      <c r="I477" s="73" t="s">
        <v>216</v>
      </c>
      <c r="J477" s="74" t="s">
        <v>548</v>
      </c>
      <c r="K477" s="73" t="s">
        <v>538</v>
      </c>
      <c r="L477" s="73" t="s">
        <v>149</v>
      </c>
      <c r="M477" s="75">
        <v>296</v>
      </c>
      <c r="N477" s="51"/>
    </row>
    <row r="478" spans="1:14">
      <c r="A478" s="29" t="s">
        <v>173</v>
      </c>
      <c r="B478" s="29" t="s">
        <v>216</v>
      </c>
      <c r="C478" s="29" t="s">
        <v>561</v>
      </c>
      <c r="D478" s="29" t="s">
        <v>279</v>
      </c>
      <c r="E478" s="29" t="s">
        <v>157</v>
      </c>
      <c r="F478" s="30">
        <v>190</v>
      </c>
      <c r="H478" s="73" t="s">
        <v>173</v>
      </c>
      <c r="I478" s="73" t="s">
        <v>216</v>
      </c>
      <c r="J478" s="74" t="s">
        <v>561</v>
      </c>
      <c r="K478" s="73" t="s">
        <v>279</v>
      </c>
      <c r="L478" s="73" t="s">
        <v>157</v>
      </c>
      <c r="M478" s="75">
        <v>190</v>
      </c>
      <c r="N478" s="51"/>
    </row>
    <row r="479" spans="1:14">
      <c r="A479" s="29" t="s">
        <v>173</v>
      </c>
      <c r="B479" s="29" t="s">
        <v>462</v>
      </c>
      <c r="F479" s="30">
        <v>2140</v>
      </c>
      <c r="H479" s="73" t="s">
        <v>173</v>
      </c>
      <c r="I479" s="80" t="s">
        <v>462</v>
      </c>
      <c r="J479" s="81"/>
      <c r="K479" s="81"/>
      <c r="L479" s="82"/>
      <c r="M479" s="76">
        <v>2140</v>
      </c>
      <c r="N479" s="51"/>
    </row>
    <row r="480" spans="1:14">
      <c r="A480" s="29" t="s">
        <v>173</v>
      </c>
      <c r="B480" s="29" t="s">
        <v>217</v>
      </c>
      <c r="C480" s="29" t="s">
        <v>275</v>
      </c>
      <c r="D480" s="29" t="s">
        <v>538</v>
      </c>
      <c r="E480" s="29" t="s">
        <v>155</v>
      </c>
      <c r="F480" s="30">
        <v>155</v>
      </c>
      <c r="H480" s="73" t="s">
        <v>173</v>
      </c>
      <c r="I480" s="73" t="s">
        <v>217</v>
      </c>
      <c r="J480" s="74" t="s">
        <v>275</v>
      </c>
      <c r="K480" s="73" t="s">
        <v>538</v>
      </c>
      <c r="L480" s="73" t="s">
        <v>155</v>
      </c>
      <c r="M480" s="75">
        <v>155</v>
      </c>
      <c r="N480" s="51"/>
    </row>
    <row r="481" spans="1:14">
      <c r="A481" s="29" t="s">
        <v>173</v>
      </c>
      <c r="B481" s="29" t="s">
        <v>217</v>
      </c>
      <c r="C481" s="29" t="s">
        <v>270</v>
      </c>
      <c r="D481" s="29" t="s">
        <v>247</v>
      </c>
      <c r="E481" s="29" t="s">
        <v>137</v>
      </c>
      <c r="F481" s="30">
        <v>210</v>
      </c>
      <c r="H481" s="73" t="s">
        <v>173</v>
      </c>
      <c r="I481" s="73" t="s">
        <v>217</v>
      </c>
      <c r="J481" s="74" t="s">
        <v>270</v>
      </c>
      <c r="K481" s="73" t="s">
        <v>247</v>
      </c>
      <c r="L481" s="73" t="s">
        <v>137</v>
      </c>
      <c r="M481" s="75">
        <v>210</v>
      </c>
      <c r="N481" s="51"/>
    </row>
    <row r="482" spans="1:14">
      <c r="A482" s="29" t="s">
        <v>173</v>
      </c>
      <c r="B482" s="29" t="s">
        <v>217</v>
      </c>
      <c r="C482" s="29" t="s">
        <v>269</v>
      </c>
      <c r="D482" s="29" t="s">
        <v>247</v>
      </c>
      <c r="E482" s="29" t="s">
        <v>137</v>
      </c>
      <c r="F482" s="30">
        <v>235</v>
      </c>
      <c r="H482" s="73" t="s">
        <v>173</v>
      </c>
      <c r="I482" s="73" t="s">
        <v>217</v>
      </c>
      <c r="J482" s="74" t="s">
        <v>269</v>
      </c>
      <c r="K482" s="73" t="s">
        <v>247</v>
      </c>
      <c r="L482" s="73" t="s">
        <v>137</v>
      </c>
      <c r="M482" s="75">
        <v>235</v>
      </c>
      <c r="N482" s="51"/>
    </row>
    <row r="483" spans="1:14">
      <c r="A483" s="29" t="s">
        <v>173</v>
      </c>
      <c r="B483" s="29" t="s">
        <v>217</v>
      </c>
      <c r="C483" s="29" t="s">
        <v>308</v>
      </c>
      <c r="D483" s="29" t="s">
        <v>569</v>
      </c>
      <c r="E483" s="29" t="s">
        <v>155</v>
      </c>
      <c r="F483" s="30">
        <v>168</v>
      </c>
      <c r="H483" s="73" t="s">
        <v>173</v>
      </c>
      <c r="I483" s="73" t="s">
        <v>217</v>
      </c>
      <c r="J483" s="74" t="s">
        <v>308</v>
      </c>
      <c r="K483" s="73" t="s">
        <v>569</v>
      </c>
      <c r="L483" s="73" t="s">
        <v>155</v>
      </c>
      <c r="M483" s="75">
        <v>168</v>
      </c>
      <c r="N483" s="51"/>
    </row>
    <row r="484" spans="1:14">
      <c r="A484" s="29" t="s">
        <v>173</v>
      </c>
      <c r="B484" s="29" t="s">
        <v>217</v>
      </c>
      <c r="C484" s="29" t="s">
        <v>299</v>
      </c>
      <c r="D484" s="29" t="s">
        <v>538</v>
      </c>
      <c r="E484" s="29" t="s">
        <v>146</v>
      </c>
      <c r="F484" s="30">
        <v>200</v>
      </c>
      <c r="H484" s="73" t="s">
        <v>173</v>
      </c>
      <c r="I484" s="73" t="s">
        <v>217</v>
      </c>
      <c r="J484" s="74" t="s">
        <v>299</v>
      </c>
      <c r="K484" s="73" t="s">
        <v>538</v>
      </c>
      <c r="L484" s="73" t="s">
        <v>146</v>
      </c>
      <c r="M484" s="75">
        <v>200</v>
      </c>
      <c r="N484" s="51"/>
    </row>
    <row r="485" spans="1:14">
      <c r="A485" s="29" t="s">
        <v>173</v>
      </c>
      <c r="B485" s="29" t="s">
        <v>217</v>
      </c>
      <c r="C485" s="29" t="s">
        <v>297</v>
      </c>
      <c r="D485" s="29" t="s">
        <v>538</v>
      </c>
      <c r="E485" s="29" t="s">
        <v>146</v>
      </c>
      <c r="F485" s="30">
        <v>200</v>
      </c>
      <c r="H485" s="73" t="s">
        <v>173</v>
      </c>
      <c r="I485" s="73" t="s">
        <v>217</v>
      </c>
      <c r="J485" s="74" t="s">
        <v>297</v>
      </c>
      <c r="K485" s="73" t="s">
        <v>538</v>
      </c>
      <c r="L485" s="73" t="s">
        <v>146</v>
      </c>
      <c r="M485" s="75">
        <v>200</v>
      </c>
      <c r="N485" s="51"/>
    </row>
    <row r="486" spans="1:14">
      <c r="A486" s="29" t="s">
        <v>173</v>
      </c>
      <c r="B486" s="29" t="s">
        <v>217</v>
      </c>
      <c r="C486" s="29" t="s">
        <v>274</v>
      </c>
      <c r="D486" s="29" t="s">
        <v>247</v>
      </c>
      <c r="E486" s="29" t="s">
        <v>157</v>
      </c>
      <c r="F486" s="30">
        <v>146</v>
      </c>
      <c r="H486" s="73" t="s">
        <v>173</v>
      </c>
      <c r="I486" s="73" t="s">
        <v>217</v>
      </c>
      <c r="J486" s="74" t="s">
        <v>274</v>
      </c>
      <c r="K486" s="73" t="s">
        <v>247</v>
      </c>
      <c r="L486" s="73" t="s">
        <v>157</v>
      </c>
      <c r="M486" s="75">
        <v>146</v>
      </c>
      <c r="N486" s="51"/>
    </row>
    <row r="487" spans="1:14">
      <c r="A487" s="29" t="s">
        <v>173</v>
      </c>
      <c r="B487" s="29" t="s">
        <v>217</v>
      </c>
      <c r="C487" s="29" t="s">
        <v>527</v>
      </c>
      <c r="D487" s="29" t="s">
        <v>247</v>
      </c>
      <c r="E487" s="29" t="s">
        <v>131</v>
      </c>
      <c r="F487" s="30">
        <v>180</v>
      </c>
      <c r="H487" s="73" t="s">
        <v>173</v>
      </c>
      <c r="I487" s="73" t="s">
        <v>217</v>
      </c>
      <c r="J487" s="74" t="s">
        <v>527</v>
      </c>
      <c r="K487" s="73" t="s">
        <v>247</v>
      </c>
      <c r="L487" s="73" t="s">
        <v>131</v>
      </c>
      <c r="M487" s="75">
        <v>180</v>
      </c>
      <c r="N487" s="51"/>
    </row>
    <row r="488" spans="1:14">
      <c r="A488" s="29" t="s">
        <v>173</v>
      </c>
      <c r="B488" s="29" t="s">
        <v>217</v>
      </c>
      <c r="C488" s="29" t="s">
        <v>530</v>
      </c>
      <c r="D488" s="29" t="s">
        <v>279</v>
      </c>
      <c r="E488" s="29" t="s">
        <v>131</v>
      </c>
      <c r="F488" s="30">
        <v>160</v>
      </c>
      <c r="H488" s="73" t="s">
        <v>173</v>
      </c>
      <c r="I488" s="73" t="s">
        <v>217</v>
      </c>
      <c r="J488" s="74" t="s">
        <v>530</v>
      </c>
      <c r="K488" s="73" t="s">
        <v>279</v>
      </c>
      <c r="L488" s="73" t="s">
        <v>131</v>
      </c>
      <c r="M488" s="75">
        <v>160</v>
      </c>
      <c r="N488" s="51"/>
    </row>
    <row r="489" spans="1:14">
      <c r="A489" s="29" t="s">
        <v>173</v>
      </c>
      <c r="B489" s="29" t="s">
        <v>217</v>
      </c>
      <c r="C489" s="29" t="s">
        <v>548</v>
      </c>
      <c r="D489" s="29" t="s">
        <v>538</v>
      </c>
      <c r="E489" s="29" t="s">
        <v>149</v>
      </c>
      <c r="F489" s="30">
        <v>296</v>
      </c>
      <c r="H489" s="73" t="s">
        <v>173</v>
      </c>
      <c r="I489" s="73" t="s">
        <v>217</v>
      </c>
      <c r="J489" s="74" t="s">
        <v>548</v>
      </c>
      <c r="K489" s="73" t="s">
        <v>538</v>
      </c>
      <c r="L489" s="73" t="s">
        <v>149</v>
      </c>
      <c r="M489" s="75">
        <v>296</v>
      </c>
      <c r="N489" s="51"/>
    </row>
    <row r="490" spans="1:14">
      <c r="A490" s="29" t="s">
        <v>173</v>
      </c>
      <c r="B490" s="29" t="s">
        <v>217</v>
      </c>
      <c r="C490" s="29" t="s">
        <v>561</v>
      </c>
      <c r="D490" s="29" t="s">
        <v>279</v>
      </c>
      <c r="E490" s="29" t="s">
        <v>157</v>
      </c>
      <c r="F490" s="30">
        <v>190</v>
      </c>
      <c r="H490" s="73" t="s">
        <v>173</v>
      </c>
      <c r="I490" s="73" t="s">
        <v>217</v>
      </c>
      <c r="J490" s="74" t="s">
        <v>561</v>
      </c>
      <c r="K490" s="73" t="s">
        <v>279</v>
      </c>
      <c r="L490" s="73" t="s">
        <v>157</v>
      </c>
      <c r="M490" s="75">
        <v>190</v>
      </c>
      <c r="N490" s="51"/>
    </row>
    <row r="491" spans="1:14">
      <c r="A491" s="29" t="s">
        <v>173</v>
      </c>
      <c r="B491" s="29" t="s">
        <v>463</v>
      </c>
      <c r="F491" s="30">
        <v>2140</v>
      </c>
      <c r="H491" s="73" t="s">
        <v>173</v>
      </c>
      <c r="I491" s="80" t="s">
        <v>463</v>
      </c>
      <c r="J491" s="81"/>
      <c r="K491" s="81"/>
      <c r="L491" s="82"/>
      <c r="M491" s="76">
        <v>2140</v>
      </c>
      <c r="N491" s="51"/>
    </row>
    <row r="492" spans="1:14">
      <c r="A492" s="29" t="s">
        <v>173</v>
      </c>
      <c r="B492" s="29" t="s">
        <v>218</v>
      </c>
      <c r="C492" s="29" t="s">
        <v>278</v>
      </c>
      <c r="D492" s="29" t="s">
        <v>625</v>
      </c>
      <c r="E492" s="29" t="s">
        <v>149</v>
      </c>
      <c r="F492" s="30">
        <v>296</v>
      </c>
      <c r="H492" s="73" t="s">
        <v>173</v>
      </c>
      <c r="I492" s="73" t="s">
        <v>218</v>
      </c>
      <c r="J492" s="74" t="s">
        <v>278</v>
      </c>
      <c r="K492" s="73" t="s">
        <v>625</v>
      </c>
      <c r="L492" s="73" t="s">
        <v>149</v>
      </c>
      <c r="M492" s="75">
        <v>296</v>
      </c>
      <c r="N492" s="51"/>
    </row>
    <row r="493" spans="1:14">
      <c r="A493" s="29" t="s">
        <v>173</v>
      </c>
      <c r="B493" s="29" t="s">
        <v>218</v>
      </c>
      <c r="C493" s="29" t="s">
        <v>270</v>
      </c>
      <c r="D493" s="29" t="s">
        <v>249</v>
      </c>
      <c r="E493" s="29" t="s">
        <v>137</v>
      </c>
      <c r="F493" s="30">
        <v>230</v>
      </c>
      <c r="H493" s="73" t="s">
        <v>173</v>
      </c>
      <c r="I493" s="73" t="s">
        <v>218</v>
      </c>
      <c r="J493" s="74" t="s">
        <v>270</v>
      </c>
      <c r="K493" s="73" t="s">
        <v>249</v>
      </c>
      <c r="L493" s="73" t="s">
        <v>137</v>
      </c>
      <c r="M493" s="75">
        <v>230</v>
      </c>
      <c r="N493" s="51"/>
    </row>
    <row r="494" spans="1:14">
      <c r="A494" s="29" t="s">
        <v>173</v>
      </c>
      <c r="B494" s="29" t="s">
        <v>218</v>
      </c>
      <c r="C494" s="29" t="s">
        <v>269</v>
      </c>
      <c r="D494" s="29" t="s">
        <v>249</v>
      </c>
      <c r="E494" s="29" t="s">
        <v>144</v>
      </c>
      <c r="F494" s="30">
        <v>215</v>
      </c>
      <c r="H494" s="73" t="s">
        <v>173</v>
      </c>
      <c r="I494" s="73" t="s">
        <v>218</v>
      </c>
      <c r="J494" s="74" t="s">
        <v>269</v>
      </c>
      <c r="K494" s="73" t="s">
        <v>249</v>
      </c>
      <c r="L494" s="73" t="s">
        <v>144</v>
      </c>
      <c r="M494" s="75">
        <v>215</v>
      </c>
      <c r="N494" s="51"/>
    </row>
    <row r="495" spans="1:14">
      <c r="A495" s="29" t="s">
        <v>173</v>
      </c>
      <c r="B495" s="29" t="s">
        <v>218</v>
      </c>
      <c r="C495" s="29" t="s">
        <v>297</v>
      </c>
      <c r="D495" s="29" t="s">
        <v>324</v>
      </c>
      <c r="E495" s="29" t="s">
        <v>142</v>
      </c>
      <c r="F495" s="30">
        <v>230</v>
      </c>
      <c r="H495" s="73" t="s">
        <v>173</v>
      </c>
      <c r="I495" s="73" t="s">
        <v>218</v>
      </c>
      <c r="J495" s="74" t="s">
        <v>297</v>
      </c>
      <c r="K495" s="73" t="s">
        <v>324</v>
      </c>
      <c r="L495" s="73" t="s">
        <v>142</v>
      </c>
      <c r="M495" s="75">
        <v>230</v>
      </c>
      <c r="N495" s="51"/>
    </row>
    <row r="496" spans="1:14">
      <c r="A496" s="29" t="s">
        <v>173</v>
      </c>
      <c r="B496" s="29" t="s">
        <v>218</v>
      </c>
      <c r="C496" s="29" t="s">
        <v>280</v>
      </c>
      <c r="D496" s="29" t="s">
        <v>538</v>
      </c>
      <c r="E496" s="29" t="s">
        <v>146</v>
      </c>
      <c r="F496" s="30">
        <v>250</v>
      </c>
      <c r="H496" s="73" t="s">
        <v>173</v>
      </c>
      <c r="I496" s="73" t="s">
        <v>218</v>
      </c>
      <c r="J496" s="74" t="s">
        <v>280</v>
      </c>
      <c r="K496" s="73" t="s">
        <v>538</v>
      </c>
      <c r="L496" s="73" t="s">
        <v>146</v>
      </c>
      <c r="M496" s="75">
        <v>250</v>
      </c>
      <c r="N496" s="51"/>
    </row>
    <row r="497" spans="1:14">
      <c r="A497" s="29" t="s">
        <v>173</v>
      </c>
      <c r="B497" s="29" t="s">
        <v>218</v>
      </c>
      <c r="C497" s="29" t="s">
        <v>295</v>
      </c>
      <c r="D497" s="29" t="s">
        <v>249</v>
      </c>
      <c r="E497" s="29" t="s">
        <v>146</v>
      </c>
      <c r="F497" s="30">
        <v>175</v>
      </c>
      <c r="H497" s="73" t="s">
        <v>173</v>
      </c>
      <c r="I497" s="73" t="s">
        <v>218</v>
      </c>
      <c r="J497" s="74" t="s">
        <v>295</v>
      </c>
      <c r="K497" s="73" t="s">
        <v>249</v>
      </c>
      <c r="L497" s="73" t="s">
        <v>146</v>
      </c>
      <c r="M497" s="75">
        <v>175</v>
      </c>
      <c r="N497" s="51"/>
    </row>
    <row r="498" spans="1:14">
      <c r="A498" s="29" t="s">
        <v>173</v>
      </c>
      <c r="B498" s="29" t="s">
        <v>218</v>
      </c>
      <c r="C498" s="29" t="s">
        <v>274</v>
      </c>
      <c r="D498" s="29" t="s">
        <v>249</v>
      </c>
      <c r="E498" s="29" t="s">
        <v>133</v>
      </c>
      <c r="F498" s="30">
        <v>130</v>
      </c>
      <c r="H498" s="73" t="s">
        <v>173</v>
      </c>
      <c r="I498" s="73" t="s">
        <v>218</v>
      </c>
      <c r="J498" s="74" t="s">
        <v>274</v>
      </c>
      <c r="K498" s="73" t="s">
        <v>249</v>
      </c>
      <c r="L498" s="73" t="s">
        <v>133</v>
      </c>
      <c r="M498" s="75">
        <v>130</v>
      </c>
      <c r="N498" s="51"/>
    </row>
    <row r="499" spans="1:14">
      <c r="A499" s="29" t="s">
        <v>173</v>
      </c>
      <c r="B499" s="29" t="s">
        <v>218</v>
      </c>
      <c r="C499" s="29" t="s">
        <v>500</v>
      </c>
      <c r="D499" s="29">
        <v>1</v>
      </c>
      <c r="E499" s="29" t="s">
        <v>131</v>
      </c>
      <c r="F499" s="30">
        <v>137</v>
      </c>
      <c r="H499" s="73" t="s">
        <v>173</v>
      </c>
      <c r="I499" s="73" t="s">
        <v>218</v>
      </c>
      <c r="J499" s="74" t="s">
        <v>500</v>
      </c>
      <c r="K499" s="73">
        <v>1</v>
      </c>
      <c r="L499" s="73" t="s">
        <v>131</v>
      </c>
      <c r="M499" s="75">
        <v>137</v>
      </c>
      <c r="N499" s="51"/>
    </row>
    <row r="500" spans="1:14">
      <c r="A500" s="29" t="s">
        <v>173</v>
      </c>
      <c r="B500" s="29" t="s">
        <v>218</v>
      </c>
      <c r="C500" s="29" t="s">
        <v>639</v>
      </c>
      <c r="D500" s="29" t="s">
        <v>279</v>
      </c>
      <c r="E500" s="29" t="s">
        <v>135</v>
      </c>
      <c r="F500" s="30">
        <v>150</v>
      </c>
      <c r="H500" s="73" t="s">
        <v>173</v>
      </c>
      <c r="I500" s="73" t="s">
        <v>218</v>
      </c>
      <c r="J500" s="74" t="s">
        <v>639</v>
      </c>
      <c r="K500" s="73" t="s">
        <v>279</v>
      </c>
      <c r="L500" s="73" t="s">
        <v>135</v>
      </c>
      <c r="M500" s="75">
        <v>150</v>
      </c>
      <c r="N500" s="51"/>
    </row>
    <row r="501" spans="1:14">
      <c r="A501" s="29" t="s">
        <v>173</v>
      </c>
      <c r="B501" s="29" t="s">
        <v>464</v>
      </c>
      <c r="F501" s="30">
        <v>1813</v>
      </c>
      <c r="H501" s="73" t="s">
        <v>173</v>
      </c>
      <c r="I501" s="80" t="s">
        <v>464</v>
      </c>
      <c r="J501" s="81"/>
      <c r="K501" s="81"/>
      <c r="L501" s="82"/>
      <c r="M501" s="76">
        <v>1813</v>
      </c>
      <c r="N501" s="51"/>
    </row>
    <row r="502" spans="1:14">
      <c r="A502" s="29" t="s">
        <v>173</v>
      </c>
      <c r="B502" s="29" t="s">
        <v>219</v>
      </c>
      <c r="C502" s="29" t="s">
        <v>278</v>
      </c>
      <c r="D502" s="29" t="s">
        <v>625</v>
      </c>
      <c r="E502" s="29" t="s">
        <v>149</v>
      </c>
      <c r="F502" s="30">
        <v>296</v>
      </c>
      <c r="H502" s="73" t="s">
        <v>173</v>
      </c>
      <c r="I502" s="73" t="s">
        <v>219</v>
      </c>
      <c r="J502" s="74" t="s">
        <v>278</v>
      </c>
      <c r="K502" s="73" t="s">
        <v>625</v>
      </c>
      <c r="L502" s="73" t="s">
        <v>149</v>
      </c>
      <c r="M502" s="75">
        <v>296</v>
      </c>
      <c r="N502" s="51"/>
    </row>
    <row r="503" spans="1:14">
      <c r="A503" s="29" t="s">
        <v>173</v>
      </c>
      <c r="B503" s="29" t="s">
        <v>219</v>
      </c>
      <c r="C503" s="29" t="s">
        <v>270</v>
      </c>
      <c r="D503" s="29" t="s">
        <v>249</v>
      </c>
      <c r="E503" s="29" t="s">
        <v>137</v>
      </c>
      <c r="F503" s="30">
        <v>230</v>
      </c>
      <c r="H503" s="73" t="s">
        <v>173</v>
      </c>
      <c r="I503" s="73" t="s">
        <v>219</v>
      </c>
      <c r="J503" s="74" t="s">
        <v>270</v>
      </c>
      <c r="K503" s="73" t="s">
        <v>249</v>
      </c>
      <c r="L503" s="73" t="s">
        <v>137</v>
      </c>
      <c r="M503" s="75">
        <v>230</v>
      </c>
      <c r="N503" s="51"/>
    </row>
    <row r="504" spans="1:14">
      <c r="A504" s="29" t="s">
        <v>173</v>
      </c>
      <c r="B504" s="29" t="s">
        <v>219</v>
      </c>
      <c r="C504" s="29" t="s">
        <v>269</v>
      </c>
      <c r="D504" s="29" t="s">
        <v>249</v>
      </c>
      <c r="E504" s="29" t="s">
        <v>144</v>
      </c>
      <c r="F504" s="30">
        <v>215</v>
      </c>
      <c r="H504" s="73" t="s">
        <v>173</v>
      </c>
      <c r="I504" s="73" t="s">
        <v>219</v>
      </c>
      <c r="J504" s="74" t="s">
        <v>269</v>
      </c>
      <c r="K504" s="73" t="s">
        <v>249</v>
      </c>
      <c r="L504" s="73" t="s">
        <v>144</v>
      </c>
      <c r="M504" s="75">
        <v>215</v>
      </c>
      <c r="N504" s="51"/>
    </row>
    <row r="505" spans="1:14">
      <c r="A505" s="29" t="s">
        <v>173</v>
      </c>
      <c r="B505" s="29" t="s">
        <v>219</v>
      </c>
      <c r="C505" s="29" t="s">
        <v>297</v>
      </c>
      <c r="D505" s="29" t="s">
        <v>324</v>
      </c>
      <c r="E505" s="29" t="s">
        <v>142</v>
      </c>
      <c r="F505" s="30">
        <v>230</v>
      </c>
      <c r="H505" s="73" t="s">
        <v>173</v>
      </c>
      <c r="I505" s="73" t="s">
        <v>219</v>
      </c>
      <c r="J505" s="74" t="s">
        <v>297</v>
      </c>
      <c r="K505" s="73" t="s">
        <v>324</v>
      </c>
      <c r="L505" s="73" t="s">
        <v>142</v>
      </c>
      <c r="M505" s="75">
        <v>230</v>
      </c>
      <c r="N505" s="51"/>
    </row>
    <row r="506" spans="1:14">
      <c r="A506" s="29" t="s">
        <v>173</v>
      </c>
      <c r="B506" s="29" t="s">
        <v>219</v>
      </c>
      <c r="C506" s="29" t="s">
        <v>280</v>
      </c>
      <c r="D506" s="29" t="s">
        <v>538</v>
      </c>
      <c r="E506" s="29" t="s">
        <v>146</v>
      </c>
      <c r="F506" s="30">
        <v>250</v>
      </c>
      <c r="H506" s="73" t="s">
        <v>173</v>
      </c>
      <c r="I506" s="73" t="s">
        <v>219</v>
      </c>
      <c r="J506" s="74" t="s">
        <v>280</v>
      </c>
      <c r="K506" s="73" t="s">
        <v>538</v>
      </c>
      <c r="L506" s="73" t="s">
        <v>146</v>
      </c>
      <c r="M506" s="75">
        <v>250</v>
      </c>
      <c r="N506" s="51"/>
    </row>
    <row r="507" spans="1:14">
      <c r="A507" s="29" t="s">
        <v>173</v>
      </c>
      <c r="B507" s="29" t="s">
        <v>219</v>
      </c>
      <c r="C507" s="29" t="s">
        <v>295</v>
      </c>
      <c r="D507" s="29" t="s">
        <v>249</v>
      </c>
      <c r="E507" s="29" t="s">
        <v>146</v>
      </c>
      <c r="F507" s="30">
        <v>175</v>
      </c>
      <c r="H507" s="73" t="s">
        <v>173</v>
      </c>
      <c r="I507" s="73" t="s">
        <v>219</v>
      </c>
      <c r="J507" s="74" t="s">
        <v>295</v>
      </c>
      <c r="K507" s="73" t="s">
        <v>249</v>
      </c>
      <c r="L507" s="73" t="s">
        <v>146</v>
      </c>
      <c r="M507" s="75">
        <v>175</v>
      </c>
      <c r="N507" s="51"/>
    </row>
    <row r="508" spans="1:14">
      <c r="A508" s="29" t="s">
        <v>173</v>
      </c>
      <c r="B508" s="29" t="s">
        <v>219</v>
      </c>
      <c r="C508" s="29" t="s">
        <v>274</v>
      </c>
      <c r="D508" s="29" t="s">
        <v>249</v>
      </c>
      <c r="E508" s="29" t="s">
        <v>133</v>
      </c>
      <c r="F508" s="30">
        <v>130</v>
      </c>
      <c r="H508" s="73" t="s">
        <v>173</v>
      </c>
      <c r="I508" s="73" t="s">
        <v>219</v>
      </c>
      <c r="J508" s="74" t="s">
        <v>274</v>
      </c>
      <c r="K508" s="73" t="s">
        <v>249</v>
      </c>
      <c r="L508" s="73" t="s">
        <v>133</v>
      </c>
      <c r="M508" s="75">
        <v>130</v>
      </c>
      <c r="N508" s="51"/>
    </row>
    <row r="509" spans="1:14">
      <c r="A509" s="29" t="s">
        <v>173</v>
      </c>
      <c r="B509" s="29" t="s">
        <v>219</v>
      </c>
      <c r="C509" s="29" t="s">
        <v>500</v>
      </c>
      <c r="D509" s="29">
        <v>1</v>
      </c>
      <c r="E509" s="29" t="s">
        <v>131</v>
      </c>
      <c r="F509" s="30">
        <v>137</v>
      </c>
      <c r="H509" s="73" t="s">
        <v>173</v>
      </c>
      <c r="I509" s="73" t="s">
        <v>219</v>
      </c>
      <c r="J509" s="74" t="s">
        <v>500</v>
      </c>
      <c r="K509" s="73">
        <v>1</v>
      </c>
      <c r="L509" s="73" t="s">
        <v>131</v>
      </c>
      <c r="M509" s="75">
        <v>137</v>
      </c>
      <c r="N509" s="51"/>
    </row>
    <row r="510" spans="1:14">
      <c r="A510" s="29" t="s">
        <v>173</v>
      </c>
      <c r="B510" s="29" t="s">
        <v>219</v>
      </c>
      <c r="C510" s="29" t="s">
        <v>639</v>
      </c>
      <c r="D510" s="29" t="s">
        <v>279</v>
      </c>
      <c r="E510" s="29" t="s">
        <v>135</v>
      </c>
      <c r="F510" s="30">
        <v>150</v>
      </c>
      <c r="H510" s="73" t="s">
        <v>173</v>
      </c>
      <c r="I510" s="73" t="s">
        <v>219</v>
      </c>
      <c r="J510" s="74" t="s">
        <v>639</v>
      </c>
      <c r="K510" s="73" t="s">
        <v>279</v>
      </c>
      <c r="L510" s="73" t="s">
        <v>135</v>
      </c>
      <c r="M510" s="75">
        <v>150</v>
      </c>
      <c r="N510" s="51"/>
    </row>
    <row r="511" spans="1:14">
      <c r="A511" s="29" t="s">
        <v>173</v>
      </c>
      <c r="B511" s="29" t="s">
        <v>465</v>
      </c>
      <c r="F511" s="30">
        <v>1813</v>
      </c>
      <c r="H511" s="73" t="s">
        <v>173</v>
      </c>
      <c r="I511" s="80" t="s">
        <v>465</v>
      </c>
      <c r="J511" s="81"/>
      <c r="K511" s="81"/>
      <c r="L511" s="82"/>
      <c r="M511" s="76">
        <v>1813</v>
      </c>
      <c r="N511" s="51"/>
    </row>
    <row r="512" spans="1:14">
      <c r="A512" s="29" t="s">
        <v>173</v>
      </c>
      <c r="B512" s="29" t="s">
        <v>220</v>
      </c>
      <c r="C512" s="29" t="s">
        <v>267</v>
      </c>
      <c r="D512" s="29" t="s">
        <v>651</v>
      </c>
      <c r="E512" s="29" t="s">
        <v>146</v>
      </c>
      <c r="F512" s="30">
        <v>120</v>
      </c>
      <c r="H512" s="73" t="s">
        <v>173</v>
      </c>
      <c r="I512" s="73" t="s">
        <v>220</v>
      </c>
      <c r="J512" s="74" t="s">
        <v>267</v>
      </c>
      <c r="K512" s="73" t="s">
        <v>651</v>
      </c>
      <c r="L512" s="73" t="s">
        <v>146</v>
      </c>
      <c r="M512" s="75">
        <v>120</v>
      </c>
      <c r="N512" s="51"/>
    </row>
    <row r="513" spans="1:14">
      <c r="A513" s="29" t="s">
        <v>173</v>
      </c>
      <c r="B513" s="29" t="s">
        <v>220</v>
      </c>
      <c r="C513" s="29" t="s">
        <v>269</v>
      </c>
      <c r="D513" s="29" t="s">
        <v>315</v>
      </c>
      <c r="E513" s="29" t="s">
        <v>137</v>
      </c>
      <c r="F513" s="30">
        <v>235</v>
      </c>
      <c r="H513" s="73" t="s">
        <v>173</v>
      </c>
      <c r="I513" s="73" t="s">
        <v>220</v>
      </c>
      <c r="J513" s="74" t="s">
        <v>269</v>
      </c>
      <c r="K513" s="73" t="s">
        <v>315</v>
      </c>
      <c r="L513" s="73" t="s">
        <v>137</v>
      </c>
      <c r="M513" s="75">
        <v>235</v>
      </c>
      <c r="N513" s="51"/>
    </row>
    <row r="514" spans="1:14">
      <c r="A514" s="29" t="s">
        <v>173</v>
      </c>
      <c r="B514" s="29" t="s">
        <v>220</v>
      </c>
      <c r="C514" s="29" t="s">
        <v>269</v>
      </c>
      <c r="D514" s="29" t="s">
        <v>325</v>
      </c>
      <c r="E514" s="29" t="s">
        <v>137</v>
      </c>
      <c r="F514" s="30">
        <v>240</v>
      </c>
      <c r="H514" s="73" t="s">
        <v>173</v>
      </c>
      <c r="I514" s="73" t="s">
        <v>220</v>
      </c>
      <c r="J514" s="74" t="s">
        <v>269</v>
      </c>
      <c r="K514" s="73" t="s">
        <v>325</v>
      </c>
      <c r="L514" s="73" t="s">
        <v>137</v>
      </c>
      <c r="M514" s="75">
        <v>240</v>
      </c>
      <c r="N514" s="51"/>
    </row>
    <row r="515" spans="1:14">
      <c r="A515" s="29" t="s">
        <v>173</v>
      </c>
      <c r="B515" s="29" t="s">
        <v>220</v>
      </c>
      <c r="C515" s="29" t="s">
        <v>274</v>
      </c>
      <c r="D515" s="29" t="s">
        <v>315</v>
      </c>
      <c r="E515" s="29" t="s">
        <v>155</v>
      </c>
      <c r="F515" s="30">
        <v>125</v>
      </c>
      <c r="H515" s="73" t="s">
        <v>173</v>
      </c>
      <c r="I515" s="73" t="s">
        <v>220</v>
      </c>
      <c r="J515" s="74" t="s">
        <v>274</v>
      </c>
      <c r="K515" s="73" t="s">
        <v>315</v>
      </c>
      <c r="L515" s="73" t="s">
        <v>155</v>
      </c>
      <c r="M515" s="75">
        <v>125</v>
      </c>
      <c r="N515" s="51"/>
    </row>
    <row r="516" spans="1:14">
      <c r="A516" s="29" t="s">
        <v>173</v>
      </c>
      <c r="B516" s="29" t="s">
        <v>220</v>
      </c>
      <c r="C516" s="29" t="s">
        <v>505</v>
      </c>
      <c r="D516" s="29" t="s">
        <v>279</v>
      </c>
      <c r="E516" s="29" t="s">
        <v>133</v>
      </c>
      <c r="F516" s="30">
        <v>175</v>
      </c>
      <c r="H516" s="73" t="s">
        <v>173</v>
      </c>
      <c r="I516" s="73" t="s">
        <v>220</v>
      </c>
      <c r="J516" s="74" t="s">
        <v>505</v>
      </c>
      <c r="K516" s="73" t="s">
        <v>279</v>
      </c>
      <c r="L516" s="73" t="s">
        <v>133</v>
      </c>
      <c r="M516" s="75">
        <v>175</v>
      </c>
      <c r="N516" s="51"/>
    </row>
    <row r="517" spans="1:14">
      <c r="A517" s="29" t="s">
        <v>173</v>
      </c>
      <c r="B517" s="29" t="s">
        <v>220</v>
      </c>
      <c r="C517" s="29" t="s">
        <v>669</v>
      </c>
      <c r="D517" s="29" t="s">
        <v>279</v>
      </c>
      <c r="E517" s="29" t="s">
        <v>336</v>
      </c>
      <c r="F517" s="30">
        <v>145</v>
      </c>
      <c r="H517" s="73" t="s">
        <v>173</v>
      </c>
      <c r="I517" s="73" t="s">
        <v>220</v>
      </c>
      <c r="J517" s="74" t="s">
        <v>669</v>
      </c>
      <c r="K517" s="73" t="s">
        <v>279</v>
      </c>
      <c r="L517" s="73" t="s">
        <v>336</v>
      </c>
      <c r="M517" s="75">
        <v>145</v>
      </c>
      <c r="N517" s="51"/>
    </row>
    <row r="518" spans="1:14">
      <c r="A518" s="29" t="s">
        <v>173</v>
      </c>
      <c r="B518" s="29" t="s">
        <v>466</v>
      </c>
      <c r="F518" s="30">
        <v>1040</v>
      </c>
      <c r="H518" s="73" t="s">
        <v>173</v>
      </c>
      <c r="I518" s="80" t="s">
        <v>466</v>
      </c>
      <c r="J518" s="81"/>
      <c r="K518" s="81"/>
      <c r="L518" s="82"/>
      <c r="M518" s="76">
        <v>1040</v>
      </c>
      <c r="N518" s="51"/>
    </row>
    <row r="519" spans="1:14">
      <c r="A519" s="29" t="s">
        <v>173</v>
      </c>
      <c r="B519" s="29" t="s">
        <v>221</v>
      </c>
      <c r="C519" s="29" t="s">
        <v>267</v>
      </c>
      <c r="D519" s="29" t="s">
        <v>651</v>
      </c>
      <c r="E519" s="29" t="s">
        <v>146</v>
      </c>
      <c r="F519" s="30">
        <v>120</v>
      </c>
      <c r="H519" s="73" t="s">
        <v>173</v>
      </c>
      <c r="I519" s="73" t="s">
        <v>221</v>
      </c>
      <c r="J519" s="74" t="s">
        <v>267</v>
      </c>
      <c r="K519" s="73" t="s">
        <v>651</v>
      </c>
      <c r="L519" s="73" t="s">
        <v>146</v>
      </c>
      <c r="M519" s="75">
        <v>120</v>
      </c>
      <c r="N519" s="51"/>
    </row>
    <row r="520" spans="1:14">
      <c r="A520" s="29" t="s">
        <v>173</v>
      </c>
      <c r="B520" s="29" t="s">
        <v>221</v>
      </c>
      <c r="C520" s="29" t="s">
        <v>269</v>
      </c>
      <c r="D520" s="29" t="s">
        <v>315</v>
      </c>
      <c r="E520" s="29" t="s">
        <v>137</v>
      </c>
      <c r="F520" s="30">
        <v>235</v>
      </c>
      <c r="H520" s="73" t="s">
        <v>173</v>
      </c>
      <c r="I520" s="73" t="s">
        <v>221</v>
      </c>
      <c r="J520" s="74" t="s">
        <v>269</v>
      </c>
      <c r="K520" s="73" t="s">
        <v>315</v>
      </c>
      <c r="L520" s="73" t="s">
        <v>137</v>
      </c>
      <c r="M520" s="75">
        <v>235</v>
      </c>
      <c r="N520" s="51"/>
    </row>
    <row r="521" spans="1:14">
      <c r="A521" s="29" t="s">
        <v>173</v>
      </c>
      <c r="B521" s="29" t="s">
        <v>221</v>
      </c>
      <c r="C521" s="29" t="s">
        <v>269</v>
      </c>
      <c r="D521" s="29" t="s">
        <v>325</v>
      </c>
      <c r="E521" s="29" t="s">
        <v>137</v>
      </c>
      <c r="F521" s="30">
        <v>240</v>
      </c>
      <c r="H521" s="73" t="s">
        <v>173</v>
      </c>
      <c r="I521" s="73" t="s">
        <v>221</v>
      </c>
      <c r="J521" s="74" t="s">
        <v>269</v>
      </c>
      <c r="K521" s="73" t="s">
        <v>325</v>
      </c>
      <c r="L521" s="73" t="s">
        <v>137</v>
      </c>
      <c r="M521" s="75">
        <v>240</v>
      </c>
      <c r="N521" s="51"/>
    </row>
    <row r="522" spans="1:14">
      <c r="A522" s="29" t="s">
        <v>173</v>
      </c>
      <c r="B522" s="29" t="s">
        <v>221</v>
      </c>
      <c r="C522" s="29" t="s">
        <v>274</v>
      </c>
      <c r="D522" s="29" t="s">
        <v>315</v>
      </c>
      <c r="E522" s="29" t="s">
        <v>155</v>
      </c>
      <c r="F522" s="30">
        <v>125</v>
      </c>
      <c r="H522" s="73" t="s">
        <v>173</v>
      </c>
      <c r="I522" s="73" t="s">
        <v>221</v>
      </c>
      <c r="J522" s="74" t="s">
        <v>274</v>
      </c>
      <c r="K522" s="73" t="s">
        <v>315</v>
      </c>
      <c r="L522" s="73" t="s">
        <v>155</v>
      </c>
      <c r="M522" s="75">
        <v>125</v>
      </c>
      <c r="N522" s="51"/>
    </row>
    <row r="523" spans="1:14">
      <c r="A523" s="29" t="s">
        <v>173</v>
      </c>
      <c r="B523" s="29" t="s">
        <v>221</v>
      </c>
      <c r="C523" s="29" t="s">
        <v>505</v>
      </c>
      <c r="D523" s="29" t="s">
        <v>279</v>
      </c>
      <c r="E523" s="29" t="s">
        <v>133</v>
      </c>
      <c r="F523" s="30">
        <v>175</v>
      </c>
      <c r="H523" s="73" t="s">
        <v>173</v>
      </c>
      <c r="I523" s="73" t="s">
        <v>221</v>
      </c>
      <c r="J523" s="74" t="s">
        <v>505</v>
      </c>
      <c r="K523" s="73" t="s">
        <v>279</v>
      </c>
      <c r="L523" s="73" t="s">
        <v>133</v>
      </c>
      <c r="M523" s="75">
        <v>175</v>
      </c>
      <c r="N523" s="51"/>
    </row>
    <row r="524" spans="1:14">
      <c r="A524" s="29" t="s">
        <v>173</v>
      </c>
      <c r="B524" s="29" t="s">
        <v>221</v>
      </c>
      <c r="C524" s="29" t="s">
        <v>669</v>
      </c>
      <c r="D524" s="29" t="s">
        <v>279</v>
      </c>
      <c r="E524" s="29" t="s">
        <v>336</v>
      </c>
      <c r="F524" s="30">
        <v>145</v>
      </c>
      <c r="H524" s="73" t="s">
        <v>173</v>
      </c>
      <c r="I524" s="73" t="s">
        <v>221</v>
      </c>
      <c r="J524" s="74" t="s">
        <v>669</v>
      </c>
      <c r="K524" s="73" t="s">
        <v>279</v>
      </c>
      <c r="L524" s="73" t="s">
        <v>336</v>
      </c>
      <c r="M524" s="75">
        <v>145</v>
      </c>
      <c r="N524" s="51"/>
    </row>
    <row r="525" spans="1:14">
      <c r="A525" s="29" t="s">
        <v>173</v>
      </c>
      <c r="B525" s="29" t="s">
        <v>467</v>
      </c>
      <c r="F525" s="30">
        <v>1040</v>
      </c>
      <c r="H525" s="73" t="s">
        <v>173</v>
      </c>
      <c r="I525" s="80" t="s">
        <v>467</v>
      </c>
      <c r="J525" s="81"/>
      <c r="K525" s="81"/>
      <c r="L525" s="82"/>
      <c r="M525" s="76">
        <v>1040</v>
      </c>
      <c r="N525" s="51"/>
    </row>
    <row r="526" spans="1:14">
      <c r="A526" s="29" t="s">
        <v>173</v>
      </c>
      <c r="B526" s="29" t="s">
        <v>359</v>
      </c>
      <c r="C526" s="29" t="s">
        <v>275</v>
      </c>
      <c r="D526" s="29" t="s">
        <v>538</v>
      </c>
      <c r="E526" s="29" t="s">
        <v>155</v>
      </c>
      <c r="F526" s="30">
        <v>155</v>
      </c>
      <c r="H526" s="73" t="s">
        <v>173</v>
      </c>
      <c r="I526" s="73" t="s">
        <v>359</v>
      </c>
      <c r="J526" s="74" t="s">
        <v>275</v>
      </c>
      <c r="K526" s="73" t="s">
        <v>538</v>
      </c>
      <c r="L526" s="73" t="s">
        <v>155</v>
      </c>
      <c r="M526" s="75">
        <v>155</v>
      </c>
      <c r="N526" s="51"/>
    </row>
    <row r="527" spans="1:14">
      <c r="A527" s="29" t="s">
        <v>173</v>
      </c>
      <c r="B527" s="29" t="s">
        <v>359</v>
      </c>
      <c r="C527" s="29" t="s">
        <v>270</v>
      </c>
      <c r="D527" s="29" t="s">
        <v>247</v>
      </c>
      <c r="E527" s="29" t="s">
        <v>137</v>
      </c>
      <c r="F527" s="30">
        <v>210</v>
      </c>
      <c r="H527" s="73" t="s">
        <v>173</v>
      </c>
      <c r="I527" s="73" t="s">
        <v>359</v>
      </c>
      <c r="J527" s="74" t="s">
        <v>270</v>
      </c>
      <c r="K527" s="73" t="s">
        <v>247</v>
      </c>
      <c r="L527" s="73" t="s">
        <v>137</v>
      </c>
      <c r="M527" s="75">
        <v>210</v>
      </c>
      <c r="N527" s="51"/>
    </row>
    <row r="528" spans="1:14">
      <c r="A528" s="29" t="s">
        <v>173</v>
      </c>
      <c r="B528" s="29" t="s">
        <v>359</v>
      </c>
      <c r="C528" s="29" t="s">
        <v>269</v>
      </c>
      <c r="D528" s="29" t="s">
        <v>247</v>
      </c>
      <c r="E528" s="29" t="s">
        <v>137</v>
      </c>
      <c r="F528" s="30">
        <v>235</v>
      </c>
      <c r="H528" s="73" t="s">
        <v>173</v>
      </c>
      <c r="I528" s="73" t="s">
        <v>359</v>
      </c>
      <c r="J528" s="74" t="s">
        <v>269</v>
      </c>
      <c r="K528" s="73" t="s">
        <v>247</v>
      </c>
      <c r="L528" s="73" t="s">
        <v>137</v>
      </c>
      <c r="M528" s="75">
        <v>235</v>
      </c>
      <c r="N528" s="51"/>
    </row>
    <row r="529" spans="1:14">
      <c r="A529" s="29" t="s">
        <v>173</v>
      </c>
      <c r="B529" s="29" t="s">
        <v>359</v>
      </c>
      <c r="C529" s="29" t="s">
        <v>308</v>
      </c>
      <c r="D529" s="29" t="s">
        <v>569</v>
      </c>
      <c r="E529" s="29" t="s">
        <v>155</v>
      </c>
      <c r="F529" s="30">
        <v>168</v>
      </c>
      <c r="H529" s="73" t="s">
        <v>173</v>
      </c>
      <c r="I529" s="73" t="s">
        <v>359</v>
      </c>
      <c r="J529" s="74" t="s">
        <v>308</v>
      </c>
      <c r="K529" s="73" t="s">
        <v>569</v>
      </c>
      <c r="L529" s="73" t="s">
        <v>155</v>
      </c>
      <c r="M529" s="75">
        <v>168</v>
      </c>
      <c r="N529" s="51"/>
    </row>
    <row r="530" spans="1:14">
      <c r="A530" s="29" t="s">
        <v>173</v>
      </c>
      <c r="B530" s="29" t="s">
        <v>359</v>
      </c>
      <c r="C530" s="29" t="s">
        <v>273</v>
      </c>
      <c r="D530" s="29" t="s">
        <v>538</v>
      </c>
      <c r="E530" s="29" t="s">
        <v>159</v>
      </c>
      <c r="F530" s="30">
        <v>340</v>
      </c>
      <c r="H530" s="73" t="s">
        <v>173</v>
      </c>
      <c r="I530" s="73" t="s">
        <v>359</v>
      </c>
      <c r="J530" s="74" t="s">
        <v>273</v>
      </c>
      <c r="K530" s="73" t="s">
        <v>538</v>
      </c>
      <c r="L530" s="73" t="s">
        <v>159</v>
      </c>
      <c r="M530" s="75">
        <v>340</v>
      </c>
      <c r="N530" s="51"/>
    </row>
    <row r="531" spans="1:14">
      <c r="A531" s="29" t="s">
        <v>173</v>
      </c>
      <c r="B531" s="29" t="s">
        <v>359</v>
      </c>
      <c r="C531" s="29" t="s">
        <v>274</v>
      </c>
      <c r="D531" s="29" t="s">
        <v>247</v>
      </c>
      <c r="E531" s="29" t="s">
        <v>157</v>
      </c>
      <c r="F531" s="30">
        <v>146</v>
      </c>
      <c r="H531" s="73" t="s">
        <v>173</v>
      </c>
      <c r="I531" s="73" t="s">
        <v>359</v>
      </c>
      <c r="J531" s="74" t="s">
        <v>274</v>
      </c>
      <c r="K531" s="73" t="s">
        <v>247</v>
      </c>
      <c r="L531" s="73" t="s">
        <v>157</v>
      </c>
      <c r="M531" s="75">
        <v>146</v>
      </c>
      <c r="N531" s="51"/>
    </row>
    <row r="532" spans="1:14">
      <c r="A532" s="29" t="s">
        <v>173</v>
      </c>
      <c r="B532" s="29" t="s">
        <v>359</v>
      </c>
      <c r="C532" s="29" t="s">
        <v>527</v>
      </c>
      <c r="D532" s="29" t="s">
        <v>247</v>
      </c>
      <c r="E532" s="29" t="s">
        <v>131</v>
      </c>
      <c r="F532" s="30">
        <v>180</v>
      </c>
      <c r="H532" s="73" t="s">
        <v>173</v>
      </c>
      <c r="I532" s="73" t="s">
        <v>359</v>
      </c>
      <c r="J532" s="74" t="s">
        <v>527</v>
      </c>
      <c r="K532" s="73" t="s">
        <v>247</v>
      </c>
      <c r="L532" s="73" t="s">
        <v>131</v>
      </c>
      <c r="M532" s="75">
        <v>180</v>
      </c>
      <c r="N532" s="51"/>
    </row>
    <row r="533" spans="1:14">
      <c r="A533" s="29" t="s">
        <v>173</v>
      </c>
      <c r="B533" s="29" t="s">
        <v>359</v>
      </c>
      <c r="C533" s="29" t="s">
        <v>530</v>
      </c>
      <c r="D533" s="29" t="s">
        <v>279</v>
      </c>
      <c r="E533" s="29" t="s">
        <v>131</v>
      </c>
      <c r="F533" s="30">
        <v>160</v>
      </c>
      <c r="H533" s="73" t="s">
        <v>173</v>
      </c>
      <c r="I533" s="73" t="s">
        <v>359</v>
      </c>
      <c r="J533" s="74" t="s">
        <v>530</v>
      </c>
      <c r="K533" s="73" t="s">
        <v>279</v>
      </c>
      <c r="L533" s="73" t="s">
        <v>131</v>
      </c>
      <c r="M533" s="75">
        <v>160</v>
      </c>
      <c r="N533" s="51"/>
    </row>
    <row r="534" spans="1:14">
      <c r="A534" s="29" t="s">
        <v>173</v>
      </c>
      <c r="B534" s="29" t="s">
        <v>359</v>
      </c>
      <c r="C534" s="29" t="s">
        <v>551</v>
      </c>
      <c r="D534" s="29" t="s">
        <v>279</v>
      </c>
      <c r="E534" s="29" t="s">
        <v>131</v>
      </c>
      <c r="F534" s="30">
        <v>357</v>
      </c>
      <c r="H534" s="73" t="s">
        <v>173</v>
      </c>
      <c r="I534" s="73" t="s">
        <v>359</v>
      </c>
      <c r="J534" s="74" t="s">
        <v>551</v>
      </c>
      <c r="K534" s="73" t="s">
        <v>279</v>
      </c>
      <c r="L534" s="73" t="s">
        <v>131</v>
      </c>
      <c r="M534" s="75">
        <v>357</v>
      </c>
      <c r="N534" s="51"/>
    </row>
    <row r="535" spans="1:14">
      <c r="A535" s="29" t="s">
        <v>173</v>
      </c>
      <c r="B535" s="29" t="s">
        <v>359</v>
      </c>
      <c r="C535" s="29" t="s">
        <v>555</v>
      </c>
      <c r="D535" s="29" t="s">
        <v>247</v>
      </c>
      <c r="E535" s="29" t="s">
        <v>131</v>
      </c>
      <c r="F535" s="30">
        <v>316</v>
      </c>
      <c r="H535" s="73" t="s">
        <v>173</v>
      </c>
      <c r="I535" s="73" t="s">
        <v>359</v>
      </c>
      <c r="J535" s="74" t="s">
        <v>555</v>
      </c>
      <c r="K535" s="73" t="s">
        <v>247</v>
      </c>
      <c r="L535" s="73" t="s">
        <v>131</v>
      </c>
      <c r="M535" s="75">
        <v>316</v>
      </c>
      <c r="N535" s="51"/>
    </row>
    <row r="536" spans="1:14">
      <c r="A536" s="29" t="s">
        <v>173</v>
      </c>
      <c r="B536" s="29" t="s">
        <v>468</v>
      </c>
      <c r="F536" s="30">
        <v>2267</v>
      </c>
      <c r="H536" s="73" t="s">
        <v>173</v>
      </c>
      <c r="I536" s="80" t="s">
        <v>468</v>
      </c>
      <c r="J536" s="81"/>
      <c r="K536" s="81"/>
      <c r="L536" s="82"/>
      <c r="M536" s="76">
        <v>2267</v>
      </c>
      <c r="N536" s="51"/>
    </row>
    <row r="537" spans="1:14">
      <c r="A537" s="29" t="s">
        <v>173</v>
      </c>
      <c r="B537" s="29" t="s">
        <v>360</v>
      </c>
      <c r="C537" s="29" t="s">
        <v>275</v>
      </c>
      <c r="D537" s="29" t="s">
        <v>538</v>
      </c>
      <c r="E537" s="29" t="s">
        <v>155</v>
      </c>
      <c r="F537" s="30">
        <v>155</v>
      </c>
      <c r="H537" s="73" t="s">
        <v>173</v>
      </c>
      <c r="I537" s="73" t="s">
        <v>360</v>
      </c>
      <c r="J537" s="74" t="s">
        <v>275</v>
      </c>
      <c r="K537" s="73" t="s">
        <v>538</v>
      </c>
      <c r="L537" s="73" t="s">
        <v>155</v>
      </c>
      <c r="M537" s="75">
        <v>155</v>
      </c>
      <c r="N537" s="51"/>
    </row>
    <row r="538" spans="1:14">
      <c r="A538" s="29" t="s">
        <v>173</v>
      </c>
      <c r="B538" s="29" t="s">
        <v>360</v>
      </c>
      <c r="C538" s="29" t="s">
        <v>270</v>
      </c>
      <c r="D538" s="29" t="s">
        <v>247</v>
      </c>
      <c r="E538" s="29" t="s">
        <v>137</v>
      </c>
      <c r="F538" s="30">
        <v>210</v>
      </c>
      <c r="H538" s="73" t="s">
        <v>173</v>
      </c>
      <c r="I538" s="73" t="s">
        <v>360</v>
      </c>
      <c r="J538" s="74" t="s">
        <v>270</v>
      </c>
      <c r="K538" s="73" t="s">
        <v>247</v>
      </c>
      <c r="L538" s="73" t="s">
        <v>137</v>
      </c>
      <c r="M538" s="75">
        <v>210</v>
      </c>
      <c r="N538" s="51"/>
    </row>
    <row r="539" spans="1:14">
      <c r="A539" s="29" t="s">
        <v>173</v>
      </c>
      <c r="B539" s="29" t="s">
        <v>360</v>
      </c>
      <c r="C539" s="29" t="s">
        <v>269</v>
      </c>
      <c r="D539" s="29" t="s">
        <v>247</v>
      </c>
      <c r="E539" s="29" t="s">
        <v>137</v>
      </c>
      <c r="F539" s="30">
        <v>235</v>
      </c>
      <c r="H539" s="73" t="s">
        <v>173</v>
      </c>
      <c r="I539" s="73" t="s">
        <v>360</v>
      </c>
      <c r="J539" s="74" t="s">
        <v>269</v>
      </c>
      <c r="K539" s="73" t="s">
        <v>247</v>
      </c>
      <c r="L539" s="73" t="s">
        <v>137</v>
      </c>
      <c r="M539" s="75">
        <v>235</v>
      </c>
      <c r="N539" s="51"/>
    </row>
    <row r="540" spans="1:14">
      <c r="A540" s="29" t="s">
        <v>173</v>
      </c>
      <c r="B540" s="29" t="s">
        <v>360</v>
      </c>
      <c r="C540" s="29" t="s">
        <v>308</v>
      </c>
      <c r="D540" s="29" t="s">
        <v>569</v>
      </c>
      <c r="E540" s="29" t="s">
        <v>155</v>
      </c>
      <c r="F540" s="30">
        <v>168</v>
      </c>
      <c r="H540" s="73" t="s">
        <v>173</v>
      </c>
      <c r="I540" s="73" t="s">
        <v>360</v>
      </c>
      <c r="J540" s="74" t="s">
        <v>308</v>
      </c>
      <c r="K540" s="73" t="s">
        <v>569</v>
      </c>
      <c r="L540" s="73" t="s">
        <v>155</v>
      </c>
      <c r="M540" s="75">
        <v>168</v>
      </c>
      <c r="N540" s="51"/>
    </row>
    <row r="541" spans="1:14">
      <c r="A541" s="29" t="s">
        <v>173</v>
      </c>
      <c r="B541" s="29" t="s">
        <v>360</v>
      </c>
      <c r="C541" s="29" t="s">
        <v>273</v>
      </c>
      <c r="D541" s="29" t="s">
        <v>538</v>
      </c>
      <c r="E541" s="29" t="s">
        <v>159</v>
      </c>
      <c r="F541" s="30">
        <v>340</v>
      </c>
      <c r="H541" s="73" t="s">
        <v>173</v>
      </c>
      <c r="I541" s="73" t="s">
        <v>360</v>
      </c>
      <c r="J541" s="74" t="s">
        <v>273</v>
      </c>
      <c r="K541" s="73" t="s">
        <v>538</v>
      </c>
      <c r="L541" s="73" t="s">
        <v>159</v>
      </c>
      <c r="M541" s="75">
        <v>340</v>
      </c>
      <c r="N541" s="51"/>
    </row>
    <row r="542" spans="1:14">
      <c r="A542" s="29" t="s">
        <v>173</v>
      </c>
      <c r="B542" s="29" t="s">
        <v>360</v>
      </c>
      <c r="C542" s="29" t="s">
        <v>274</v>
      </c>
      <c r="D542" s="29" t="s">
        <v>247</v>
      </c>
      <c r="E542" s="29" t="s">
        <v>157</v>
      </c>
      <c r="F542" s="30">
        <v>146</v>
      </c>
      <c r="H542" s="73" t="s">
        <v>173</v>
      </c>
      <c r="I542" s="73" t="s">
        <v>360</v>
      </c>
      <c r="J542" s="74" t="s">
        <v>274</v>
      </c>
      <c r="K542" s="73" t="s">
        <v>247</v>
      </c>
      <c r="L542" s="73" t="s">
        <v>157</v>
      </c>
      <c r="M542" s="75">
        <v>146</v>
      </c>
      <c r="N542" s="51"/>
    </row>
    <row r="543" spans="1:14">
      <c r="A543" s="29" t="s">
        <v>173</v>
      </c>
      <c r="B543" s="29" t="s">
        <v>360</v>
      </c>
      <c r="C543" s="29" t="s">
        <v>527</v>
      </c>
      <c r="D543" s="29" t="s">
        <v>247</v>
      </c>
      <c r="E543" s="29" t="s">
        <v>131</v>
      </c>
      <c r="F543" s="30">
        <v>180</v>
      </c>
      <c r="H543" s="73" t="s">
        <v>173</v>
      </c>
      <c r="I543" s="73" t="s">
        <v>360</v>
      </c>
      <c r="J543" s="74" t="s">
        <v>527</v>
      </c>
      <c r="K543" s="73" t="s">
        <v>247</v>
      </c>
      <c r="L543" s="73" t="s">
        <v>131</v>
      </c>
      <c r="M543" s="75">
        <v>180</v>
      </c>
      <c r="N543" s="51"/>
    </row>
    <row r="544" spans="1:14">
      <c r="A544" s="29" t="s">
        <v>173</v>
      </c>
      <c r="B544" s="29" t="s">
        <v>360</v>
      </c>
      <c r="C544" s="29" t="s">
        <v>530</v>
      </c>
      <c r="D544" s="29" t="s">
        <v>279</v>
      </c>
      <c r="E544" s="29" t="s">
        <v>131</v>
      </c>
      <c r="F544" s="30">
        <v>160</v>
      </c>
      <c r="H544" s="73" t="s">
        <v>173</v>
      </c>
      <c r="I544" s="73" t="s">
        <v>360</v>
      </c>
      <c r="J544" s="74" t="s">
        <v>530</v>
      </c>
      <c r="K544" s="73" t="s">
        <v>279</v>
      </c>
      <c r="L544" s="73" t="s">
        <v>131</v>
      </c>
      <c r="M544" s="75">
        <v>160</v>
      </c>
      <c r="N544" s="51"/>
    </row>
    <row r="545" spans="1:14">
      <c r="A545" s="29" t="s">
        <v>173</v>
      </c>
      <c r="B545" s="29" t="s">
        <v>360</v>
      </c>
      <c r="C545" s="29" t="s">
        <v>551</v>
      </c>
      <c r="D545" s="29" t="s">
        <v>279</v>
      </c>
      <c r="E545" s="29" t="s">
        <v>131</v>
      </c>
      <c r="F545" s="30">
        <v>357</v>
      </c>
      <c r="H545" s="73" t="s">
        <v>173</v>
      </c>
      <c r="I545" s="73" t="s">
        <v>360</v>
      </c>
      <c r="J545" s="74" t="s">
        <v>551</v>
      </c>
      <c r="K545" s="73" t="s">
        <v>279</v>
      </c>
      <c r="L545" s="73" t="s">
        <v>131</v>
      </c>
      <c r="M545" s="75">
        <v>357</v>
      </c>
      <c r="N545" s="51"/>
    </row>
    <row r="546" spans="1:14">
      <c r="A546" s="29" t="s">
        <v>173</v>
      </c>
      <c r="B546" s="29" t="s">
        <v>360</v>
      </c>
      <c r="C546" s="29" t="s">
        <v>555</v>
      </c>
      <c r="D546" s="29" t="s">
        <v>247</v>
      </c>
      <c r="E546" s="29" t="s">
        <v>131</v>
      </c>
      <c r="F546" s="30">
        <v>316</v>
      </c>
      <c r="H546" s="73" t="s">
        <v>173</v>
      </c>
      <c r="I546" s="73" t="s">
        <v>360</v>
      </c>
      <c r="J546" s="74" t="s">
        <v>555</v>
      </c>
      <c r="K546" s="73" t="s">
        <v>247</v>
      </c>
      <c r="L546" s="73" t="s">
        <v>131</v>
      </c>
      <c r="M546" s="75">
        <v>316</v>
      </c>
      <c r="N546" s="51"/>
    </row>
    <row r="547" spans="1:14">
      <c r="A547" s="29" t="s">
        <v>173</v>
      </c>
      <c r="B547" s="29" t="s">
        <v>469</v>
      </c>
      <c r="F547" s="30">
        <v>2267</v>
      </c>
      <c r="H547" s="73" t="s">
        <v>173</v>
      </c>
      <c r="I547" s="80" t="s">
        <v>469</v>
      </c>
      <c r="J547" s="81"/>
      <c r="K547" s="81"/>
      <c r="L547" s="82"/>
      <c r="M547" s="76">
        <v>2267</v>
      </c>
      <c r="N547" s="51"/>
    </row>
    <row r="548" spans="1:14">
      <c r="A548" s="29" t="s">
        <v>173</v>
      </c>
      <c r="B548" s="29" t="s">
        <v>223</v>
      </c>
      <c r="C548" s="29" t="s">
        <v>270</v>
      </c>
      <c r="D548" s="29" t="s">
        <v>249</v>
      </c>
      <c r="E548" s="29" t="s">
        <v>137</v>
      </c>
      <c r="F548" s="30">
        <v>230</v>
      </c>
      <c r="H548" s="73" t="s">
        <v>173</v>
      </c>
      <c r="I548" s="73" t="s">
        <v>223</v>
      </c>
      <c r="J548" s="74" t="s">
        <v>270</v>
      </c>
      <c r="K548" s="73" t="s">
        <v>249</v>
      </c>
      <c r="L548" s="73" t="s">
        <v>137</v>
      </c>
      <c r="M548" s="75">
        <v>230</v>
      </c>
      <c r="N548" s="51"/>
    </row>
    <row r="549" spans="1:14">
      <c r="A549" s="29" t="s">
        <v>173</v>
      </c>
      <c r="B549" s="29" t="s">
        <v>223</v>
      </c>
      <c r="C549" s="29" t="s">
        <v>269</v>
      </c>
      <c r="D549" s="29" t="s">
        <v>249</v>
      </c>
      <c r="E549" s="29" t="s">
        <v>144</v>
      </c>
      <c r="F549" s="30">
        <v>215</v>
      </c>
      <c r="H549" s="73" t="s">
        <v>173</v>
      </c>
      <c r="I549" s="73" t="s">
        <v>223</v>
      </c>
      <c r="J549" s="74" t="s">
        <v>269</v>
      </c>
      <c r="K549" s="73" t="s">
        <v>249</v>
      </c>
      <c r="L549" s="73" t="s">
        <v>144</v>
      </c>
      <c r="M549" s="75">
        <v>215</v>
      </c>
      <c r="N549" s="51"/>
    </row>
    <row r="550" spans="1:14">
      <c r="A550" s="29" t="s">
        <v>173</v>
      </c>
      <c r="B550" s="29" t="s">
        <v>223</v>
      </c>
      <c r="C550" s="29" t="s">
        <v>295</v>
      </c>
      <c r="D550" s="29" t="s">
        <v>249</v>
      </c>
      <c r="E550" s="29" t="s">
        <v>146</v>
      </c>
      <c r="F550" s="30">
        <v>175</v>
      </c>
      <c r="H550" s="73" t="s">
        <v>173</v>
      </c>
      <c r="I550" s="73" t="s">
        <v>223</v>
      </c>
      <c r="J550" s="74" t="s">
        <v>295</v>
      </c>
      <c r="K550" s="73" t="s">
        <v>249</v>
      </c>
      <c r="L550" s="73" t="s">
        <v>146</v>
      </c>
      <c r="M550" s="75">
        <v>175</v>
      </c>
      <c r="N550" s="51"/>
    </row>
    <row r="551" spans="1:14">
      <c r="A551" s="29" t="s">
        <v>173</v>
      </c>
      <c r="B551" s="29" t="s">
        <v>223</v>
      </c>
      <c r="C551" s="29" t="s">
        <v>274</v>
      </c>
      <c r="D551" s="29" t="s">
        <v>249</v>
      </c>
      <c r="E551" s="29" t="s">
        <v>133</v>
      </c>
      <c r="F551" s="30">
        <v>130</v>
      </c>
      <c r="H551" s="73" t="s">
        <v>173</v>
      </c>
      <c r="I551" s="73" t="s">
        <v>223</v>
      </c>
      <c r="J551" s="74" t="s">
        <v>274</v>
      </c>
      <c r="K551" s="73" t="s">
        <v>249</v>
      </c>
      <c r="L551" s="73" t="s">
        <v>133</v>
      </c>
      <c r="M551" s="75">
        <v>130</v>
      </c>
      <c r="N551" s="51"/>
    </row>
    <row r="552" spans="1:14">
      <c r="A552" s="29" t="s">
        <v>173</v>
      </c>
      <c r="B552" s="29" t="s">
        <v>223</v>
      </c>
      <c r="C552" s="29" t="s">
        <v>500</v>
      </c>
      <c r="D552" s="29">
        <v>1</v>
      </c>
      <c r="E552" s="29" t="s">
        <v>131</v>
      </c>
      <c r="F552" s="30">
        <v>137</v>
      </c>
      <c r="H552" s="73" t="s">
        <v>173</v>
      </c>
      <c r="I552" s="73" t="s">
        <v>223</v>
      </c>
      <c r="J552" s="74" t="s">
        <v>500</v>
      </c>
      <c r="K552" s="73">
        <v>1</v>
      </c>
      <c r="L552" s="73" t="s">
        <v>131</v>
      </c>
      <c r="M552" s="75">
        <v>137</v>
      </c>
      <c r="N552" s="51"/>
    </row>
    <row r="553" spans="1:14">
      <c r="A553" s="29" t="s">
        <v>173</v>
      </c>
      <c r="B553" s="29" t="s">
        <v>223</v>
      </c>
      <c r="C553" s="29" t="s">
        <v>505</v>
      </c>
      <c r="D553" s="29" t="s">
        <v>279</v>
      </c>
      <c r="E553" s="29" t="s">
        <v>133</v>
      </c>
      <c r="F553" s="30">
        <v>175</v>
      </c>
      <c r="H553" s="73" t="s">
        <v>173</v>
      </c>
      <c r="I553" s="73" t="s">
        <v>223</v>
      </c>
      <c r="J553" s="74" t="s">
        <v>505</v>
      </c>
      <c r="K553" s="73" t="s">
        <v>279</v>
      </c>
      <c r="L553" s="73" t="s">
        <v>133</v>
      </c>
      <c r="M553" s="75">
        <v>175</v>
      </c>
      <c r="N553" s="51"/>
    </row>
    <row r="554" spans="1:14">
      <c r="A554" s="29" t="s">
        <v>173</v>
      </c>
      <c r="B554" s="29" t="s">
        <v>223</v>
      </c>
      <c r="C554" s="29" t="s">
        <v>639</v>
      </c>
      <c r="D554" s="29" t="s">
        <v>279</v>
      </c>
      <c r="E554" s="29" t="s">
        <v>135</v>
      </c>
      <c r="F554" s="30">
        <v>150</v>
      </c>
      <c r="H554" s="73" t="s">
        <v>173</v>
      </c>
      <c r="I554" s="73" t="s">
        <v>223</v>
      </c>
      <c r="J554" s="74" t="s">
        <v>639</v>
      </c>
      <c r="K554" s="73" t="s">
        <v>279</v>
      </c>
      <c r="L554" s="73" t="s">
        <v>135</v>
      </c>
      <c r="M554" s="75">
        <v>150</v>
      </c>
      <c r="N554" s="51"/>
    </row>
    <row r="555" spans="1:14">
      <c r="A555" s="29" t="s">
        <v>173</v>
      </c>
      <c r="B555" s="29" t="s">
        <v>223</v>
      </c>
      <c r="C555" s="29" t="s">
        <v>628</v>
      </c>
      <c r="D555" s="29" t="s">
        <v>279</v>
      </c>
      <c r="E555" s="29" t="s">
        <v>153</v>
      </c>
      <c r="F555" s="30">
        <v>364</v>
      </c>
      <c r="H555" s="73" t="s">
        <v>173</v>
      </c>
      <c r="I555" s="73" t="s">
        <v>223</v>
      </c>
      <c r="J555" s="74" t="s">
        <v>628</v>
      </c>
      <c r="K555" s="73" t="s">
        <v>279</v>
      </c>
      <c r="L555" s="73" t="s">
        <v>153</v>
      </c>
      <c r="M555" s="75">
        <v>364</v>
      </c>
      <c r="N555" s="51"/>
    </row>
    <row r="556" spans="1:14">
      <c r="A556" s="29" t="s">
        <v>173</v>
      </c>
      <c r="B556" s="29" t="s">
        <v>223</v>
      </c>
      <c r="C556" s="29" t="s">
        <v>632</v>
      </c>
      <c r="D556" s="29" t="s">
        <v>279</v>
      </c>
      <c r="E556" s="29" t="s">
        <v>131</v>
      </c>
      <c r="F556" s="30">
        <v>347</v>
      </c>
      <c r="H556" s="73" t="s">
        <v>173</v>
      </c>
      <c r="I556" s="73" t="s">
        <v>223</v>
      </c>
      <c r="J556" s="74" t="s">
        <v>632</v>
      </c>
      <c r="K556" s="73" t="s">
        <v>279</v>
      </c>
      <c r="L556" s="73" t="s">
        <v>131</v>
      </c>
      <c r="M556" s="75">
        <v>347</v>
      </c>
      <c r="N556" s="51"/>
    </row>
    <row r="557" spans="1:14">
      <c r="A557" s="29" t="s">
        <v>173</v>
      </c>
      <c r="B557" s="29" t="s">
        <v>470</v>
      </c>
      <c r="F557" s="30">
        <v>1923</v>
      </c>
      <c r="H557" s="73" t="s">
        <v>173</v>
      </c>
      <c r="I557" s="80" t="s">
        <v>470</v>
      </c>
      <c r="J557" s="81"/>
      <c r="K557" s="81"/>
      <c r="L557" s="82"/>
      <c r="M557" s="76">
        <v>1923</v>
      </c>
      <c r="N557" s="51"/>
    </row>
    <row r="558" spans="1:14">
      <c r="A558" s="29" t="s">
        <v>173</v>
      </c>
      <c r="B558" s="29" t="s">
        <v>224</v>
      </c>
      <c r="C558" s="29" t="s">
        <v>270</v>
      </c>
      <c r="D558" s="29" t="s">
        <v>249</v>
      </c>
      <c r="E558" s="29" t="s">
        <v>137</v>
      </c>
      <c r="F558" s="30">
        <v>230</v>
      </c>
      <c r="H558" s="73" t="s">
        <v>173</v>
      </c>
      <c r="I558" s="73" t="s">
        <v>224</v>
      </c>
      <c r="J558" s="74" t="s">
        <v>270</v>
      </c>
      <c r="K558" s="73" t="s">
        <v>249</v>
      </c>
      <c r="L558" s="73" t="s">
        <v>137</v>
      </c>
      <c r="M558" s="75">
        <v>230</v>
      </c>
      <c r="N558" s="51"/>
    </row>
    <row r="559" spans="1:14">
      <c r="A559" s="29" t="s">
        <v>173</v>
      </c>
      <c r="B559" s="29" t="s">
        <v>224</v>
      </c>
      <c r="C559" s="29" t="s">
        <v>269</v>
      </c>
      <c r="D559" s="29" t="s">
        <v>249</v>
      </c>
      <c r="E559" s="29" t="s">
        <v>144</v>
      </c>
      <c r="F559" s="30">
        <v>215</v>
      </c>
      <c r="H559" s="73" t="s">
        <v>173</v>
      </c>
      <c r="I559" s="73" t="s">
        <v>224</v>
      </c>
      <c r="J559" s="74" t="s">
        <v>269</v>
      </c>
      <c r="K559" s="73" t="s">
        <v>249</v>
      </c>
      <c r="L559" s="73" t="s">
        <v>144</v>
      </c>
      <c r="M559" s="75">
        <v>215</v>
      </c>
      <c r="N559" s="51"/>
    </row>
    <row r="560" spans="1:14">
      <c r="A560" s="29" t="s">
        <v>173</v>
      </c>
      <c r="B560" s="29" t="s">
        <v>224</v>
      </c>
      <c r="C560" s="29" t="s">
        <v>295</v>
      </c>
      <c r="D560" s="29" t="s">
        <v>249</v>
      </c>
      <c r="E560" s="29" t="s">
        <v>146</v>
      </c>
      <c r="F560" s="30">
        <v>175</v>
      </c>
      <c r="H560" s="73" t="s">
        <v>173</v>
      </c>
      <c r="I560" s="73" t="s">
        <v>224</v>
      </c>
      <c r="J560" s="74" t="s">
        <v>295</v>
      </c>
      <c r="K560" s="73" t="s">
        <v>249</v>
      </c>
      <c r="L560" s="73" t="s">
        <v>146</v>
      </c>
      <c r="M560" s="75">
        <v>175</v>
      </c>
      <c r="N560" s="51"/>
    </row>
    <row r="561" spans="1:14">
      <c r="A561" s="29" t="s">
        <v>173</v>
      </c>
      <c r="B561" s="29" t="s">
        <v>224</v>
      </c>
      <c r="C561" s="29" t="s">
        <v>274</v>
      </c>
      <c r="D561" s="29" t="s">
        <v>249</v>
      </c>
      <c r="E561" s="29" t="s">
        <v>133</v>
      </c>
      <c r="F561" s="30">
        <v>130</v>
      </c>
      <c r="H561" s="73" t="s">
        <v>173</v>
      </c>
      <c r="I561" s="73" t="s">
        <v>224</v>
      </c>
      <c r="J561" s="74" t="s">
        <v>274</v>
      </c>
      <c r="K561" s="73" t="s">
        <v>249</v>
      </c>
      <c r="L561" s="73" t="s">
        <v>133</v>
      </c>
      <c r="M561" s="75">
        <v>130</v>
      </c>
      <c r="N561" s="51"/>
    </row>
    <row r="562" spans="1:14">
      <c r="A562" s="29" t="s">
        <v>173</v>
      </c>
      <c r="B562" s="29" t="s">
        <v>224</v>
      </c>
      <c r="C562" s="29" t="s">
        <v>500</v>
      </c>
      <c r="D562" s="29">
        <v>1</v>
      </c>
      <c r="E562" s="29" t="s">
        <v>131</v>
      </c>
      <c r="F562" s="30">
        <v>137</v>
      </c>
      <c r="H562" s="73" t="s">
        <v>173</v>
      </c>
      <c r="I562" s="73" t="s">
        <v>224</v>
      </c>
      <c r="J562" s="74" t="s">
        <v>500</v>
      </c>
      <c r="K562" s="73">
        <v>1</v>
      </c>
      <c r="L562" s="73" t="s">
        <v>131</v>
      </c>
      <c r="M562" s="75">
        <v>137</v>
      </c>
      <c r="N562" s="51"/>
    </row>
    <row r="563" spans="1:14">
      <c r="A563" s="29" t="s">
        <v>173</v>
      </c>
      <c r="B563" s="29" t="s">
        <v>224</v>
      </c>
      <c r="C563" s="29" t="s">
        <v>505</v>
      </c>
      <c r="D563" s="29" t="s">
        <v>279</v>
      </c>
      <c r="E563" s="29" t="s">
        <v>133</v>
      </c>
      <c r="F563" s="30">
        <v>175</v>
      </c>
      <c r="H563" s="73" t="s">
        <v>173</v>
      </c>
      <c r="I563" s="73" t="s">
        <v>224</v>
      </c>
      <c r="J563" s="74" t="s">
        <v>505</v>
      </c>
      <c r="K563" s="73" t="s">
        <v>279</v>
      </c>
      <c r="L563" s="73" t="s">
        <v>133</v>
      </c>
      <c r="M563" s="75">
        <v>175</v>
      </c>
      <c r="N563" s="51"/>
    </row>
    <row r="564" spans="1:14">
      <c r="A564" s="29" t="s">
        <v>173</v>
      </c>
      <c r="B564" s="29" t="s">
        <v>224</v>
      </c>
      <c r="C564" s="29" t="s">
        <v>639</v>
      </c>
      <c r="D564" s="29" t="s">
        <v>279</v>
      </c>
      <c r="E564" s="29" t="s">
        <v>135</v>
      </c>
      <c r="F564" s="30">
        <v>150</v>
      </c>
      <c r="H564" s="73" t="s">
        <v>173</v>
      </c>
      <c r="I564" s="73" t="s">
        <v>224</v>
      </c>
      <c r="J564" s="74" t="s">
        <v>639</v>
      </c>
      <c r="K564" s="73" t="s">
        <v>279</v>
      </c>
      <c r="L564" s="73" t="s">
        <v>135</v>
      </c>
      <c r="M564" s="75">
        <v>150</v>
      </c>
      <c r="N564" s="51"/>
    </row>
    <row r="565" spans="1:14">
      <c r="A565" s="29" t="s">
        <v>173</v>
      </c>
      <c r="B565" s="29" t="s">
        <v>224</v>
      </c>
      <c r="C565" s="29" t="s">
        <v>628</v>
      </c>
      <c r="D565" s="29" t="s">
        <v>279</v>
      </c>
      <c r="E565" s="29" t="s">
        <v>153</v>
      </c>
      <c r="F565" s="30">
        <v>364</v>
      </c>
      <c r="H565" s="73" t="s">
        <v>173</v>
      </c>
      <c r="I565" s="73" t="s">
        <v>224</v>
      </c>
      <c r="J565" s="74" t="s">
        <v>628</v>
      </c>
      <c r="K565" s="73" t="s">
        <v>279</v>
      </c>
      <c r="L565" s="73" t="s">
        <v>153</v>
      </c>
      <c r="M565" s="75">
        <v>364</v>
      </c>
      <c r="N565" s="51"/>
    </row>
    <row r="566" spans="1:14">
      <c r="A566" s="29" t="s">
        <v>173</v>
      </c>
      <c r="B566" s="29" t="s">
        <v>224</v>
      </c>
      <c r="C566" s="29" t="s">
        <v>632</v>
      </c>
      <c r="D566" s="29" t="s">
        <v>279</v>
      </c>
      <c r="E566" s="29" t="s">
        <v>131</v>
      </c>
      <c r="F566" s="30">
        <v>347</v>
      </c>
      <c r="H566" s="73" t="s">
        <v>173</v>
      </c>
      <c r="I566" s="73" t="s">
        <v>224</v>
      </c>
      <c r="J566" s="74" t="s">
        <v>632</v>
      </c>
      <c r="K566" s="73" t="s">
        <v>279</v>
      </c>
      <c r="L566" s="73" t="s">
        <v>131</v>
      </c>
      <c r="M566" s="75">
        <v>347</v>
      </c>
      <c r="N566" s="51"/>
    </row>
    <row r="567" spans="1:14">
      <c r="A567" s="29" t="s">
        <v>173</v>
      </c>
      <c r="B567" s="29" t="s">
        <v>471</v>
      </c>
      <c r="F567" s="30">
        <v>1923</v>
      </c>
      <c r="H567" s="73" t="s">
        <v>173</v>
      </c>
      <c r="I567" s="80" t="s">
        <v>471</v>
      </c>
      <c r="J567" s="81"/>
      <c r="K567" s="81"/>
      <c r="L567" s="82"/>
      <c r="M567" s="76">
        <v>1923</v>
      </c>
      <c r="N567" s="51"/>
    </row>
    <row r="568" spans="1:14">
      <c r="A568" s="29" t="s">
        <v>173</v>
      </c>
      <c r="B568" s="29" t="s">
        <v>225</v>
      </c>
      <c r="C568" s="29" t="s">
        <v>267</v>
      </c>
      <c r="D568" s="29" t="s">
        <v>651</v>
      </c>
      <c r="E568" s="29" t="s">
        <v>146</v>
      </c>
      <c r="F568" s="30">
        <v>120</v>
      </c>
      <c r="H568" s="73" t="s">
        <v>173</v>
      </c>
      <c r="I568" s="73" t="s">
        <v>225</v>
      </c>
      <c r="J568" s="74" t="s">
        <v>267</v>
      </c>
      <c r="K568" s="73" t="s">
        <v>651</v>
      </c>
      <c r="L568" s="73" t="s">
        <v>146</v>
      </c>
      <c r="M568" s="75">
        <v>120</v>
      </c>
      <c r="N568" s="51"/>
    </row>
    <row r="569" spans="1:14">
      <c r="A569" s="29" t="s">
        <v>173</v>
      </c>
      <c r="B569" s="29" t="s">
        <v>225</v>
      </c>
      <c r="C569" s="29" t="s">
        <v>269</v>
      </c>
      <c r="D569" s="29" t="s">
        <v>315</v>
      </c>
      <c r="E569" s="29" t="s">
        <v>137</v>
      </c>
      <c r="F569" s="30">
        <v>235</v>
      </c>
      <c r="H569" s="73" t="s">
        <v>173</v>
      </c>
      <c r="I569" s="73" t="s">
        <v>225</v>
      </c>
      <c r="J569" s="74" t="s">
        <v>269</v>
      </c>
      <c r="K569" s="73" t="s">
        <v>315</v>
      </c>
      <c r="L569" s="73" t="s">
        <v>137</v>
      </c>
      <c r="M569" s="75">
        <v>235</v>
      </c>
      <c r="N569" s="51"/>
    </row>
    <row r="570" spans="1:14">
      <c r="A570" s="29" t="s">
        <v>173</v>
      </c>
      <c r="B570" s="29" t="s">
        <v>225</v>
      </c>
      <c r="C570" s="29" t="s">
        <v>269</v>
      </c>
      <c r="D570" s="29" t="s">
        <v>325</v>
      </c>
      <c r="E570" s="29" t="s">
        <v>137</v>
      </c>
      <c r="F570" s="30">
        <v>240</v>
      </c>
      <c r="H570" s="73" t="s">
        <v>173</v>
      </c>
      <c r="I570" s="73" t="s">
        <v>225</v>
      </c>
      <c r="J570" s="74" t="s">
        <v>269</v>
      </c>
      <c r="K570" s="73" t="s">
        <v>325</v>
      </c>
      <c r="L570" s="73" t="s">
        <v>137</v>
      </c>
      <c r="M570" s="75">
        <v>240</v>
      </c>
      <c r="N570" s="51"/>
    </row>
    <row r="571" spans="1:14">
      <c r="A571" s="29" t="s">
        <v>173</v>
      </c>
      <c r="B571" s="29" t="s">
        <v>225</v>
      </c>
      <c r="C571" s="29" t="s">
        <v>274</v>
      </c>
      <c r="D571" s="29" t="s">
        <v>315</v>
      </c>
      <c r="E571" s="29" t="s">
        <v>155</v>
      </c>
      <c r="F571" s="30">
        <v>125</v>
      </c>
      <c r="H571" s="73" t="s">
        <v>173</v>
      </c>
      <c r="I571" s="73" t="s">
        <v>225</v>
      </c>
      <c r="J571" s="74" t="s">
        <v>274</v>
      </c>
      <c r="K571" s="73" t="s">
        <v>315</v>
      </c>
      <c r="L571" s="73" t="s">
        <v>155</v>
      </c>
      <c r="M571" s="75">
        <v>125</v>
      </c>
      <c r="N571" s="51"/>
    </row>
    <row r="572" spans="1:14">
      <c r="A572" s="29" t="s">
        <v>173</v>
      </c>
      <c r="B572" s="29" t="s">
        <v>225</v>
      </c>
      <c r="C572" s="29" t="s">
        <v>669</v>
      </c>
      <c r="D572" s="29" t="s">
        <v>279</v>
      </c>
      <c r="E572" s="29" t="s">
        <v>336</v>
      </c>
      <c r="F572" s="30">
        <v>145</v>
      </c>
      <c r="H572" s="73" t="s">
        <v>173</v>
      </c>
      <c r="I572" s="73" t="s">
        <v>225</v>
      </c>
      <c r="J572" s="74" t="s">
        <v>669</v>
      </c>
      <c r="K572" s="73" t="s">
        <v>279</v>
      </c>
      <c r="L572" s="73" t="s">
        <v>336</v>
      </c>
      <c r="M572" s="75">
        <v>145</v>
      </c>
      <c r="N572" s="51"/>
    </row>
    <row r="573" spans="1:14">
      <c r="A573" s="29" t="s">
        <v>173</v>
      </c>
      <c r="B573" s="29" t="s">
        <v>472</v>
      </c>
      <c r="F573" s="30">
        <v>865</v>
      </c>
      <c r="H573" s="73" t="s">
        <v>173</v>
      </c>
      <c r="I573" s="80" t="s">
        <v>472</v>
      </c>
      <c r="J573" s="81"/>
      <c r="K573" s="81"/>
      <c r="L573" s="82"/>
      <c r="M573" s="76">
        <v>865</v>
      </c>
      <c r="N573" s="51"/>
    </row>
    <row r="574" spans="1:14">
      <c r="A574" s="29" t="s">
        <v>173</v>
      </c>
      <c r="B574" s="29" t="s">
        <v>226</v>
      </c>
      <c r="C574" s="29" t="s">
        <v>267</v>
      </c>
      <c r="D574" s="29" t="s">
        <v>651</v>
      </c>
      <c r="E574" s="29" t="s">
        <v>146</v>
      </c>
      <c r="F574" s="30">
        <v>120</v>
      </c>
      <c r="H574" s="73" t="s">
        <v>173</v>
      </c>
      <c r="I574" s="73" t="s">
        <v>226</v>
      </c>
      <c r="J574" s="74" t="s">
        <v>267</v>
      </c>
      <c r="K574" s="73" t="s">
        <v>651</v>
      </c>
      <c r="L574" s="73" t="s">
        <v>146</v>
      </c>
      <c r="M574" s="75">
        <v>120</v>
      </c>
      <c r="N574" s="51"/>
    </row>
    <row r="575" spans="1:14">
      <c r="A575" s="29" t="s">
        <v>173</v>
      </c>
      <c r="B575" s="29" t="s">
        <v>226</v>
      </c>
      <c r="C575" s="29" t="s">
        <v>269</v>
      </c>
      <c r="D575" s="29" t="s">
        <v>315</v>
      </c>
      <c r="E575" s="29" t="s">
        <v>137</v>
      </c>
      <c r="F575" s="30">
        <v>235</v>
      </c>
      <c r="H575" s="73" t="s">
        <v>173</v>
      </c>
      <c r="I575" s="73" t="s">
        <v>226</v>
      </c>
      <c r="J575" s="74" t="s">
        <v>269</v>
      </c>
      <c r="K575" s="73" t="s">
        <v>315</v>
      </c>
      <c r="L575" s="73" t="s">
        <v>137</v>
      </c>
      <c r="M575" s="75">
        <v>235</v>
      </c>
      <c r="N575" s="51"/>
    </row>
    <row r="576" spans="1:14">
      <c r="A576" s="29" t="s">
        <v>173</v>
      </c>
      <c r="B576" s="29" t="s">
        <v>226</v>
      </c>
      <c r="C576" s="29" t="s">
        <v>269</v>
      </c>
      <c r="D576" s="29" t="s">
        <v>325</v>
      </c>
      <c r="E576" s="29" t="s">
        <v>137</v>
      </c>
      <c r="F576" s="30">
        <v>240</v>
      </c>
      <c r="H576" s="73" t="s">
        <v>173</v>
      </c>
      <c r="I576" s="73" t="s">
        <v>226</v>
      </c>
      <c r="J576" s="74" t="s">
        <v>269</v>
      </c>
      <c r="K576" s="73" t="s">
        <v>325</v>
      </c>
      <c r="L576" s="73" t="s">
        <v>137</v>
      </c>
      <c r="M576" s="75">
        <v>240</v>
      </c>
      <c r="N576" s="51"/>
    </row>
    <row r="577" spans="1:14">
      <c r="A577" s="29" t="s">
        <v>173</v>
      </c>
      <c r="B577" s="29" t="s">
        <v>226</v>
      </c>
      <c r="C577" s="29" t="s">
        <v>274</v>
      </c>
      <c r="D577" s="29" t="s">
        <v>315</v>
      </c>
      <c r="E577" s="29" t="s">
        <v>155</v>
      </c>
      <c r="F577" s="30">
        <v>125</v>
      </c>
      <c r="H577" s="73" t="s">
        <v>173</v>
      </c>
      <c r="I577" s="73" t="s">
        <v>226</v>
      </c>
      <c r="J577" s="74" t="s">
        <v>274</v>
      </c>
      <c r="K577" s="73" t="s">
        <v>315</v>
      </c>
      <c r="L577" s="73" t="s">
        <v>155</v>
      </c>
      <c r="M577" s="75">
        <v>125</v>
      </c>
      <c r="N577" s="51"/>
    </row>
    <row r="578" spans="1:14">
      <c r="A578" s="29" t="s">
        <v>173</v>
      </c>
      <c r="B578" s="29" t="s">
        <v>226</v>
      </c>
      <c r="C578" s="29" t="s">
        <v>669</v>
      </c>
      <c r="D578" s="29" t="s">
        <v>279</v>
      </c>
      <c r="E578" s="29" t="s">
        <v>336</v>
      </c>
      <c r="F578" s="30">
        <v>145</v>
      </c>
      <c r="H578" s="73" t="s">
        <v>173</v>
      </c>
      <c r="I578" s="73" t="s">
        <v>226</v>
      </c>
      <c r="J578" s="74" t="s">
        <v>669</v>
      </c>
      <c r="K578" s="73" t="s">
        <v>279</v>
      </c>
      <c r="L578" s="73" t="s">
        <v>336</v>
      </c>
      <c r="M578" s="75">
        <v>145</v>
      </c>
      <c r="N578" s="51"/>
    </row>
    <row r="579" spans="1:14">
      <c r="A579" s="29" t="s">
        <v>173</v>
      </c>
      <c r="B579" s="29" t="s">
        <v>473</v>
      </c>
      <c r="F579" s="30">
        <v>865</v>
      </c>
      <c r="H579" s="73" t="s">
        <v>173</v>
      </c>
      <c r="I579" s="80" t="s">
        <v>473</v>
      </c>
      <c r="J579" s="81"/>
      <c r="K579" s="81"/>
      <c r="L579" s="82"/>
      <c r="M579" s="76">
        <v>865</v>
      </c>
      <c r="N579" s="51"/>
    </row>
    <row r="580" spans="1:14">
      <c r="A580" s="29" t="s">
        <v>227</v>
      </c>
      <c r="B580" s="29" t="s">
        <v>228</v>
      </c>
      <c r="C580" s="29" t="s">
        <v>275</v>
      </c>
      <c r="D580" s="29" t="s">
        <v>569</v>
      </c>
      <c r="E580" s="29" t="s">
        <v>155</v>
      </c>
      <c r="F580" s="30">
        <v>168</v>
      </c>
      <c r="H580" s="73" t="s">
        <v>227</v>
      </c>
      <c r="I580" s="73" t="s">
        <v>228</v>
      </c>
      <c r="J580" s="74" t="s">
        <v>275</v>
      </c>
      <c r="K580" s="73" t="s">
        <v>569</v>
      </c>
      <c r="L580" s="73" t="s">
        <v>155</v>
      </c>
      <c r="M580" s="75">
        <v>168</v>
      </c>
      <c r="N580" s="51"/>
    </row>
    <row r="581" spans="1:14">
      <c r="A581" s="29" t="s">
        <v>227</v>
      </c>
      <c r="B581" s="29" t="s">
        <v>228</v>
      </c>
      <c r="C581" s="29" t="s">
        <v>673</v>
      </c>
      <c r="D581" s="29" t="s">
        <v>247</v>
      </c>
      <c r="E581" s="29" t="s">
        <v>137</v>
      </c>
      <c r="F581" s="30">
        <v>235</v>
      </c>
      <c r="H581" s="73" t="s">
        <v>227</v>
      </c>
      <c r="I581" s="73" t="s">
        <v>228</v>
      </c>
      <c r="J581" s="74" t="s">
        <v>673</v>
      </c>
      <c r="K581" s="73" t="s">
        <v>247</v>
      </c>
      <c r="L581" s="73" t="s">
        <v>137</v>
      </c>
      <c r="M581" s="75">
        <v>235</v>
      </c>
      <c r="N581" s="51"/>
    </row>
    <row r="582" spans="1:14">
      <c r="A582" s="29" t="s">
        <v>227</v>
      </c>
      <c r="B582" s="29" t="s">
        <v>228</v>
      </c>
      <c r="C582" s="29" t="s">
        <v>675</v>
      </c>
      <c r="D582" s="29" t="s">
        <v>247</v>
      </c>
      <c r="E582" s="29" t="s">
        <v>137</v>
      </c>
      <c r="F582" s="30">
        <v>160</v>
      </c>
      <c r="H582" s="73" t="s">
        <v>227</v>
      </c>
      <c r="I582" s="73" t="s">
        <v>228</v>
      </c>
      <c r="J582" s="74" t="s">
        <v>675</v>
      </c>
      <c r="K582" s="73" t="s">
        <v>247</v>
      </c>
      <c r="L582" s="73" t="s">
        <v>137</v>
      </c>
      <c r="M582" s="75">
        <v>160</v>
      </c>
      <c r="N582" s="51"/>
    </row>
    <row r="583" spans="1:14">
      <c r="A583" s="29" t="s">
        <v>227</v>
      </c>
      <c r="B583" s="29" t="s">
        <v>228</v>
      </c>
      <c r="C583" s="29" t="s">
        <v>724</v>
      </c>
      <c r="D583" s="29" t="s">
        <v>247</v>
      </c>
      <c r="E583" s="29" t="s">
        <v>131</v>
      </c>
      <c r="F583" s="30">
        <v>187</v>
      </c>
      <c r="H583" s="73" t="s">
        <v>227</v>
      </c>
      <c r="I583" s="73" t="s">
        <v>228</v>
      </c>
      <c r="J583" s="74" t="s">
        <v>724</v>
      </c>
      <c r="K583" s="73" t="s">
        <v>247</v>
      </c>
      <c r="L583" s="73" t="s">
        <v>131</v>
      </c>
      <c r="M583" s="75">
        <v>187</v>
      </c>
      <c r="N583" s="51"/>
    </row>
    <row r="584" spans="1:14">
      <c r="A584" s="29" t="s">
        <v>227</v>
      </c>
      <c r="B584" s="29" t="s">
        <v>228</v>
      </c>
      <c r="C584" s="29" t="s">
        <v>728</v>
      </c>
      <c r="D584" s="29" t="s">
        <v>279</v>
      </c>
      <c r="E584" s="29" t="s">
        <v>146</v>
      </c>
      <c r="F584" s="30">
        <v>120</v>
      </c>
      <c r="H584" s="73" t="s">
        <v>227</v>
      </c>
      <c r="I584" s="73" t="s">
        <v>228</v>
      </c>
      <c r="J584" s="74" t="s">
        <v>728</v>
      </c>
      <c r="K584" s="73" t="s">
        <v>279</v>
      </c>
      <c r="L584" s="73" t="s">
        <v>146</v>
      </c>
      <c r="M584" s="75">
        <v>120</v>
      </c>
      <c r="N584" s="51"/>
    </row>
    <row r="585" spans="1:14">
      <c r="A585" s="29" t="s">
        <v>227</v>
      </c>
      <c r="B585" s="29" t="s">
        <v>228</v>
      </c>
      <c r="C585" s="29" t="s">
        <v>729</v>
      </c>
      <c r="D585" s="29" t="s">
        <v>279</v>
      </c>
      <c r="E585" s="29" t="s">
        <v>135</v>
      </c>
      <c r="F585" s="30">
        <v>150</v>
      </c>
      <c r="H585" s="73" t="s">
        <v>227</v>
      </c>
      <c r="I585" s="73" t="s">
        <v>228</v>
      </c>
      <c r="J585" s="74" t="s">
        <v>729</v>
      </c>
      <c r="K585" s="73" t="s">
        <v>279</v>
      </c>
      <c r="L585" s="73" t="s">
        <v>135</v>
      </c>
      <c r="M585" s="75">
        <v>150</v>
      </c>
      <c r="N585" s="51"/>
    </row>
    <row r="586" spans="1:14">
      <c r="A586" s="29" t="s">
        <v>227</v>
      </c>
      <c r="B586" s="29" t="s">
        <v>228</v>
      </c>
      <c r="C586" s="29" t="s">
        <v>691</v>
      </c>
      <c r="D586" s="29" t="s">
        <v>292</v>
      </c>
      <c r="E586" s="29" t="s">
        <v>135</v>
      </c>
      <c r="F586" s="30">
        <v>155</v>
      </c>
      <c r="H586" s="73" t="s">
        <v>227</v>
      </c>
      <c r="I586" s="73" t="s">
        <v>228</v>
      </c>
      <c r="J586" s="74" t="s">
        <v>691</v>
      </c>
      <c r="K586" s="73" t="s">
        <v>292</v>
      </c>
      <c r="L586" s="73" t="s">
        <v>135</v>
      </c>
      <c r="M586" s="75">
        <v>155</v>
      </c>
      <c r="N586" s="51"/>
    </row>
    <row r="587" spans="1:14">
      <c r="A587" s="29" t="s">
        <v>227</v>
      </c>
      <c r="B587" s="29" t="s">
        <v>228</v>
      </c>
      <c r="C587" s="29" t="s">
        <v>694</v>
      </c>
      <c r="D587" s="29" t="s">
        <v>279</v>
      </c>
      <c r="E587" s="29" t="s">
        <v>146</v>
      </c>
      <c r="F587" s="30">
        <v>100</v>
      </c>
      <c r="H587" s="73" t="s">
        <v>227</v>
      </c>
      <c r="I587" s="73" t="s">
        <v>228</v>
      </c>
      <c r="J587" s="74" t="s">
        <v>694</v>
      </c>
      <c r="K587" s="73" t="s">
        <v>279</v>
      </c>
      <c r="L587" s="73" t="s">
        <v>146</v>
      </c>
      <c r="M587" s="75">
        <v>100</v>
      </c>
      <c r="N587" s="51"/>
    </row>
    <row r="588" spans="1:14">
      <c r="A588" s="29" t="s">
        <v>227</v>
      </c>
      <c r="B588" s="29" t="s">
        <v>228</v>
      </c>
      <c r="C588" s="29" t="s">
        <v>679</v>
      </c>
      <c r="D588" s="29" t="s">
        <v>247</v>
      </c>
      <c r="E588" s="29" t="s">
        <v>142</v>
      </c>
      <c r="F588" s="30">
        <v>230</v>
      </c>
      <c r="H588" s="73" t="s">
        <v>227</v>
      </c>
      <c r="I588" s="73" t="s">
        <v>228</v>
      </c>
      <c r="J588" s="74" t="s">
        <v>679</v>
      </c>
      <c r="K588" s="73" t="s">
        <v>247</v>
      </c>
      <c r="L588" s="73" t="s">
        <v>142</v>
      </c>
      <c r="M588" s="75">
        <v>230</v>
      </c>
      <c r="N588" s="51"/>
    </row>
    <row r="589" spans="1:14">
      <c r="A589" s="29" t="s">
        <v>227</v>
      </c>
      <c r="B589" s="29" t="s">
        <v>228</v>
      </c>
      <c r="C589" s="29" t="s">
        <v>681</v>
      </c>
      <c r="D589" s="29" t="s">
        <v>247</v>
      </c>
      <c r="E589" s="29" t="s">
        <v>146</v>
      </c>
      <c r="F589" s="30">
        <v>200</v>
      </c>
      <c r="H589" s="73" t="s">
        <v>227</v>
      </c>
      <c r="I589" s="73" t="s">
        <v>228</v>
      </c>
      <c r="J589" s="74" t="s">
        <v>681</v>
      </c>
      <c r="K589" s="73" t="s">
        <v>247</v>
      </c>
      <c r="L589" s="73" t="s">
        <v>146</v>
      </c>
      <c r="M589" s="75">
        <v>200</v>
      </c>
      <c r="N589" s="51"/>
    </row>
    <row r="590" spans="1:14">
      <c r="A590" s="29" t="s">
        <v>227</v>
      </c>
      <c r="B590" s="29" t="s">
        <v>228</v>
      </c>
      <c r="C590" s="29" t="s">
        <v>684</v>
      </c>
      <c r="D590" s="29" t="s">
        <v>247</v>
      </c>
      <c r="E590" s="29" t="s">
        <v>149</v>
      </c>
      <c r="F590" s="30">
        <v>278</v>
      </c>
      <c r="H590" s="73" t="s">
        <v>227</v>
      </c>
      <c r="I590" s="73" t="s">
        <v>228</v>
      </c>
      <c r="J590" s="74" t="s">
        <v>684</v>
      </c>
      <c r="K590" s="73" t="s">
        <v>247</v>
      </c>
      <c r="L590" s="73" t="s">
        <v>149</v>
      </c>
      <c r="M590" s="75">
        <v>278</v>
      </c>
      <c r="N590" s="51"/>
    </row>
    <row r="591" spans="1:14">
      <c r="A591" s="29" t="s">
        <v>227</v>
      </c>
      <c r="B591" s="29" t="s">
        <v>474</v>
      </c>
      <c r="F591" s="30">
        <v>1983</v>
      </c>
      <c r="H591" s="73" t="s">
        <v>227</v>
      </c>
      <c r="I591" s="80" t="s">
        <v>474</v>
      </c>
      <c r="J591" s="81"/>
      <c r="K591" s="81"/>
      <c r="L591" s="82"/>
      <c r="M591" s="76">
        <v>1983</v>
      </c>
      <c r="N591" s="51"/>
    </row>
    <row r="592" spans="1:14">
      <c r="A592" s="29" t="s">
        <v>227</v>
      </c>
      <c r="B592" s="29" t="s">
        <v>229</v>
      </c>
      <c r="C592" s="29" t="s">
        <v>275</v>
      </c>
      <c r="D592" s="29" t="s">
        <v>569</v>
      </c>
      <c r="E592" s="29" t="s">
        <v>155</v>
      </c>
      <c r="F592" s="30">
        <v>168</v>
      </c>
      <c r="H592" s="73" t="s">
        <v>227</v>
      </c>
      <c r="I592" s="73" t="s">
        <v>229</v>
      </c>
      <c r="J592" s="74" t="s">
        <v>275</v>
      </c>
      <c r="K592" s="73" t="s">
        <v>569</v>
      </c>
      <c r="L592" s="73" t="s">
        <v>155</v>
      </c>
      <c r="M592" s="75">
        <v>168</v>
      </c>
      <c r="N592" s="51"/>
    </row>
    <row r="593" spans="1:14">
      <c r="A593" s="29" t="s">
        <v>227</v>
      </c>
      <c r="B593" s="29" t="s">
        <v>229</v>
      </c>
      <c r="C593" s="29" t="s">
        <v>673</v>
      </c>
      <c r="D593" s="29" t="s">
        <v>247</v>
      </c>
      <c r="E593" s="29" t="s">
        <v>137</v>
      </c>
      <c r="F593" s="30">
        <v>235</v>
      </c>
      <c r="H593" s="73" t="s">
        <v>227</v>
      </c>
      <c r="I593" s="73" t="s">
        <v>229</v>
      </c>
      <c r="J593" s="74" t="s">
        <v>673</v>
      </c>
      <c r="K593" s="73" t="s">
        <v>247</v>
      </c>
      <c r="L593" s="73" t="s">
        <v>137</v>
      </c>
      <c r="M593" s="75">
        <v>235</v>
      </c>
      <c r="N593" s="51"/>
    </row>
    <row r="594" spans="1:14">
      <c r="A594" s="29" t="s">
        <v>227</v>
      </c>
      <c r="B594" s="29" t="s">
        <v>229</v>
      </c>
      <c r="C594" s="29" t="s">
        <v>675</v>
      </c>
      <c r="D594" s="29" t="s">
        <v>247</v>
      </c>
      <c r="E594" s="29" t="s">
        <v>137</v>
      </c>
      <c r="F594" s="30">
        <v>160</v>
      </c>
      <c r="H594" s="73" t="s">
        <v>227</v>
      </c>
      <c r="I594" s="73" t="s">
        <v>229</v>
      </c>
      <c r="J594" s="74" t="s">
        <v>675</v>
      </c>
      <c r="K594" s="73" t="s">
        <v>247</v>
      </c>
      <c r="L594" s="73" t="s">
        <v>137</v>
      </c>
      <c r="M594" s="75">
        <v>160</v>
      </c>
      <c r="N594" s="51"/>
    </row>
    <row r="595" spans="1:14">
      <c r="A595" s="29" t="s">
        <v>227</v>
      </c>
      <c r="B595" s="29" t="s">
        <v>229</v>
      </c>
      <c r="C595" s="29" t="s">
        <v>724</v>
      </c>
      <c r="D595" s="29" t="s">
        <v>247</v>
      </c>
      <c r="E595" s="29" t="s">
        <v>131</v>
      </c>
      <c r="F595" s="30">
        <v>187</v>
      </c>
      <c r="H595" s="73" t="s">
        <v>227</v>
      </c>
      <c r="I595" s="73" t="s">
        <v>229</v>
      </c>
      <c r="J595" s="74" t="s">
        <v>724</v>
      </c>
      <c r="K595" s="73" t="s">
        <v>247</v>
      </c>
      <c r="L595" s="73" t="s">
        <v>131</v>
      </c>
      <c r="M595" s="75">
        <v>187</v>
      </c>
      <c r="N595" s="51"/>
    </row>
    <row r="596" spans="1:14">
      <c r="A596" s="29" t="s">
        <v>227</v>
      </c>
      <c r="B596" s="29" t="s">
        <v>229</v>
      </c>
      <c r="C596" s="29" t="s">
        <v>728</v>
      </c>
      <c r="D596" s="29" t="s">
        <v>279</v>
      </c>
      <c r="E596" s="29" t="s">
        <v>146</v>
      </c>
      <c r="F596" s="30">
        <v>120</v>
      </c>
      <c r="H596" s="73" t="s">
        <v>227</v>
      </c>
      <c r="I596" s="73" t="s">
        <v>229</v>
      </c>
      <c r="J596" s="74" t="s">
        <v>728</v>
      </c>
      <c r="K596" s="73" t="s">
        <v>279</v>
      </c>
      <c r="L596" s="73" t="s">
        <v>146</v>
      </c>
      <c r="M596" s="75">
        <v>120</v>
      </c>
      <c r="N596" s="51"/>
    </row>
    <row r="597" spans="1:14">
      <c r="A597" s="29" t="s">
        <v>227</v>
      </c>
      <c r="B597" s="29" t="s">
        <v>229</v>
      </c>
      <c r="C597" s="29" t="s">
        <v>729</v>
      </c>
      <c r="D597" s="29" t="s">
        <v>279</v>
      </c>
      <c r="E597" s="29" t="s">
        <v>135</v>
      </c>
      <c r="F597" s="30">
        <v>150</v>
      </c>
      <c r="H597" s="73" t="s">
        <v>227</v>
      </c>
      <c r="I597" s="73" t="s">
        <v>229</v>
      </c>
      <c r="J597" s="74" t="s">
        <v>729</v>
      </c>
      <c r="K597" s="73" t="s">
        <v>279</v>
      </c>
      <c r="L597" s="73" t="s">
        <v>135</v>
      </c>
      <c r="M597" s="75">
        <v>150</v>
      </c>
      <c r="N597" s="51"/>
    </row>
    <row r="598" spans="1:14">
      <c r="A598" s="29" t="s">
        <v>227</v>
      </c>
      <c r="B598" s="29" t="s">
        <v>229</v>
      </c>
      <c r="C598" s="29" t="s">
        <v>691</v>
      </c>
      <c r="D598" s="29" t="s">
        <v>292</v>
      </c>
      <c r="E598" s="29" t="s">
        <v>135</v>
      </c>
      <c r="F598" s="30">
        <v>155</v>
      </c>
      <c r="H598" s="73" t="s">
        <v>227</v>
      </c>
      <c r="I598" s="73" t="s">
        <v>229</v>
      </c>
      <c r="J598" s="74" t="s">
        <v>691</v>
      </c>
      <c r="K598" s="73" t="s">
        <v>292</v>
      </c>
      <c r="L598" s="73" t="s">
        <v>135</v>
      </c>
      <c r="M598" s="75">
        <v>155</v>
      </c>
      <c r="N598" s="51"/>
    </row>
    <row r="599" spans="1:14">
      <c r="A599" s="29" t="s">
        <v>227</v>
      </c>
      <c r="B599" s="29" t="s">
        <v>229</v>
      </c>
      <c r="C599" s="29" t="s">
        <v>694</v>
      </c>
      <c r="D599" s="29" t="s">
        <v>279</v>
      </c>
      <c r="E599" s="29" t="s">
        <v>146</v>
      </c>
      <c r="F599" s="30">
        <v>100</v>
      </c>
      <c r="H599" s="73" t="s">
        <v>227</v>
      </c>
      <c r="I599" s="73" t="s">
        <v>229</v>
      </c>
      <c r="J599" s="74" t="s">
        <v>694</v>
      </c>
      <c r="K599" s="73" t="s">
        <v>279</v>
      </c>
      <c r="L599" s="73" t="s">
        <v>146</v>
      </c>
      <c r="M599" s="75">
        <v>100</v>
      </c>
      <c r="N599" s="51"/>
    </row>
    <row r="600" spans="1:14">
      <c r="A600" s="29" t="s">
        <v>227</v>
      </c>
      <c r="B600" s="29" t="s">
        <v>229</v>
      </c>
      <c r="C600" s="29" t="s">
        <v>679</v>
      </c>
      <c r="D600" s="29" t="s">
        <v>247</v>
      </c>
      <c r="E600" s="29" t="s">
        <v>142</v>
      </c>
      <c r="F600" s="30">
        <v>230</v>
      </c>
      <c r="H600" s="73" t="s">
        <v>227</v>
      </c>
      <c r="I600" s="73" t="s">
        <v>229</v>
      </c>
      <c r="J600" s="74" t="s">
        <v>679</v>
      </c>
      <c r="K600" s="73" t="s">
        <v>247</v>
      </c>
      <c r="L600" s="73" t="s">
        <v>142</v>
      </c>
      <c r="M600" s="75">
        <v>230</v>
      </c>
      <c r="N600" s="51"/>
    </row>
    <row r="601" spans="1:14">
      <c r="A601" s="29" t="s">
        <v>227</v>
      </c>
      <c r="B601" s="29" t="s">
        <v>229</v>
      </c>
      <c r="C601" s="29" t="s">
        <v>681</v>
      </c>
      <c r="D601" s="29" t="s">
        <v>247</v>
      </c>
      <c r="E601" s="29" t="s">
        <v>146</v>
      </c>
      <c r="F601" s="30">
        <v>200</v>
      </c>
      <c r="H601" s="73" t="s">
        <v>227</v>
      </c>
      <c r="I601" s="73" t="s">
        <v>229</v>
      </c>
      <c r="J601" s="74" t="s">
        <v>681</v>
      </c>
      <c r="K601" s="73" t="s">
        <v>247</v>
      </c>
      <c r="L601" s="73" t="s">
        <v>146</v>
      </c>
      <c r="M601" s="75">
        <v>200</v>
      </c>
      <c r="N601" s="51"/>
    </row>
    <row r="602" spans="1:14">
      <c r="A602" s="29" t="s">
        <v>227</v>
      </c>
      <c r="B602" s="29" t="s">
        <v>229</v>
      </c>
      <c r="C602" s="29" t="s">
        <v>684</v>
      </c>
      <c r="D602" s="29" t="s">
        <v>247</v>
      </c>
      <c r="E602" s="29" t="s">
        <v>149</v>
      </c>
      <c r="F602" s="30">
        <v>278</v>
      </c>
      <c r="H602" s="73" t="s">
        <v>227</v>
      </c>
      <c r="I602" s="73" t="s">
        <v>229</v>
      </c>
      <c r="J602" s="74" t="s">
        <v>684</v>
      </c>
      <c r="K602" s="73" t="s">
        <v>247</v>
      </c>
      <c r="L602" s="73" t="s">
        <v>149</v>
      </c>
      <c r="M602" s="75">
        <v>278</v>
      </c>
      <c r="N602" s="51"/>
    </row>
    <row r="603" spans="1:14">
      <c r="A603" s="29" t="s">
        <v>227</v>
      </c>
      <c r="B603" s="29" t="s">
        <v>475</v>
      </c>
      <c r="F603" s="30">
        <v>1983</v>
      </c>
      <c r="H603" s="73" t="s">
        <v>227</v>
      </c>
      <c r="I603" s="80" t="s">
        <v>475</v>
      </c>
      <c r="J603" s="81"/>
      <c r="K603" s="81"/>
      <c r="L603" s="82"/>
      <c r="M603" s="76">
        <v>1983</v>
      </c>
      <c r="N603" s="51"/>
    </row>
    <row r="604" spans="1:14">
      <c r="A604" s="29" t="s">
        <v>227</v>
      </c>
      <c r="B604" s="29" t="s">
        <v>230</v>
      </c>
      <c r="C604" s="29" t="s">
        <v>275</v>
      </c>
      <c r="D604" s="29" t="s">
        <v>569</v>
      </c>
      <c r="E604" s="29" t="s">
        <v>155</v>
      </c>
      <c r="F604" s="30">
        <v>168</v>
      </c>
      <c r="H604" s="73" t="s">
        <v>227</v>
      </c>
      <c r="I604" s="73" t="s">
        <v>230</v>
      </c>
      <c r="J604" s="74" t="s">
        <v>275</v>
      </c>
      <c r="K604" s="73" t="s">
        <v>569</v>
      </c>
      <c r="L604" s="73" t="s">
        <v>155</v>
      </c>
      <c r="M604" s="75">
        <v>168</v>
      </c>
      <c r="N604" s="51"/>
    </row>
    <row r="605" spans="1:14">
      <c r="A605" s="29" t="s">
        <v>227</v>
      </c>
      <c r="B605" s="29" t="s">
        <v>230</v>
      </c>
      <c r="C605" s="29" t="s">
        <v>673</v>
      </c>
      <c r="D605" s="29" t="s">
        <v>247</v>
      </c>
      <c r="E605" s="29" t="s">
        <v>137</v>
      </c>
      <c r="F605" s="30">
        <v>235</v>
      </c>
      <c r="H605" s="73" t="s">
        <v>227</v>
      </c>
      <c r="I605" s="73" t="s">
        <v>230</v>
      </c>
      <c r="J605" s="74" t="s">
        <v>673</v>
      </c>
      <c r="K605" s="73" t="s">
        <v>247</v>
      </c>
      <c r="L605" s="73" t="s">
        <v>137</v>
      </c>
      <c r="M605" s="75">
        <v>235</v>
      </c>
      <c r="N605" s="51"/>
    </row>
    <row r="606" spans="1:14">
      <c r="A606" s="29" t="s">
        <v>227</v>
      </c>
      <c r="B606" s="29" t="s">
        <v>230</v>
      </c>
      <c r="C606" s="29" t="s">
        <v>675</v>
      </c>
      <c r="D606" s="29" t="s">
        <v>247</v>
      </c>
      <c r="E606" s="29" t="s">
        <v>137</v>
      </c>
      <c r="F606" s="30">
        <v>160</v>
      </c>
      <c r="H606" s="73" t="s">
        <v>227</v>
      </c>
      <c r="I606" s="73" t="s">
        <v>230</v>
      </c>
      <c r="J606" s="74" t="s">
        <v>675</v>
      </c>
      <c r="K606" s="73" t="s">
        <v>247</v>
      </c>
      <c r="L606" s="73" t="s">
        <v>137</v>
      </c>
      <c r="M606" s="75">
        <v>160</v>
      </c>
      <c r="N606" s="51"/>
    </row>
    <row r="607" spans="1:14">
      <c r="A607" s="29" t="s">
        <v>227</v>
      </c>
      <c r="B607" s="29" t="s">
        <v>230</v>
      </c>
      <c r="C607" s="29" t="s">
        <v>724</v>
      </c>
      <c r="D607" s="29" t="s">
        <v>247</v>
      </c>
      <c r="E607" s="29" t="s">
        <v>131</v>
      </c>
      <c r="F607" s="30">
        <v>187</v>
      </c>
      <c r="H607" s="73" t="s">
        <v>227</v>
      </c>
      <c r="I607" s="73" t="s">
        <v>230</v>
      </c>
      <c r="J607" s="74" t="s">
        <v>724</v>
      </c>
      <c r="K607" s="73" t="s">
        <v>247</v>
      </c>
      <c r="L607" s="73" t="s">
        <v>131</v>
      </c>
      <c r="M607" s="75">
        <v>187</v>
      </c>
      <c r="N607" s="51"/>
    </row>
    <row r="608" spans="1:14">
      <c r="A608" s="29" t="s">
        <v>227</v>
      </c>
      <c r="B608" s="29" t="s">
        <v>230</v>
      </c>
      <c r="C608" s="29" t="s">
        <v>728</v>
      </c>
      <c r="D608" s="29" t="s">
        <v>279</v>
      </c>
      <c r="E608" s="29" t="s">
        <v>146</v>
      </c>
      <c r="F608" s="30">
        <v>120</v>
      </c>
      <c r="H608" s="73" t="s">
        <v>227</v>
      </c>
      <c r="I608" s="73" t="s">
        <v>230</v>
      </c>
      <c r="J608" s="74" t="s">
        <v>728</v>
      </c>
      <c r="K608" s="73" t="s">
        <v>279</v>
      </c>
      <c r="L608" s="73" t="s">
        <v>146</v>
      </c>
      <c r="M608" s="75">
        <v>120</v>
      </c>
      <c r="N608" s="51"/>
    </row>
    <row r="609" spans="1:14">
      <c r="A609" s="29" t="s">
        <v>227</v>
      </c>
      <c r="B609" s="29" t="s">
        <v>230</v>
      </c>
      <c r="C609" s="29" t="s">
        <v>729</v>
      </c>
      <c r="D609" s="29" t="s">
        <v>279</v>
      </c>
      <c r="E609" s="29" t="s">
        <v>135</v>
      </c>
      <c r="F609" s="30">
        <v>150</v>
      </c>
      <c r="H609" s="73" t="s">
        <v>227</v>
      </c>
      <c r="I609" s="73" t="s">
        <v>230</v>
      </c>
      <c r="J609" s="74" t="s">
        <v>729</v>
      </c>
      <c r="K609" s="73" t="s">
        <v>279</v>
      </c>
      <c r="L609" s="73" t="s">
        <v>135</v>
      </c>
      <c r="M609" s="75">
        <v>150</v>
      </c>
      <c r="N609" s="51"/>
    </row>
    <row r="610" spans="1:14">
      <c r="A610" s="29" t="s">
        <v>227</v>
      </c>
      <c r="B610" s="29" t="s">
        <v>230</v>
      </c>
      <c r="C610" s="29" t="s">
        <v>691</v>
      </c>
      <c r="D610" s="29" t="s">
        <v>292</v>
      </c>
      <c r="E610" s="29" t="s">
        <v>135</v>
      </c>
      <c r="F610" s="30">
        <v>155</v>
      </c>
      <c r="H610" s="73" t="s">
        <v>227</v>
      </c>
      <c r="I610" s="73" t="s">
        <v>230</v>
      </c>
      <c r="J610" s="74" t="s">
        <v>691</v>
      </c>
      <c r="K610" s="73" t="s">
        <v>292</v>
      </c>
      <c r="L610" s="73" t="s">
        <v>135</v>
      </c>
      <c r="M610" s="75">
        <v>155</v>
      </c>
      <c r="N610" s="51"/>
    </row>
    <row r="611" spans="1:14">
      <c r="A611" s="29" t="s">
        <v>227</v>
      </c>
      <c r="B611" s="29" t="s">
        <v>230</v>
      </c>
      <c r="C611" s="29" t="s">
        <v>694</v>
      </c>
      <c r="D611" s="29" t="s">
        <v>279</v>
      </c>
      <c r="E611" s="29" t="s">
        <v>146</v>
      </c>
      <c r="F611" s="30">
        <v>100</v>
      </c>
      <c r="H611" s="73" t="s">
        <v>227</v>
      </c>
      <c r="I611" s="73" t="s">
        <v>230</v>
      </c>
      <c r="J611" s="74" t="s">
        <v>694</v>
      </c>
      <c r="K611" s="73" t="s">
        <v>279</v>
      </c>
      <c r="L611" s="73" t="s">
        <v>146</v>
      </c>
      <c r="M611" s="75">
        <v>100</v>
      </c>
      <c r="N611" s="51"/>
    </row>
    <row r="612" spans="1:14">
      <c r="A612" s="29" t="s">
        <v>227</v>
      </c>
      <c r="B612" s="29" t="s">
        <v>230</v>
      </c>
      <c r="C612" s="29" t="s">
        <v>679</v>
      </c>
      <c r="D612" s="29" t="s">
        <v>247</v>
      </c>
      <c r="E612" s="29" t="s">
        <v>142</v>
      </c>
      <c r="F612" s="30">
        <v>230</v>
      </c>
      <c r="H612" s="73" t="s">
        <v>227</v>
      </c>
      <c r="I612" s="73" t="s">
        <v>230</v>
      </c>
      <c r="J612" s="74" t="s">
        <v>679</v>
      </c>
      <c r="K612" s="73" t="s">
        <v>247</v>
      </c>
      <c r="L612" s="73" t="s">
        <v>142</v>
      </c>
      <c r="M612" s="75">
        <v>230</v>
      </c>
      <c r="N612" s="51"/>
    </row>
    <row r="613" spans="1:14">
      <c r="A613" s="29" t="s">
        <v>227</v>
      </c>
      <c r="B613" s="29" t="s">
        <v>230</v>
      </c>
      <c r="C613" s="29" t="s">
        <v>681</v>
      </c>
      <c r="D613" s="29" t="s">
        <v>247</v>
      </c>
      <c r="E613" s="29" t="s">
        <v>146</v>
      </c>
      <c r="F613" s="30">
        <v>200</v>
      </c>
      <c r="H613" s="73" t="s">
        <v>227</v>
      </c>
      <c r="I613" s="73" t="s">
        <v>230</v>
      </c>
      <c r="J613" s="74" t="s">
        <v>681</v>
      </c>
      <c r="K613" s="73" t="s">
        <v>247</v>
      </c>
      <c r="L613" s="73" t="s">
        <v>146</v>
      </c>
      <c r="M613" s="75">
        <v>200</v>
      </c>
      <c r="N613" s="51"/>
    </row>
    <row r="614" spans="1:14">
      <c r="A614" s="29" t="s">
        <v>227</v>
      </c>
      <c r="B614" s="29" t="s">
        <v>230</v>
      </c>
      <c r="C614" s="29" t="s">
        <v>684</v>
      </c>
      <c r="D614" s="29" t="s">
        <v>247</v>
      </c>
      <c r="E614" s="29" t="s">
        <v>149</v>
      </c>
      <c r="F614" s="30">
        <v>278</v>
      </c>
      <c r="H614" s="73" t="s">
        <v>227</v>
      </c>
      <c r="I614" s="73" t="s">
        <v>230</v>
      </c>
      <c r="J614" s="74" t="s">
        <v>684</v>
      </c>
      <c r="K614" s="73" t="s">
        <v>247</v>
      </c>
      <c r="L614" s="73" t="s">
        <v>149</v>
      </c>
      <c r="M614" s="75">
        <v>278</v>
      </c>
      <c r="N614" s="51"/>
    </row>
    <row r="615" spans="1:14">
      <c r="A615" s="29" t="s">
        <v>227</v>
      </c>
      <c r="B615" s="29" t="s">
        <v>476</v>
      </c>
      <c r="F615" s="30">
        <v>1983</v>
      </c>
      <c r="H615" s="73" t="s">
        <v>227</v>
      </c>
      <c r="I615" s="80" t="s">
        <v>476</v>
      </c>
      <c r="J615" s="81"/>
      <c r="K615" s="81"/>
      <c r="L615" s="82"/>
      <c r="M615" s="76">
        <v>1983</v>
      </c>
      <c r="N615" s="51"/>
    </row>
    <row r="616" spans="1:14">
      <c r="A616" s="29" t="s">
        <v>227</v>
      </c>
      <c r="B616" s="29" t="s">
        <v>231</v>
      </c>
      <c r="C616" s="29" t="s">
        <v>639</v>
      </c>
      <c r="D616" s="29" t="s">
        <v>279</v>
      </c>
      <c r="E616" s="29" t="s">
        <v>135</v>
      </c>
      <c r="F616" s="30">
        <v>150</v>
      </c>
      <c r="H616" s="73" t="s">
        <v>227</v>
      </c>
      <c r="I616" s="73" t="s">
        <v>231</v>
      </c>
      <c r="J616" s="74" t="s">
        <v>639</v>
      </c>
      <c r="K616" s="73" t="s">
        <v>279</v>
      </c>
      <c r="L616" s="73" t="s">
        <v>135</v>
      </c>
      <c r="M616" s="75">
        <v>150</v>
      </c>
      <c r="N616" s="51"/>
    </row>
    <row r="617" spans="1:14">
      <c r="A617" s="29" t="s">
        <v>227</v>
      </c>
      <c r="B617" s="29" t="s">
        <v>231</v>
      </c>
      <c r="C617" s="29" t="s">
        <v>731</v>
      </c>
      <c r="D617" s="29" t="s">
        <v>249</v>
      </c>
      <c r="E617" s="29" t="s">
        <v>131</v>
      </c>
      <c r="F617" s="30">
        <v>198</v>
      </c>
      <c r="H617" s="73" t="s">
        <v>227</v>
      </c>
      <c r="I617" s="73" t="s">
        <v>231</v>
      </c>
      <c r="J617" s="74" t="s">
        <v>731</v>
      </c>
      <c r="K617" s="73" t="s">
        <v>249</v>
      </c>
      <c r="L617" s="73" t="s">
        <v>131</v>
      </c>
      <c r="M617" s="75">
        <v>198</v>
      </c>
      <c r="N617" s="51"/>
    </row>
    <row r="618" spans="1:14">
      <c r="A618" s="29" t="s">
        <v>227</v>
      </c>
      <c r="B618" s="29" t="s">
        <v>231</v>
      </c>
      <c r="C618" s="29" t="s">
        <v>732</v>
      </c>
      <c r="D618" s="29" t="s">
        <v>249</v>
      </c>
      <c r="E618" s="29" t="s">
        <v>131</v>
      </c>
      <c r="F618" s="30">
        <v>210</v>
      </c>
      <c r="H618" s="73" t="s">
        <v>227</v>
      </c>
      <c r="I618" s="73" t="s">
        <v>231</v>
      </c>
      <c r="J618" s="74" t="s">
        <v>732</v>
      </c>
      <c r="K618" s="73" t="s">
        <v>249</v>
      </c>
      <c r="L618" s="73" t="s">
        <v>131</v>
      </c>
      <c r="M618" s="75">
        <v>210</v>
      </c>
      <c r="N618" s="51"/>
    </row>
    <row r="619" spans="1:14">
      <c r="A619" s="29" t="s">
        <v>227</v>
      </c>
      <c r="B619" s="29" t="s">
        <v>231</v>
      </c>
      <c r="C619" s="29" t="s">
        <v>734</v>
      </c>
      <c r="D619" s="29" t="s">
        <v>249</v>
      </c>
      <c r="E619" s="29" t="s">
        <v>131</v>
      </c>
      <c r="F619" s="30">
        <v>187</v>
      </c>
      <c r="H619" s="73" t="s">
        <v>227</v>
      </c>
      <c r="I619" s="73" t="s">
        <v>231</v>
      </c>
      <c r="J619" s="74" t="s">
        <v>734</v>
      </c>
      <c r="K619" s="73" t="s">
        <v>249</v>
      </c>
      <c r="L619" s="73" t="s">
        <v>131</v>
      </c>
      <c r="M619" s="75">
        <v>187</v>
      </c>
      <c r="N619" s="51"/>
    </row>
    <row r="620" spans="1:14">
      <c r="A620" s="29" t="s">
        <v>227</v>
      </c>
      <c r="B620" s="29" t="s">
        <v>231</v>
      </c>
      <c r="C620" s="29" t="s">
        <v>701</v>
      </c>
      <c r="D620" s="29" t="s">
        <v>249</v>
      </c>
      <c r="E620" s="29" t="s">
        <v>142</v>
      </c>
      <c r="F620" s="30">
        <v>230</v>
      </c>
      <c r="H620" s="73" t="s">
        <v>227</v>
      </c>
      <c r="I620" s="73" t="s">
        <v>231</v>
      </c>
      <c r="J620" s="74" t="s">
        <v>701</v>
      </c>
      <c r="K620" s="73" t="s">
        <v>249</v>
      </c>
      <c r="L620" s="73" t="s">
        <v>142</v>
      </c>
      <c r="M620" s="75">
        <v>230</v>
      </c>
      <c r="N620" s="51"/>
    </row>
    <row r="621" spans="1:14">
      <c r="A621" s="29" t="s">
        <v>227</v>
      </c>
      <c r="B621" s="29" t="s">
        <v>231</v>
      </c>
      <c r="C621" s="29" t="s">
        <v>702</v>
      </c>
      <c r="D621" s="29" t="s">
        <v>247</v>
      </c>
      <c r="E621" s="29" t="s">
        <v>149</v>
      </c>
      <c r="F621" s="30">
        <v>280</v>
      </c>
      <c r="H621" s="73" t="s">
        <v>227</v>
      </c>
      <c r="I621" s="73" t="s">
        <v>231</v>
      </c>
      <c r="J621" s="74" t="s">
        <v>702</v>
      </c>
      <c r="K621" s="73" t="s">
        <v>247</v>
      </c>
      <c r="L621" s="73" t="s">
        <v>149</v>
      </c>
      <c r="M621" s="75">
        <v>280</v>
      </c>
      <c r="N621" s="51"/>
    </row>
    <row r="622" spans="1:14">
      <c r="A622" s="29" t="s">
        <v>227</v>
      </c>
      <c r="B622" s="29" t="s">
        <v>231</v>
      </c>
      <c r="C622" s="29" t="s">
        <v>705</v>
      </c>
      <c r="D622" s="29" t="s">
        <v>249</v>
      </c>
      <c r="E622" s="29" t="s">
        <v>149</v>
      </c>
      <c r="F622" s="30">
        <v>296</v>
      </c>
      <c r="H622" s="73" t="s">
        <v>227</v>
      </c>
      <c r="I622" s="73" t="s">
        <v>231</v>
      </c>
      <c r="J622" s="74" t="s">
        <v>705</v>
      </c>
      <c r="K622" s="73" t="s">
        <v>249</v>
      </c>
      <c r="L622" s="73" t="s">
        <v>149</v>
      </c>
      <c r="M622" s="75">
        <v>296</v>
      </c>
      <c r="N622" s="51"/>
    </row>
    <row r="623" spans="1:14">
      <c r="A623" s="29" t="s">
        <v>227</v>
      </c>
      <c r="B623" s="29" t="s">
        <v>231</v>
      </c>
      <c r="C623" s="29" t="s">
        <v>739</v>
      </c>
      <c r="D623" s="29" t="s">
        <v>279</v>
      </c>
      <c r="E623" s="29" t="s">
        <v>149</v>
      </c>
      <c r="F623" s="30">
        <v>376</v>
      </c>
      <c r="H623" s="73" t="s">
        <v>227</v>
      </c>
      <c r="I623" s="73" t="s">
        <v>231</v>
      </c>
      <c r="J623" s="74" t="s">
        <v>739</v>
      </c>
      <c r="K623" s="73" t="s">
        <v>279</v>
      </c>
      <c r="L623" s="73" t="s">
        <v>149</v>
      </c>
      <c r="M623" s="75">
        <v>376</v>
      </c>
      <c r="N623" s="51"/>
    </row>
    <row r="624" spans="1:14">
      <c r="A624" s="29" t="s">
        <v>227</v>
      </c>
      <c r="B624" s="29" t="s">
        <v>231</v>
      </c>
      <c r="C624" s="29" t="s">
        <v>709</v>
      </c>
      <c r="D624" s="29" t="s">
        <v>247</v>
      </c>
      <c r="E624" s="29" t="s">
        <v>369</v>
      </c>
      <c r="F624" s="30">
        <v>198</v>
      </c>
      <c r="H624" s="73" t="s">
        <v>227</v>
      </c>
      <c r="I624" s="73" t="s">
        <v>231</v>
      </c>
      <c r="J624" s="74" t="s">
        <v>709</v>
      </c>
      <c r="K624" s="73" t="s">
        <v>247</v>
      </c>
      <c r="L624" s="73" t="s">
        <v>369</v>
      </c>
      <c r="M624" s="75">
        <v>198</v>
      </c>
      <c r="N624" s="51"/>
    </row>
    <row r="625" spans="1:14">
      <c r="A625" s="29" t="s">
        <v>227</v>
      </c>
      <c r="B625" s="29" t="s">
        <v>231</v>
      </c>
      <c r="C625" s="29" t="s">
        <v>711</v>
      </c>
      <c r="D625" s="29" t="s">
        <v>279</v>
      </c>
      <c r="E625" s="29" t="s">
        <v>135</v>
      </c>
      <c r="F625" s="30">
        <v>135</v>
      </c>
      <c r="H625" s="73" t="s">
        <v>227</v>
      </c>
      <c r="I625" s="73" t="s">
        <v>231</v>
      </c>
      <c r="J625" s="74" t="s">
        <v>711</v>
      </c>
      <c r="K625" s="73" t="s">
        <v>279</v>
      </c>
      <c r="L625" s="73" t="s">
        <v>135</v>
      </c>
      <c r="M625" s="75">
        <v>135</v>
      </c>
      <c r="N625" s="51"/>
    </row>
    <row r="626" spans="1:14">
      <c r="A626" s="29" t="s">
        <v>227</v>
      </c>
      <c r="B626" s="29" t="s">
        <v>477</v>
      </c>
      <c r="F626" s="30">
        <v>2260</v>
      </c>
      <c r="H626" s="73" t="s">
        <v>227</v>
      </c>
      <c r="I626" s="80" t="s">
        <v>477</v>
      </c>
      <c r="J626" s="81"/>
      <c r="K626" s="81"/>
      <c r="L626" s="82"/>
      <c r="M626" s="76">
        <v>2260</v>
      </c>
      <c r="N626" s="51"/>
    </row>
    <row r="627" spans="1:14">
      <c r="A627" s="29" t="s">
        <v>227</v>
      </c>
      <c r="B627" s="29" t="s">
        <v>232</v>
      </c>
      <c r="C627" s="29" t="s">
        <v>639</v>
      </c>
      <c r="D627" s="29" t="s">
        <v>279</v>
      </c>
      <c r="E627" s="29" t="s">
        <v>135</v>
      </c>
      <c r="F627" s="30">
        <v>150</v>
      </c>
      <c r="H627" s="73" t="s">
        <v>227</v>
      </c>
      <c r="I627" s="73" t="s">
        <v>232</v>
      </c>
      <c r="J627" s="74" t="s">
        <v>639</v>
      </c>
      <c r="K627" s="73" t="s">
        <v>279</v>
      </c>
      <c r="L627" s="73" t="s">
        <v>135</v>
      </c>
      <c r="M627" s="75">
        <v>150</v>
      </c>
      <c r="N627" s="51"/>
    </row>
    <row r="628" spans="1:14">
      <c r="A628" s="29" t="s">
        <v>227</v>
      </c>
      <c r="B628" s="29" t="s">
        <v>232</v>
      </c>
      <c r="C628" s="29" t="s">
        <v>731</v>
      </c>
      <c r="D628" s="29" t="s">
        <v>249</v>
      </c>
      <c r="E628" s="29" t="s">
        <v>131</v>
      </c>
      <c r="F628" s="30">
        <v>198</v>
      </c>
      <c r="H628" s="73" t="s">
        <v>227</v>
      </c>
      <c r="I628" s="73" t="s">
        <v>232</v>
      </c>
      <c r="J628" s="74" t="s">
        <v>731</v>
      </c>
      <c r="K628" s="73" t="s">
        <v>249</v>
      </c>
      <c r="L628" s="73" t="s">
        <v>131</v>
      </c>
      <c r="M628" s="75">
        <v>198</v>
      </c>
      <c r="N628" s="51"/>
    </row>
    <row r="629" spans="1:14">
      <c r="A629" s="29" t="s">
        <v>227</v>
      </c>
      <c r="B629" s="29" t="s">
        <v>232</v>
      </c>
      <c r="C629" s="29" t="s">
        <v>732</v>
      </c>
      <c r="D629" s="29" t="s">
        <v>249</v>
      </c>
      <c r="E629" s="29" t="s">
        <v>131</v>
      </c>
      <c r="F629" s="30">
        <v>210</v>
      </c>
      <c r="H629" s="73" t="s">
        <v>227</v>
      </c>
      <c r="I629" s="73" t="s">
        <v>232</v>
      </c>
      <c r="J629" s="74" t="s">
        <v>732</v>
      </c>
      <c r="K629" s="73" t="s">
        <v>249</v>
      </c>
      <c r="L629" s="73" t="s">
        <v>131</v>
      </c>
      <c r="M629" s="75">
        <v>210</v>
      </c>
      <c r="N629" s="51"/>
    </row>
    <row r="630" spans="1:14">
      <c r="A630" s="29" t="s">
        <v>227</v>
      </c>
      <c r="B630" s="29" t="s">
        <v>232</v>
      </c>
      <c r="C630" s="29" t="s">
        <v>734</v>
      </c>
      <c r="D630" s="29" t="s">
        <v>249</v>
      </c>
      <c r="E630" s="29" t="s">
        <v>131</v>
      </c>
      <c r="F630" s="30">
        <v>187</v>
      </c>
      <c r="H630" s="73" t="s">
        <v>227</v>
      </c>
      <c r="I630" s="73" t="s">
        <v>232</v>
      </c>
      <c r="J630" s="74" t="s">
        <v>734</v>
      </c>
      <c r="K630" s="73" t="s">
        <v>249</v>
      </c>
      <c r="L630" s="73" t="s">
        <v>131</v>
      </c>
      <c r="M630" s="75">
        <v>187</v>
      </c>
      <c r="N630" s="51"/>
    </row>
    <row r="631" spans="1:14">
      <c r="A631" s="29" t="s">
        <v>227</v>
      </c>
      <c r="B631" s="29" t="s">
        <v>232</v>
      </c>
      <c r="C631" s="29" t="s">
        <v>701</v>
      </c>
      <c r="D631" s="29" t="s">
        <v>249</v>
      </c>
      <c r="E631" s="29" t="s">
        <v>142</v>
      </c>
      <c r="F631" s="30">
        <v>230</v>
      </c>
      <c r="H631" s="73" t="s">
        <v>227</v>
      </c>
      <c r="I631" s="73" t="s">
        <v>232</v>
      </c>
      <c r="J631" s="74" t="s">
        <v>701</v>
      </c>
      <c r="K631" s="73" t="s">
        <v>249</v>
      </c>
      <c r="L631" s="73" t="s">
        <v>142</v>
      </c>
      <c r="M631" s="75">
        <v>230</v>
      </c>
      <c r="N631" s="51"/>
    </row>
    <row r="632" spans="1:14">
      <c r="A632" s="29" t="s">
        <v>227</v>
      </c>
      <c r="B632" s="29" t="s">
        <v>232</v>
      </c>
      <c r="C632" s="29" t="s">
        <v>702</v>
      </c>
      <c r="D632" s="29" t="s">
        <v>247</v>
      </c>
      <c r="E632" s="29" t="s">
        <v>149</v>
      </c>
      <c r="F632" s="30">
        <v>280</v>
      </c>
      <c r="H632" s="73" t="s">
        <v>227</v>
      </c>
      <c r="I632" s="73" t="s">
        <v>232</v>
      </c>
      <c r="J632" s="74" t="s">
        <v>702</v>
      </c>
      <c r="K632" s="73" t="s">
        <v>247</v>
      </c>
      <c r="L632" s="73" t="s">
        <v>149</v>
      </c>
      <c r="M632" s="75">
        <v>280</v>
      </c>
      <c r="N632" s="51"/>
    </row>
    <row r="633" spans="1:14">
      <c r="A633" s="29" t="s">
        <v>227</v>
      </c>
      <c r="B633" s="29" t="s">
        <v>232</v>
      </c>
      <c r="C633" s="29" t="s">
        <v>705</v>
      </c>
      <c r="D633" s="29" t="s">
        <v>249</v>
      </c>
      <c r="E633" s="29" t="s">
        <v>149</v>
      </c>
      <c r="F633" s="30">
        <v>296</v>
      </c>
      <c r="H633" s="73" t="s">
        <v>227</v>
      </c>
      <c r="I633" s="73" t="s">
        <v>232</v>
      </c>
      <c r="J633" s="74" t="s">
        <v>705</v>
      </c>
      <c r="K633" s="73" t="s">
        <v>249</v>
      </c>
      <c r="L633" s="73" t="s">
        <v>149</v>
      </c>
      <c r="M633" s="75">
        <v>296</v>
      </c>
      <c r="N633" s="51"/>
    </row>
    <row r="634" spans="1:14">
      <c r="A634" s="29" t="s">
        <v>227</v>
      </c>
      <c r="B634" s="29" t="s">
        <v>232</v>
      </c>
      <c r="C634" s="29" t="s">
        <v>739</v>
      </c>
      <c r="D634" s="29" t="s">
        <v>279</v>
      </c>
      <c r="E634" s="29" t="s">
        <v>149</v>
      </c>
      <c r="F634" s="30">
        <v>376</v>
      </c>
      <c r="H634" s="73" t="s">
        <v>227</v>
      </c>
      <c r="I634" s="73" t="s">
        <v>232</v>
      </c>
      <c r="J634" s="74" t="s">
        <v>739</v>
      </c>
      <c r="K634" s="73" t="s">
        <v>279</v>
      </c>
      <c r="L634" s="73" t="s">
        <v>149</v>
      </c>
      <c r="M634" s="75">
        <v>376</v>
      </c>
      <c r="N634" s="51"/>
    </row>
    <row r="635" spans="1:14">
      <c r="A635" s="29" t="s">
        <v>227</v>
      </c>
      <c r="B635" s="29" t="s">
        <v>232</v>
      </c>
      <c r="C635" s="29" t="s">
        <v>709</v>
      </c>
      <c r="D635" s="29" t="s">
        <v>247</v>
      </c>
      <c r="E635" s="29" t="s">
        <v>369</v>
      </c>
      <c r="F635" s="30">
        <v>198</v>
      </c>
      <c r="H635" s="73" t="s">
        <v>227</v>
      </c>
      <c r="I635" s="73" t="s">
        <v>232</v>
      </c>
      <c r="J635" s="74" t="s">
        <v>709</v>
      </c>
      <c r="K635" s="73" t="s">
        <v>247</v>
      </c>
      <c r="L635" s="73" t="s">
        <v>369</v>
      </c>
      <c r="M635" s="75">
        <v>198</v>
      </c>
      <c r="N635" s="51"/>
    </row>
    <row r="636" spans="1:14">
      <c r="A636" s="29" t="s">
        <v>227</v>
      </c>
      <c r="B636" s="29" t="s">
        <v>232</v>
      </c>
      <c r="C636" s="29" t="s">
        <v>711</v>
      </c>
      <c r="D636" s="29" t="s">
        <v>279</v>
      </c>
      <c r="E636" s="29" t="s">
        <v>135</v>
      </c>
      <c r="F636" s="30">
        <v>135</v>
      </c>
      <c r="H636" s="73" t="s">
        <v>227</v>
      </c>
      <c r="I636" s="73" t="s">
        <v>232</v>
      </c>
      <c r="J636" s="74" t="s">
        <v>711</v>
      </c>
      <c r="K636" s="73" t="s">
        <v>279</v>
      </c>
      <c r="L636" s="73" t="s">
        <v>135</v>
      </c>
      <c r="M636" s="75">
        <v>135</v>
      </c>
      <c r="N636" s="51"/>
    </row>
    <row r="637" spans="1:14">
      <c r="A637" s="29" t="s">
        <v>227</v>
      </c>
      <c r="B637" s="29" t="s">
        <v>478</v>
      </c>
      <c r="F637" s="30">
        <v>2260</v>
      </c>
      <c r="H637" s="73" t="s">
        <v>227</v>
      </c>
      <c r="I637" s="80" t="s">
        <v>478</v>
      </c>
      <c r="J637" s="81"/>
      <c r="K637" s="81"/>
      <c r="L637" s="82"/>
      <c r="M637" s="76">
        <v>2260</v>
      </c>
      <c r="N637" s="51"/>
    </row>
    <row r="638" spans="1:14">
      <c r="A638" s="29" t="s">
        <v>227</v>
      </c>
      <c r="B638" s="29" t="s">
        <v>233</v>
      </c>
      <c r="C638" s="29" t="s">
        <v>639</v>
      </c>
      <c r="D638" s="29" t="s">
        <v>279</v>
      </c>
      <c r="E638" s="29" t="s">
        <v>135</v>
      </c>
      <c r="F638" s="30">
        <v>150</v>
      </c>
      <c r="H638" s="73" t="s">
        <v>227</v>
      </c>
      <c r="I638" s="73" t="s">
        <v>233</v>
      </c>
      <c r="J638" s="74" t="s">
        <v>639</v>
      </c>
      <c r="K638" s="73" t="s">
        <v>279</v>
      </c>
      <c r="L638" s="73" t="s">
        <v>135</v>
      </c>
      <c r="M638" s="75">
        <v>150</v>
      </c>
      <c r="N638" s="51"/>
    </row>
    <row r="639" spans="1:14">
      <c r="A639" s="29" t="s">
        <v>227</v>
      </c>
      <c r="B639" s="29" t="s">
        <v>233</v>
      </c>
      <c r="C639" s="29" t="s">
        <v>731</v>
      </c>
      <c r="D639" s="29" t="s">
        <v>249</v>
      </c>
      <c r="E639" s="29" t="s">
        <v>131</v>
      </c>
      <c r="F639" s="30">
        <v>198</v>
      </c>
      <c r="H639" s="73" t="s">
        <v>227</v>
      </c>
      <c r="I639" s="73" t="s">
        <v>233</v>
      </c>
      <c r="J639" s="74" t="s">
        <v>731</v>
      </c>
      <c r="K639" s="73" t="s">
        <v>249</v>
      </c>
      <c r="L639" s="73" t="s">
        <v>131</v>
      </c>
      <c r="M639" s="75">
        <v>198</v>
      </c>
      <c r="N639" s="51"/>
    </row>
    <row r="640" spans="1:14">
      <c r="A640" s="29" t="s">
        <v>227</v>
      </c>
      <c r="B640" s="29" t="s">
        <v>233</v>
      </c>
      <c r="C640" s="29" t="s">
        <v>732</v>
      </c>
      <c r="D640" s="29" t="s">
        <v>249</v>
      </c>
      <c r="E640" s="29" t="s">
        <v>131</v>
      </c>
      <c r="F640" s="30">
        <v>210</v>
      </c>
      <c r="H640" s="73" t="s">
        <v>227</v>
      </c>
      <c r="I640" s="73" t="s">
        <v>233</v>
      </c>
      <c r="J640" s="74" t="s">
        <v>732</v>
      </c>
      <c r="K640" s="73" t="s">
        <v>249</v>
      </c>
      <c r="L640" s="73" t="s">
        <v>131</v>
      </c>
      <c r="M640" s="75">
        <v>210</v>
      </c>
      <c r="N640" s="51"/>
    </row>
    <row r="641" spans="1:14">
      <c r="A641" s="29" t="s">
        <v>227</v>
      </c>
      <c r="B641" s="29" t="s">
        <v>233</v>
      </c>
      <c r="C641" s="29" t="s">
        <v>734</v>
      </c>
      <c r="D641" s="29" t="s">
        <v>249</v>
      </c>
      <c r="E641" s="29" t="s">
        <v>131</v>
      </c>
      <c r="F641" s="30">
        <v>187</v>
      </c>
      <c r="H641" s="73" t="s">
        <v>227</v>
      </c>
      <c r="I641" s="73" t="s">
        <v>233</v>
      </c>
      <c r="J641" s="74" t="s">
        <v>734</v>
      </c>
      <c r="K641" s="73" t="s">
        <v>249</v>
      </c>
      <c r="L641" s="73" t="s">
        <v>131</v>
      </c>
      <c r="M641" s="75">
        <v>187</v>
      </c>
      <c r="N641" s="51"/>
    </row>
    <row r="642" spans="1:14">
      <c r="A642" s="29" t="s">
        <v>227</v>
      </c>
      <c r="B642" s="29" t="s">
        <v>233</v>
      </c>
      <c r="C642" s="29" t="s">
        <v>701</v>
      </c>
      <c r="D642" s="29" t="s">
        <v>249</v>
      </c>
      <c r="E642" s="29" t="s">
        <v>142</v>
      </c>
      <c r="F642" s="30">
        <v>230</v>
      </c>
      <c r="H642" s="73" t="s">
        <v>227</v>
      </c>
      <c r="I642" s="73" t="s">
        <v>233</v>
      </c>
      <c r="J642" s="74" t="s">
        <v>701</v>
      </c>
      <c r="K642" s="73" t="s">
        <v>249</v>
      </c>
      <c r="L642" s="73" t="s">
        <v>142</v>
      </c>
      <c r="M642" s="75">
        <v>230</v>
      </c>
      <c r="N642" s="51"/>
    </row>
    <row r="643" spans="1:14">
      <c r="A643" s="29" t="s">
        <v>227</v>
      </c>
      <c r="B643" s="29" t="s">
        <v>233</v>
      </c>
      <c r="C643" s="29" t="s">
        <v>702</v>
      </c>
      <c r="D643" s="29" t="s">
        <v>247</v>
      </c>
      <c r="E643" s="29" t="s">
        <v>149</v>
      </c>
      <c r="F643" s="30">
        <v>280</v>
      </c>
      <c r="H643" s="73" t="s">
        <v>227</v>
      </c>
      <c r="I643" s="73" t="s">
        <v>233</v>
      </c>
      <c r="J643" s="74" t="s">
        <v>702</v>
      </c>
      <c r="K643" s="73" t="s">
        <v>247</v>
      </c>
      <c r="L643" s="73" t="s">
        <v>149</v>
      </c>
      <c r="M643" s="75">
        <v>280</v>
      </c>
      <c r="N643" s="51"/>
    </row>
    <row r="644" spans="1:14">
      <c r="A644" s="29" t="s">
        <v>227</v>
      </c>
      <c r="B644" s="29" t="s">
        <v>233</v>
      </c>
      <c r="C644" s="29" t="s">
        <v>705</v>
      </c>
      <c r="D644" s="29" t="s">
        <v>249</v>
      </c>
      <c r="E644" s="29" t="s">
        <v>149</v>
      </c>
      <c r="F644" s="30">
        <v>296</v>
      </c>
      <c r="H644" s="73" t="s">
        <v>227</v>
      </c>
      <c r="I644" s="73" t="s">
        <v>233</v>
      </c>
      <c r="J644" s="74" t="s">
        <v>705</v>
      </c>
      <c r="K644" s="73" t="s">
        <v>249</v>
      </c>
      <c r="L644" s="73" t="s">
        <v>149</v>
      </c>
      <c r="M644" s="75">
        <v>296</v>
      </c>
      <c r="N644" s="51"/>
    </row>
    <row r="645" spans="1:14">
      <c r="A645" s="29" t="s">
        <v>227</v>
      </c>
      <c r="B645" s="29" t="s">
        <v>233</v>
      </c>
      <c r="C645" s="29" t="s">
        <v>739</v>
      </c>
      <c r="D645" s="29" t="s">
        <v>279</v>
      </c>
      <c r="E645" s="29" t="s">
        <v>149</v>
      </c>
      <c r="F645" s="30">
        <v>376</v>
      </c>
      <c r="H645" s="73" t="s">
        <v>227</v>
      </c>
      <c r="I645" s="73" t="s">
        <v>233</v>
      </c>
      <c r="J645" s="74" t="s">
        <v>739</v>
      </c>
      <c r="K645" s="73" t="s">
        <v>279</v>
      </c>
      <c r="L645" s="73" t="s">
        <v>149</v>
      </c>
      <c r="M645" s="75">
        <v>376</v>
      </c>
      <c r="N645" s="51"/>
    </row>
    <row r="646" spans="1:14">
      <c r="A646" s="29" t="s">
        <v>227</v>
      </c>
      <c r="B646" s="29" t="s">
        <v>233</v>
      </c>
      <c r="C646" s="29" t="s">
        <v>709</v>
      </c>
      <c r="D646" s="29" t="s">
        <v>247</v>
      </c>
      <c r="E646" s="29" t="s">
        <v>369</v>
      </c>
      <c r="F646" s="30">
        <v>198</v>
      </c>
      <c r="H646" s="73" t="s">
        <v>227</v>
      </c>
      <c r="I646" s="73" t="s">
        <v>233</v>
      </c>
      <c r="J646" s="74" t="s">
        <v>709</v>
      </c>
      <c r="K646" s="73" t="s">
        <v>247</v>
      </c>
      <c r="L646" s="73" t="s">
        <v>369</v>
      </c>
      <c r="M646" s="75">
        <v>198</v>
      </c>
      <c r="N646" s="51"/>
    </row>
    <row r="647" spans="1:14">
      <c r="A647" s="29" t="s">
        <v>227</v>
      </c>
      <c r="B647" s="29" t="s">
        <v>233</v>
      </c>
      <c r="C647" s="29" t="s">
        <v>711</v>
      </c>
      <c r="D647" s="29" t="s">
        <v>279</v>
      </c>
      <c r="E647" s="29" t="s">
        <v>135</v>
      </c>
      <c r="F647" s="30">
        <v>135</v>
      </c>
      <c r="H647" s="73" t="s">
        <v>227</v>
      </c>
      <c r="I647" s="73" t="s">
        <v>233</v>
      </c>
      <c r="J647" s="74" t="s">
        <v>711</v>
      </c>
      <c r="K647" s="73" t="s">
        <v>279</v>
      </c>
      <c r="L647" s="73" t="s">
        <v>135</v>
      </c>
      <c r="M647" s="75">
        <v>135</v>
      </c>
      <c r="N647" s="51"/>
    </row>
    <row r="648" spans="1:14">
      <c r="A648" s="29" t="s">
        <v>227</v>
      </c>
      <c r="B648" s="29" t="s">
        <v>479</v>
      </c>
      <c r="F648" s="30">
        <v>2260</v>
      </c>
      <c r="H648" s="73" t="s">
        <v>227</v>
      </c>
      <c r="I648" s="80" t="s">
        <v>479</v>
      </c>
      <c r="J648" s="81"/>
      <c r="K648" s="81"/>
      <c r="L648" s="82"/>
      <c r="M648" s="76">
        <v>2260</v>
      </c>
      <c r="N648" s="51"/>
    </row>
    <row r="649" spans="1:14">
      <c r="A649" s="29" t="s">
        <v>227</v>
      </c>
      <c r="B649" s="29" t="s">
        <v>234</v>
      </c>
      <c r="C649" s="29" t="s">
        <v>669</v>
      </c>
      <c r="D649" s="29" t="s">
        <v>279</v>
      </c>
      <c r="E649" s="29" t="s">
        <v>133</v>
      </c>
      <c r="F649" s="30">
        <v>145</v>
      </c>
      <c r="H649" s="73" t="s">
        <v>227</v>
      </c>
      <c r="I649" s="73" t="s">
        <v>234</v>
      </c>
      <c r="J649" s="74" t="s">
        <v>669</v>
      </c>
      <c r="K649" s="73" t="s">
        <v>279</v>
      </c>
      <c r="L649" s="73" t="s">
        <v>133</v>
      </c>
      <c r="M649" s="75">
        <v>145</v>
      </c>
      <c r="N649" s="51"/>
    </row>
    <row r="650" spans="1:14">
      <c r="A650" s="29" t="s">
        <v>227</v>
      </c>
      <c r="B650" s="29" t="s">
        <v>234</v>
      </c>
      <c r="C650" s="29" t="s">
        <v>717</v>
      </c>
      <c r="D650" s="29" t="s">
        <v>279</v>
      </c>
      <c r="E650" s="29" t="s">
        <v>142</v>
      </c>
      <c r="F650" s="30">
        <v>280</v>
      </c>
      <c r="H650" s="73" t="s">
        <v>227</v>
      </c>
      <c r="I650" s="73" t="s">
        <v>234</v>
      </c>
      <c r="J650" s="74" t="s">
        <v>717</v>
      </c>
      <c r="K650" s="73" t="s">
        <v>279</v>
      </c>
      <c r="L650" s="73" t="s">
        <v>142</v>
      </c>
      <c r="M650" s="75">
        <v>280</v>
      </c>
      <c r="N650" s="51"/>
    </row>
    <row r="651" spans="1:14">
      <c r="A651" s="29" t="s">
        <v>227</v>
      </c>
      <c r="B651" s="29" t="s">
        <v>234</v>
      </c>
      <c r="C651" s="29" t="s">
        <v>714</v>
      </c>
      <c r="D651" s="29" t="s">
        <v>315</v>
      </c>
      <c r="E651" s="29" t="s">
        <v>131</v>
      </c>
      <c r="F651" s="30">
        <v>198</v>
      </c>
      <c r="H651" s="73" t="s">
        <v>227</v>
      </c>
      <c r="I651" s="73" t="s">
        <v>234</v>
      </c>
      <c r="J651" s="74" t="s">
        <v>714</v>
      </c>
      <c r="K651" s="73" t="s">
        <v>315</v>
      </c>
      <c r="L651" s="73" t="s">
        <v>131</v>
      </c>
      <c r="M651" s="75">
        <v>198</v>
      </c>
      <c r="N651" s="51"/>
    </row>
    <row r="652" spans="1:14">
      <c r="A652" s="29" t="s">
        <v>227</v>
      </c>
      <c r="B652" s="29" t="s">
        <v>234</v>
      </c>
      <c r="C652" s="29" t="s">
        <v>715</v>
      </c>
      <c r="D652" s="29" t="s">
        <v>315</v>
      </c>
      <c r="E652" s="29" t="s">
        <v>131</v>
      </c>
      <c r="F652" s="30">
        <v>225</v>
      </c>
      <c r="H652" s="73" t="s">
        <v>227</v>
      </c>
      <c r="I652" s="73" t="s">
        <v>234</v>
      </c>
      <c r="J652" s="74" t="s">
        <v>715</v>
      </c>
      <c r="K652" s="73" t="s">
        <v>315</v>
      </c>
      <c r="L652" s="73" t="s">
        <v>131</v>
      </c>
      <c r="M652" s="75">
        <v>225</v>
      </c>
      <c r="N652" s="51"/>
    </row>
    <row r="653" spans="1:14">
      <c r="A653" s="29" t="s">
        <v>227</v>
      </c>
      <c r="B653" s="29" t="s">
        <v>234</v>
      </c>
      <c r="C653" s="29" t="s">
        <v>721</v>
      </c>
      <c r="D653" s="29" t="s">
        <v>279</v>
      </c>
      <c r="E653" s="29" t="s">
        <v>131</v>
      </c>
      <c r="F653" s="30">
        <v>210</v>
      </c>
      <c r="H653" s="73" t="s">
        <v>227</v>
      </c>
      <c r="I653" s="73" t="s">
        <v>234</v>
      </c>
      <c r="J653" s="74" t="s">
        <v>721</v>
      </c>
      <c r="K653" s="73" t="s">
        <v>279</v>
      </c>
      <c r="L653" s="73" t="s">
        <v>131</v>
      </c>
      <c r="M653" s="75">
        <v>210</v>
      </c>
      <c r="N653" s="51"/>
    </row>
    <row r="654" spans="1:14">
      <c r="A654" s="29" t="s">
        <v>227</v>
      </c>
      <c r="B654" s="29" t="s">
        <v>480</v>
      </c>
      <c r="F654" s="30">
        <v>1058</v>
      </c>
      <c r="H654" s="73" t="s">
        <v>227</v>
      </c>
      <c r="I654" s="80" t="s">
        <v>480</v>
      </c>
      <c r="J654" s="81"/>
      <c r="K654" s="81"/>
      <c r="L654" s="82"/>
      <c r="M654" s="76">
        <v>1058</v>
      </c>
      <c r="N654" s="51"/>
    </row>
    <row r="655" spans="1:14">
      <c r="A655" s="29" t="s">
        <v>227</v>
      </c>
      <c r="B655" s="29" t="s">
        <v>235</v>
      </c>
      <c r="C655" s="29" t="s">
        <v>669</v>
      </c>
      <c r="D655" s="29" t="s">
        <v>279</v>
      </c>
      <c r="E655" s="29" t="s">
        <v>133</v>
      </c>
      <c r="F655" s="30">
        <v>145</v>
      </c>
      <c r="H655" s="73" t="s">
        <v>227</v>
      </c>
      <c r="I655" s="73" t="s">
        <v>235</v>
      </c>
      <c r="J655" s="74" t="s">
        <v>669</v>
      </c>
      <c r="K655" s="73" t="s">
        <v>279</v>
      </c>
      <c r="L655" s="73" t="s">
        <v>133</v>
      </c>
      <c r="M655" s="75">
        <v>145</v>
      </c>
      <c r="N655" s="51"/>
    </row>
    <row r="656" spans="1:14">
      <c r="A656" s="29" t="s">
        <v>227</v>
      </c>
      <c r="B656" s="29" t="s">
        <v>235</v>
      </c>
      <c r="C656" s="29" t="s">
        <v>717</v>
      </c>
      <c r="D656" s="29" t="s">
        <v>279</v>
      </c>
      <c r="E656" s="29" t="s">
        <v>142</v>
      </c>
      <c r="F656" s="30">
        <v>280</v>
      </c>
      <c r="H656" s="73" t="s">
        <v>227</v>
      </c>
      <c r="I656" s="73" t="s">
        <v>235</v>
      </c>
      <c r="J656" s="74" t="s">
        <v>717</v>
      </c>
      <c r="K656" s="73" t="s">
        <v>279</v>
      </c>
      <c r="L656" s="73" t="s">
        <v>142</v>
      </c>
      <c r="M656" s="75">
        <v>280</v>
      </c>
      <c r="N656" s="51"/>
    </row>
    <row r="657" spans="1:14">
      <c r="A657" s="29" t="s">
        <v>227</v>
      </c>
      <c r="B657" s="29" t="s">
        <v>235</v>
      </c>
      <c r="C657" s="29" t="s">
        <v>714</v>
      </c>
      <c r="D657" s="29" t="s">
        <v>315</v>
      </c>
      <c r="E657" s="29" t="s">
        <v>131</v>
      </c>
      <c r="F657" s="30">
        <v>198</v>
      </c>
      <c r="H657" s="73" t="s">
        <v>227</v>
      </c>
      <c r="I657" s="73" t="s">
        <v>235</v>
      </c>
      <c r="J657" s="74" t="s">
        <v>714</v>
      </c>
      <c r="K657" s="73" t="s">
        <v>315</v>
      </c>
      <c r="L657" s="73" t="s">
        <v>131</v>
      </c>
      <c r="M657" s="75">
        <v>198</v>
      </c>
      <c r="N657" s="51"/>
    </row>
    <row r="658" spans="1:14">
      <c r="A658" s="29" t="s">
        <v>227</v>
      </c>
      <c r="B658" s="29" t="s">
        <v>235</v>
      </c>
      <c r="C658" s="29" t="s">
        <v>715</v>
      </c>
      <c r="D658" s="29" t="s">
        <v>315</v>
      </c>
      <c r="E658" s="29" t="s">
        <v>131</v>
      </c>
      <c r="F658" s="30">
        <v>225</v>
      </c>
      <c r="H658" s="73" t="s">
        <v>227</v>
      </c>
      <c r="I658" s="73" t="s">
        <v>235</v>
      </c>
      <c r="J658" s="74" t="s">
        <v>715</v>
      </c>
      <c r="K658" s="73" t="s">
        <v>315</v>
      </c>
      <c r="L658" s="73" t="s">
        <v>131</v>
      </c>
      <c r="M658" s="75">
        <v>225</v>
      </c>
      <c r="N658" s="51"/>
    </row>
    <row r="659" spans="1:14">
      <c r="A659" s="29" t="s">
        <v>227</v>
      </c>
      <c r="B659" s="29" t="s">
        <v>235</v>
      </c>
      <c r="C659" s="29" t="s">
        <v>721</v>
      </c>
      <c r="D659" s="29" t="s">
        <v>279</v>
      </c>
      <c r="E659" s="29" t="s">
        <v>131</v>
      </c>
      <c r="F659" s="30">
        <v>210</v>
      </c>
      <c r="H659" s="73" t="s">
        <v>227</v>
      </c>
      <c r="I659" s="73" t="s">
        <v>235</v>
      </c>
      <c r="J659" s="74" t="s">
        <v>721</v>
      </c>
      <c r="K659" s="73" t="s">
        <v>279</v>
      </c>
      <c r="L659" s="73" t="s">
        <v>131</v>
      </c>
      <c r="M659" s="75">
        <v>210</v>
      </c>
      <c r="N659" s="51"/>
    </row>
    <row r="660" spans="1:14">
      <c r="A660" s="29" t="s">
        <v>227</v>
      </c>
      <c r="B660" s="29" t="s">
        <v>481</v>
      </c>
      <c r="F660" s="30">
        <v>1058</v>
      </c>
      <c r="H660" s="73" t="s">
        <v>227</v>
      </c>
      <c r="I660" s="80" t="s">
        <v>481</v>
      </c>
      <c r="J660" s="81"/>
      <c r="K660" s="81"/>
      <c r="L660" s="82"/>
      <c r="M660" s="76">
        <v>1058</v>
      </c>
      <c r="N660" s="51"/>
    </row>
    <row r="661" spans="1:14">
      <c r="A661" s="29" t="s">
        <v>227</v>
      </c>
      <c r="B661" s="29" t="s">
        <v>236</v>
      </c>
      <c r="C661" s="29" t="s">
        <v>669</v>
      </c>
      <c r="D661" s="29" t="s">
        <v>279</v>
      </c>
      <c r="E661" s="29" t="s">
        <v>133</v>
      </c>
      <c r="F661" s="30">
        <v>145</v>
      </c>
      <c r="H661" s="73" t="s">
        <v>227</v>
      </c>
      <c r="I661" s="73" t="s">
        <v>236</v>
      </c>
      <c r="J661" s="74" t="s">
        <v>669</v>
      </c>
      <c r="K661" s="73" t="s">
        <v>279</v>
      </c>
      <c r="L661" s="73" t="s">
        <v>133</v>
      </c>
      <c r="M661" s="75">
        <v>145</v>
      </c>
      <c r="N661" s="51"/>
    </row>
    <row r="662" spans="1:14">
      <c r="A662" s="29" t="s">
        <v>227</v>
      </c>
      <c r="B662" s="29" t="s">
        <v>236</v>
      </c>
      <c r="C662" s="29" t="s">
        <v>717</v>
      </c>
      <c r="D662" s="29" t="s">
        <v>279</v>
      </c>
      <c r="E662" s="29" t="s">
        <v>142</v>
      </c>
      <c r="F662" s="30">
        <v>280</v>
      </c>
      <c r="H662" s="73" t="s">
        <v>227</v>
      </c>
      <c r="I662" s="73" t="s">
        <v>236</v>
      </c>
      <c r="J662" s="74" t="s">
        <v>717</v>
      </c>
      <c r="K662" s="73" t="s">
        <v>279</v>
      </c>
      <c r="L662" s="73" t="s">
        <v>142</v>
      </c>
      <c r="M662" s="75">
        <v>280</v>
      </c>
      <c r="N662" s="51"/>
    </row>
    <row r="663" spans="1:14">
      <c r="A663" s="29" t="s">
        <v>227</v>
      </c>
      <c r="B663" s="29" t="s">
        <v>236</v>
      </c>
      <c r="C663" s="29" t="s">
        <v>714</v>
      </c>
      <c r="D663" s="29" t="s">
        <v>315</v>
      </c>
      <c r="E663" s="29" t="s">
        <v>131</v>
      </c>
      <c r="F663" s="30">
        <v>198</v>
      </c>
      <c r="H663" s="73" t="s">
        <v>227</v>
      </c>
      <c r="I663" s="73" t="s">
        <v>236</v>
      </c>
      <c r="J663" s="74" t="s">
        <v>714</v>
      </c>
      <c r="K663" s="73" t="s">
        <v>315</v>
      </c>
      <c r="L663" s="73" t="s">
        <v>131</v>
      </c>
      <c r="M663" s="75">
        <v>198</v>
      </c>
      <c r="N663" s="51"/>
    </row>
    <row r="664" spans="1:14">
      <c r="A664" s="29" t="s">
        <v>227</v>
      </c>
      <c r="B664" s="29" t="s">
        <v>236</v>
      </c>
      <c r="C664" s="29" t="s">
        <v>715</v>
      </c>
      <c r="D664" s="29" t="s">
        <v>315</v>
      </c>
      <c r="E664" s="29" t="s">
        <v>131</v>
      </c>
      <c r="F664" s="30">
        <v>225</v>
      </c>
      <c r="H664" s="73" t="s">
        <v>227</v>
      </c>
      <c r="I664" s="73" t="s">
        <v>236</v>
      </c>
      <c r="J664" s="74" t="s">
        <v>715</v>
      </c>
      <c r="K664" s="73" t="s">
        <v>315</v>
      </c>
      <c r="L664" s="73" t="s">
        <v>131</v>
      </c>
      <c r="M664" s="75">
        <v>225</v>
      </c>
      <c r="N664" s="51"/>
    </row>
    <row r="665" spans="1:14">
      <c r="A665" s="29" t="s">
        <v>227</v>
      </c>
      <c r="B665" s="29" t="s">
        <v>236</v>
      </c>
      <c r="C665" s="29" t="s">
        <v>721</v>
      </c>
      <c r="D665" s="29" t="s">
        <v>279</v>
      </c>
      <c r="E665" s="29" t="s">
        <v>131</v>
      </c>
      <c r="F665" s="30">
        <v>210</v>
      </c>
      <c r="H665" s="73" t="s">
        <v>227</v>
      </c>
      <c r="I665" s="73" t="s">
        <v>236</v>
      </c>
      <c r="J665" s="74" t="s">
        <v>721</v>
      </c>
      <c r="K665" s="73" t="s">
        <v>279</v>
      </c>
      <c r="L665" s="73" t="s">
        <v>131</v>
      </c>
      <c r="M665" s="75">
        <v>210</v>
      </c>
      <c r="N665" s="51"/>
    </row>
    <row r="666" spans="1:14">
      <c r="A666" s="29" t="s">
        <v>227</v>
      </c>
      <c r="B666" s="29" t="s">
        <v>482</v>
      </c>
      <c r="F666" s="30">
        <v>1058</v>
      </c>
      <c r="H666" s="73" t="s">
        <v>227</v>
      </c>
      <c r="I666" s="80" t="s">
        <v>482</v>
      </c>
      <c r="J666" s="81"/>
      <c r="K666" s="81"/>
      <c r="L666" s="82"/>
      <c r="M666" s="76">
        <v>1058</v>
      </c>
      <c r="N666" s="51"/>
    </row>
    <row r="667" spans="1:14">
      <c r="A667" s="29" t="s">
        <v>227</v>
      </c>
      <c r="B667" s="29" t="s">
        <v>238</v>
      </c>
      <c r="C667" s="29" t="s">
        <v>275</v>
      </c>
      <c r="D667" s="29" t="s">
        <v>569</v>
      </c>
      <c r="E667" s="29" t="s">
        <v>155</v>
      </c>
      <c r="F667" s="30">
        <v>168</v>
      </c>
      <c r="H667" s="73" t="s">
        <v>227</v>
      </c>
      <c r="I667" s="73" t="s">
        <v>238</v>
      </c>
      <c r="J667" s="74" t="s">
        <v>275</v>
      </c>
      <c r="K667" s="73" t="s">
        <v>569</v>
      </c>
      <c r="L667" s="73" t="s">
        <v>155</v>
      </c>
      <c r="M667" s="75">
        <v>168</v>
      </c>
      <c r="N667" s="51"/>
    </row>
    <row r="668" spans="1:14">
      <c r="A668" s="29" t="s">
        <v>227</v>
      </c>
      <c r="B668" s="29" t="s">
        <v>238</v>
      </c>
      <c r="C668" s="29" t="s">
        <v>545</v>
      </c>
      <c r="D668" s="29" t="s">
        <v>569</v>
      </c>
      <c r="E668" s="29" t="s">
        <v>131</v>
      </c>
      <c r="F668" s="30">
        <v>265</v>
      </c>
      <c r="H668" s="73" t="s">
        <v>227</v>
      </c>
      <c r="I668" s="73" t="s">
        <v>238</v>
      </c>
      <c r="J668" s="74" t="s">
        <v>545</v>
      </c>
      <c r="K668" s="73" t="s">
        <v>569</v>
      </c>
      <c r="L668" s="73" t="s">
        <v>131</v>
      </c>
      <c r="M668" s="75">
        <v>265</v>
      </c>
      <c r="N668" s="51"/>
    </row>
    <row r="669" spans="1:14">
      <c r="A669" s="29" t="s">
        <v>227</v>
      </c>
      <c r="B669" s="29" t="s">
        <v>238</v>
      </c>
      <c r="C669" s="29" t="s">
        <v>673</v>
      </c>
      <c r="D669" s="29" t="s">
        <v>247</v>
      </c>
      <c r="E669" s="29" t="s">
        <v>137</v>
      </c>
      <c r="F669" s="30">
        <v>235</v>
      </c>
      <c r="H669" s="73" t="s">
        <v>227</v>
      </c>
      <c r="I669" s="73" t="s">
        <v>238</v>
      </c>
      <c r="J669" s="74" t="s">
        <v>673</v>
      </c>
      <c r="K669" s="73" t="s">
        <v>247</v>
      </c>
      <c r="L669" s="73" t="s">
        <v>137</v>
      </c>
      <c r="M669" s="75">
        <v>235</v>
      </c>
      <c r="N669" s="51"/>
    </row>
    <row r="670" spans="1:14">
      <c r="A670" s="29" t="s">
        <v>227</v>
      </c>
      <c r="B670" s="29" t="s">
        <v>238</v>
      </c>
      <c r="C670" s="29" t="s">
        <v>675</v>
      </c>
      <c r="D670" s="29" t="s">
        <v>247</v>
      </c>
      <c r="E670" s="29" t="s">
        <v>137</v>
      </c>
      <c r="F670" s="30">
        <v>160</v>
      </c>
      <c r="H670" s="73" t="s">
        <v>227</v>
      </c>
      <c r="I670" s="73" t="s">
        <v>238</v>
      </c>
      <c r="J670" s="74" t="s">
        <v>675</v>
      </c>
      <c r="K670" s="73" t="s">
        <v>247</v>
      </c>
      <c r="L670" s="73" t="s">
        <v>137</v>
      </c>
      <c r="M670" s="75">
        <v>160</v>
      </c>
      <c r="N670" s="51"/>
    </row>
    <row r="671" spans="1:14">
      <c r="A671" s="29" t="s">
        <v>227</v>
      </c>
      <c r="B671" s="29" t="s">
        <v>238</v>
      </c>
      <c r="C671" s="29" t="s">
        <v>724</v>
      </c>
      <c r="D671" s="29" t="s">
        <v>247</v>
      </c>
      <c r="E671" s="29" t="s">
        <v>131</v>
      </c>
      <c r="F671" s="30">
        <v>187</v>
      </c>
      <c r="H671" s="73" t="s">
        <v>227</v>
      </c>
      <c r="I671" s="73" t="s">
        <v>238</v>
      </c>
      <c r="J671" s="74" t="s">
        <v>724</v>
      </c>
      <c r="K671" s="73" t="s">
        <v>247</v>
      </c>
      <c r="L671" s="73" t="s">
        <v>131</v>
      </c>
      <c r="M671" s="75">
        <v>187</v>
      </c>
      <c r="N671" s="51"/>
    </row>
    <row r="672" spans="1:14">
      <c r="A672" s="29" t="s">
        <v>227</v>
      </c>
      <c r="B672" s="29" t="s">
        <v>238</v>
      </c>
      <c r="C672" s="29" t="s">
        <v>729</v>
      </c>
      <c r="D672" s="29" t="s">
        <v>279</v>
      </c>
      <c r="E672" s="29" t="s">
        <v>135</v>
      </c>
      <c r="F672" s="30">
        <v>150</v>
      </c>
      <c r="H672" s="73" t="s">
        <v>227</v>
      </c>
      <c r="I672" s="73" t="s">
        <v>238</v>
      </c>
      <c r="J672" s="74" t="s">
        <v>729</v>
      </c>
      <c r="K672" s="73" t="s">
        <v>279</v>
      </c>
      <c r="L672" s="73" t="s">
        <v>135</v>
      </c>
      <c r="M672" s="75">
        <v>150</v>
      </c>
      <c r="N672" s="51"/>
    </row>
    <row r="673" spans="1:14">
      <c r="A673" s="29" t="s">
        <v>227</v>
      </c>
      <c r="B673" s="29" t="s">
        <v>238</v>
      </c>
      <c r="C673" s="29" t="s">
        <v>691</v>
      </c>
      <c r="D673" s="29" t="s">
        <v>292</v>
      </c>
      <c r="E673" s="29" t="s">
        <v>135</v>
      </c>
      <c r="F673" s="30">
        <v>155</v>
      </c>
      <c r="H673" s="73" t="s">
        <v>227</v>
      </c>
      <c r="I673" s="73" t="s">
        <v>238</v>
      </c>
      <c r="J673" s="74" t="s">
        <v>691</v>
      </c>
      <c r="K673" s="73" t="s">
        <v>292</v>
      </c>
      <c r="L673" s="73" t="s">
        <v>135</v>
      </c>
      <c r="M673" s="75">
        <v>155</v>
      </c>
      <c r="N673" s="51"/>
    </row>
    <row r="674" spans="1:14">
      <c r="A674" s="29" t="s">
        <v>227</v>
      </c>
      <c r="B674" s="29" t="s">
        <v>238</v>
      </c>
      <c r="C674" s="29" t="s">
        <v>694</v>
      </c>
      <c r="D674" s="29" t="s">
        <v>279</v>
      </c>
      <c r="E674" s="29" t="s">
        <v>146</v>
      </c>
      <c r="F674" s="30">
        <v>100</v>
      </c>
      <c r="H674" s="73" t="s">
        <v>227</v>
      </c>
      <c r="I674" s="73" t="s">
        <v>238</v>
      </c>
      <c r="J674" s="74" t="s">
        <v>694</v>
      </c>
      <c r="K674" s="73" t="s">
        <v>279</v>
      </c>
      <c r="L674" s="73" t="s">
        <v>146</v>
      </c>
      <c r="M674" s="75">
        <v>100</v>
      </c>
      <c r="N674" s="51"/>
    </row>
    <row r="675" spans="1:14">
      <c r="A675" s="29" t="s">
        <v>227</v>
      </c>
      <c r="B675" s="29" t="s">
        <v>238</v>
      </c>
      <c r="C675" s="29" t="s">
        <v>679</v>
      </c>
      <c r="D675" s="29" t="s">
        <v>247</v>
      </c>
      <c r="E675" s="29" t="s">
        <v>142</v>
      </c>
      <c r="F675" s="30">
        <v>230</v>
      </c>
      <c r="H675" s="73" t="s">
        <v>227</v>
      </c>
      <c r="I675" s="73" t="s">
        <v>238</v>
      </c>
      <c r="J675" s="74" t="s">
        <v>679</v>
      </c>
      <c r="K675" s="73" t="s">
        <v>247</v>
      </c>
      <c r="L675" s="73" t="s">
        <v>142</v>
      </c>
      <c r="M675" s="75">
        <v>230</v>
      </c>
      <c r="N675" s="51"/>
    </row>
    <row r="676" spans="1:14">
      <c r="A676" s="29" t="s">
        <v>227</v>
      </c>
      <c r="B676" s="29" t="s">
        <v>238</v>
      </c>
      <c r="C676" s="29" t="s">
        <v>681</v>
      </c>
      <c r="D676" s="29" t="s">
        <v>247</v>
      </c>
      <c r="E676" s="29" t="s">
        <v>146</v>
      </c>
      <c r="F676" s="30">
        <v>200</v>
      </c>
      <c r="H676" s="73" t="s">
        <v>227</v>
      </c>
      <c r="I676" s="73" t="s">
        <v>238</v>
      </c>
      <c r="J676" s="74" t="s">
        <v>681</v>
      </c>
      <c r="K676" s="73" t="s">
        <v>247</v>
      </c>
      <c r="L676" s="73" t="s">
        <v>146</v>
      </c>
      <c r="M676" s="75">
        <v>200</v>
      </c>
      <c r="N676" s="51"/>
    </row>
    <row r="677" spans="1:14">
      <c r="A677" s="29" t="s">
        <v>227</v>
      </c>
      <c r="B677" s="29" t="s">
        <v>238</v>
      </c>
      <c r="C677" s="29" t="s">
        <v>684</v>
      </c>
      <c r="D677" s="29" t="s">
        <v>247</v>
      </c>
      <c r="E677" s="29" t="s">
        <v>149</v>
      </c>
      <c r="F677" s="30">
        <v>278</v>
      </c>
      <c r="H677" s="73" t="s">
        <v>227</v>
      </c>
      <c r="I677" s="73" t="s">
        <v>238</v>
      </c>
      <c r="J677" s="74" t="s">
        <v>684</v>
      </c>
      <c r="K677" s="73" t="s">
        <v>247</v>
      </c>
      <c r="L677" s="73" t="s">
        <v>149</v>
      </c>
      <c r="M677" s="75">
        <v>278</v>
      </c>
      <c r="N677" s="51"/>
    </row>
    <row r="678" spans="1:14">
      <c r="A678" s="29" t="s">
        <v>227</v>
      </c>
      <c r="B678" s="29" t="s">
        <v>238</v>
      </c>
      <c r="C678" s="29" t="s">
        <v>717</v>
      </c>
      <c r="D678" s="29" t="s">
        <v>279</v>
      </c>
      <c r="E678" s="29" t="s">
        <v>142</v>
      </c>
      <c r="F678" s="30">
        <v>280</v>
      </c>
      <c r="H678" s="73" t="s">
        <v>227</v>
      </c>
      <c r="I678" s="73" t="s">
        <v>238</v>
      </c>
      <c r="J678" s="74" t="s">
        <v>717</v>
      </c>
      <c r="K678" s="73" t="s">
        <v>279</v>
      </c>
      <c r="L678" s="73" t="s">
        <v>142</v>
      </c>
      <c r="M678" s="75">
        <v>280</v>
      </c>
      <c r="N678" s="51"/>
    </row>
    <row r="679" spans="1:14">
      <c r="A679" s="29" t="s">
        <v>227</v>
      </c>
      <c r="B679" s="29" t="s">
        <v>483</v>
      </c>
      <c r="F679" s="30">
        <v>2408</v>
      </c>
      <c r="H679" s="73" t="s">
        <v>227</v>
      </c>
      <c r="I679" s="80" t="s">
        <v>483</v>
      </c>
      <c r="J679" s="81"/>
      <c r="K679" s="81"/>
      <c r="L679" s="82"/>
      <c r="M679" s="76">
        <v>2408</v>
      </c>
      <c r="N679" s="51"/>
    </row>
    <row r="680" spans="1:14">
      <c r="A680" s="29" t="s">
        <v>227</v>
      </c>
      <c r="B680" s="29" t="s">
        <v>239</v>
      </c>
      <c r="C680" s="29" t="s">
        <v>639</v>
      </c>
      <c r="D680" s="29" t="s">
        <v>279</v>
      </c>
      <c r="E680" s="29" t="s">
        <v>135</v>
      </c>
      <c r="F680" s="30">
        <v>150</v>
      </c>
      <c r="H680" s="73" t="s">
        <v>227</v>
      </c>
      <c r="I680" s="73" t="s">
        <v>239</v>
      </c>
      <c r="J680" s="74" t="s">
        <v>639</v>
      </c>
      <c r="K680" s="73" t="s">
        <v>279</v>
      </c>
      <c r="L680" s="73" t="s">
        <v>135</v>
      </c>
      <c r="M680" s="75">
        <v>150</v>
      </c>
      <c r="N680" s="51"/>
    </row>
    <row r="681" spans="1:14">
      <c r="A681" s="29" t="s">
        <v>227</v>
      </c>
      <c r="B681" s="29" t="s">
        <v>239</v>
      </c>
      <c r="C681" s="29" t="s">
        <v>731</v>
      </c>
      <c r="D681" s="29" t="s">
        <v>249</v>
      </c>
      <c r="E681" s="29" t="s">
        <v>131</v>
      </c>
      <c r="F681" s="30">
        <v>198</v>
      </c>
      <c r="H681" s="73" t="s">
        <v>227</v>
      </c>
      <c r="I681" s="73" t="s">
        <v>239</v>
      </c>
      <c r="J681" s="74" t="s">
        <v>731</v>
      </c>
      <c r="K681" s="73" t="s">
        <v>249</v>
      </c>
      <c r="L681" s="73" t="s">
        <v>131</v>
      </c>
      <c r="M681" s="75">
        <v>198</v>
      </c>
      <c r="N681" s="51"/>
    </row>
    <row r="682" spans="1:14">
      <c r="A682" s="29" t="s">
        <v>227</v>
      </c>
      <c r="B682" s="29" t="s">
        <v>239</v>
      </c>
      <c r="C682" s="29" t="s">
        <v>732</v>
      </c>
      <c r="D682" s="29" t="s">
        <v>249</v>
      </c>
      <c r="E682" s="29" t="s">
        <v>131</v>
      </c>
      <c r="F682" s="30">
        <v>210</v>
      </c>
      <c r="H682" s="73" t="s">
        <v>227</v>
      </c>
      <c r="I682" s="73" t="s">
        <v>239</v>
      </c>
      <c r="J682" s="74" t="s">
        <v>732</v>
      </c>
      <c r="K682" s="73" t="s">
        <v>249</v>
      </c>
      <c r="L682" s="73" t="s">
        <v>131</v>
      </c>
      <c r="M682" s="75">
        <v>210</v>
      </c>
      <c r="N682" s="51"/>
    </row>
    <row r="683" spans="1:14">
      <c r="A683" s="29" t="s">
        <v>227</v>
      </c>
      <c r="B683" s="29" t="s">
        <v>239</v>
      </c>
      <c r="C683" s="29" t="s">
        <v>734</v>
      </c>
      <c r="D683" s="29" t="s">
        <v>249</v>
      </c>
      <c r="E683" s="29" t="s">
        <v>131</v>
      </c>
      <c r="F683" s="30">
        <v>187</v>
      </c>
      <c r="H683" s="73" t="s">
        <v>227</v>
      </c>
      <c r="I683" s="73" t="s">
        <v>239</v>
      </c>
      <c r="J683" s="74" t="s">
        <v>734</v>
      </c>
      <c r="K683" s="73" t="s">
        <v>249</v>
      </c>
      <c r="L683" s="73" t="s">
        <v>131</v>
      </c>
      <c r="M683" s="75">
        <v>187</v>
      </c>
      <c r="N683" s="51"/>
    </row>
    <row r="684" spans="1:14">
      <c r="A684" s="29" t="s">
        <v>227</v>
      </c>
      <c r="B684" s="29" t="s">
        <v>239</v>
      </c>
      <c r="C684" s="29" t="s">
        <v>701</v>
      </c>
      <c r="D684" s="29" t="s">
        <v>249</v>
      </c>
      <c r="E684" s="29" t="s">
        <v>142</v>
      </c>
      <c r="F684" s="30">
        <v>230</v>
      </c>
      <c r="H684" s="73" t="s">
        <v>227</v>
      </c>
      <c r="I684" s="73" t="s">
        <v>239</v>
      </c>
      <c r="J684" s="74" t="s">
        <v>701</v>
      </c>
      <c r="K684" s="73" t="s">
        <v>249</v>
      </c>
      <c r="L684" s="73" t="s">
        <v>142</v>
      </c>
      <c r="M684" s="75">
        <v>230</v>
      </c>
      <c r="N684" s="51"/>
    </row>
    <row r="685" spans="1:14">
      <c r="A685" s="29" t="s">
        <v>227</v>
      </c>
      <c r="B685" s="29" t="s">
        <v>239</v>
      </c>
      <c r="C685" s="29" t="s">
        <v>702</v>
      </c>
      <c r="D685" s="29" t="s">
        <v>247</v>
      </c>
      <c r="E685" s="29" t="s">
        <v>149</v>
      </c>
      <c r="F685" s="30">
        <v>280</v>
      </c>
      <c r="H685" s="73" t="s">
        <v>227</v>
      </c>
      <c r="I685" s="73" t="s">
        <v>239</v>
      </c>
      <c r="J685" s="74" t="s">
        <v>702</v>
      </c>
      <c r="K685" s="73" t="s">
        <v>247</v>
      </c>
      <c r="L685" s="73" t="s">
        <v>149</v>
      </c>
      <c r="M685" s="75">
        <v>280</v>
      </c>
      <c r="N685" s="51"/>
    </row>
    <row r="686" spans="1:14">
      <c r="A686" s="29" t="s">
        <v>227</v>
      </c>
      <c r="B686" s="29" t="s">
        <v>239</v>
      </c>
      <c r="C686" s="29" t="s">
        <v>705</v>
      </c>
      <c r="D686" s="29" t="s">
        <v>249</v>
      </c>
      <c r="E686" s="29" t="s">
        <v>149</v>
      </c>
      <c r="F686" s="30">
        <v>296</v>
      </c>
      <c r="H686" s="73" t="s">
        <v>227</v>
      </c>
      <c r="I686" s="73" t="s">
        <v>239</v>
      </c>
      <c r="J686" s="74" t="s">
        <v>705</v>
      </c>
      <c r="K686" s="73" t="s">
        <v>249</v>
      </c>
      <c r="L686" s="73" t="s">
        <v>149</v>
      </c>
      <c r="M686" s="75">
        <v>296</v>
      </c>
      <c r="N686" s="51"/>
    </row>
    <row r="687" spans="1:14">
      <c r="A687" s="29" t="s">
        <v>227</v>
      </c>
      <c r="B687" s="29" t="s">
        <v>239</v>
      </c>
      <c r="C687" s="29" t="s">
        <v>711</v>
      </c>
      <c r="D687" s="29" t="s">
        <v>279</v>
      </c>
      <c r="E687" s="29" t="s">
        <v>135</v>
      </c>
      <c r="F687" s="30">
        <v>135</v>
      </c>
      <c r="H687" s="73" t="s">
        <v>227</v>
      </c>
      <c r="I687" s="73" t="s">
        <v>239</v>
      </c>
      <c r="J687" s="74" t="s">
        <v>711</v>
      </c>
      <c r="K687" s="73" t="s">
        <v>279</v>
      </c>
      <c r="L687" s="73" t="s">
        <v>135</v>
      </c>
      <c r="M687" s="75">
        <v>135</v>
      </c>
      <c r="N687" s="51"/>
    </row>
    <row r="688" spans="1:14">
      <c r="A688" s="29" t="s">
        <v>227</v>
      </c>
      <c r="B688" s="29" t="s">
        <v>239</v>
      </c>
      <c r="C688" s="29" t="s">
        <v>738</v>
      </c>
      <c r="D688" s="29" t="s">
        <v>249</v>
      </c>
      <c r="E688" s="29" t="s">
        <v>131</v>
      </c>
      <c r="F688" s="30">
        <v>265</v>
      </c>
      <c r="H688" s="73" t="s">
        <v>227</v>
      </c>
      <c r="I688" s="73" t="s">
        <v>239</v>
      </c>
      <c r="J688" s="74" t="s">
        <v>738</v>
      </c>
      <c r="K688" s="73" t="s">
        <v>249</v>
      </c>
      <c r="L688" s="73" t="s">
        <v>131</v>
      </c>
      <c r="M688" s="75">
        <v>265</v>
      </c>
      <c r="N688" s="51"/>
    </row>
    <row r="689" spans="1:14">
      <c r="A689" s="29" t="s">
        <v>227</v>
      </c>
      <c r="B689" s="29" t="s">
        <v>484</v>
      </c>
      <c r="F689" s="30">
        <v>1951</v>
      </c>
      <c r="H689" s="73" t="s">
        <v>227</v>
      </c>
      <c r="I689" s="80" t="s">
        <v>484</v>
      </c>
      <c r="J689" s="81"/>
      <c r="K689" s="81"/>
      <c r="L689" s="82"/>
      <c r="M689" s="76">
        <v>1951</v>
      </c>
      <c r="N689" s="51"/>
    </row>
    <row r="690" spans="1:14">
      <c r="A690" s="29" t="s">
        <v>227</v>
      </c>
      <c r="B690" s="29" t="s">
        <v>240</v>
      </c>
      <c r="C690" s="29" t="s">
        <v>669</v>
      </c>
      <c r="D690" s="29" t="s">
        <v>279</v>
      </c>
      <c r="E690" s="29" t="s">
        <v>133</v>
      </c>
      <c r="F690" s="30">
        <v>145</v>
      </c>
      <c r="H690" s="73" t="s">
        <v>227</v>
      </c>
      <c r="I690" s="73" t="s">
        <v>240</v>
      </c>
      <c r="J690" s="74" t="s">
        <v>669</v>
      </c>
      <c r="K690" s="73" t="s">
        <v>279</v>
      </c>
      <c r="L690" s="73" t="s">
        <v>133</v>
      </c>
      <c r="M690" s="75">
        <v>145</v>
      </c>
      <c r="N690" s="51"/>
    </row>
    <row r="691" spans="1:14">
      <c r="A691" s="29" t="s">
        <v>227</v>
      </c>
      <c r="B691" s="29" t="s">
        <v>240</v>
      </c>
      <c r="C691" s="29" t="s">
        <v>728</v>
      </c>
      <c r="D691" s="29" t="s">
        <v>279</v>
      </c>
      <c r="E691" s="29" t="s">
        <v>146</v>
      </c>
      <c r="F691" s="30">
        <v>120</v>
      </c>
      <c r="H691" s="73" t="s">
        <v>227</v>
      </c>
      <c r="I691" s="73" t="s">
        <v>240</v>
      </c>
      <c r="J691" s="74" t="s">
        <v>728</v>
      </c>
      <c r="K691" s="73" t="s">
        <v>279</v>
      </c>
      <c r="L691" s="73" t="s">
        <v>146</v>
      </c>
      <c r="M691" s="75">
        <v>120</v>
      </c>
      <c r="N691" s="51"/>
    </row>
    <row r="692" spans="1:14">
      <c r="A692" s="29" t="s">
        <v>227</v>
      </c>
      <c r="B692" s="29" t="s">
        <v>240</v>
      </c>
      <c r="C692" s="29" t="s">
        <v>717</v>
      </c>
      <c r="D692" s="29" t="s">
        <v>279</v>
      </c>
      <c r="E692" s="29" t="s">
        <v>142</v>
      </c>
      <c r="F692" s="30">
        <v>280</v>
      </c>
      <c r="H692" s="73" t="s">
        <v>227</v>
      </c>
      <c r="I692" s="73" t="s">
        <v>240</v>
      </c>
      <c r="J692" s="74" t="s">
        <v>717</v>
      </c>
      <c r="K692" s="73" t="s">
        <v>279</v>
      </c>
      <c r="L692" s="73" t="s">
        <v>142</v>
      </c>
      <c r="M692" s="75">
        <v>280</v>
      </c>
      <c r="N692" s="51"/>
    </row>
    <row r="693" spans="1:14">
      <c r="A693" s="29" t="s">
        <v>227</v>
      </c>
      <c r="B693" s="29" t="s">
        <v>240</v>
      </c>
      <c r="C693" s="29" t="s">
        <v>714</v>
      </c>
      <c r="D693" s="29" t="s">
        <v>315</v>
      </c>
      <c r="E693" s="29" t="s">
        <v>131</v>
      </c>
      <c r="F693" s="30">
        <v>198</v>
      </c>
      <c r="H693" s="73" t="s">
        <v>227</v>
      </c>
      <c r="I693" s="73" t="s">
        <v>240</v>
      </c>
      <c r="J693" s="74" t="s">
        <v>714</v>
      </c>
      <c r="K693" s="73" t="s">
        <v>315</v>
      </c>
      <c r="L693" s="73" t="s">
        <v>131</v>
      </c>
      <c r="M693" s="75">
        <v>198</v>
      </c>
      <c r="N693" s="51"/>
    </row>
    <row r="694" spans="1:14">
      <c r="A694" s="29" t="s">
        <v>227</v>
      </c>
      <c r="B694" s="29" t="s">
        <v>240</v>
      </c>
      <c r="C694" s="29" t="s">
        <v>715</v>
      </c>
      <c r="D694" s="29" t="s">
        <v>315</v>
      </c>
      <c r="E694" s="29" t="s">
        <v>131</v>
      </c>
      <c r="F694" s="30">
        <v>225</v>
      </c>
      <c r="H694" s="73" t="s">
        <v>227</v>
      </c>
      <c r="I694" s="73" t="s">
        <v>240</v>
      </c>
      <c r="J694" s="74" t="s">
        <v>715</v>
      </c>
      <c r="K694" s="73" t="s">
        <v>315</v>
      </c>
      <c r="L694" s="73" t="s">
        <v>131</v>
      </c>
      <c r="M694" s="75">
        <v>225</v>
      </c>
      <c r="N694" s="51"/>
    </row>
    <row r="695" spans="1:14">
      <c r="A695" s="29" t="s">
        <v>227</v>
      </c>
      <c r="B695" s="29" t="s">
        <v>240</v>
      </c>
      <c r="C695" s="29" t="s">
        <v>721</v>
      </c>
      <c r="D695" s="29" t="s">
        <v>279</v>
      </c>
      <c r="E695" s="29" t="s">
        <v>131</v>
      </c>
      <c r="F695" s="30">
        <v>210</v>
      </c>
      <c r="H695" s="73" t="s">
        <v>227</v>
      </c>
      <c r="I695" s="73" t="s">
        <v>240</v>
      </c>
      <c r="J695" s="74" t="s">
        <v>721</v>
      </c>
      <c r="K695" s="73" t="s">
        <v>279</v>
      </c>
      <c r="L695" s="73" t="s">
        <v>131</v>
      </c>
      <c r="M695" s="75">
        <v>210</v>
      </c>
      <c r="N695" s="51"/>
    </row>
    <row r="696" spans="1:14">
      <c r="A696" s="29" t="s">
        <v>227</v>
      </c>
      <c r="B696" s="29" t="s">
        <v>485</v>
      </c>
      <c r="F696" s="30">
        <v>1178</v>
      </c>
      <c r="H696" s="73" t="s">
        <v>227</v>
      </c>
      <c r="I696" s="80" t="s">
        <v>485</v>
      </c>
      <c r="J696" s="81"/>
      <c r="K696" s="81"/>
      <c r="L696" s="82"/>
      <c r="M696" s="76">
        <v>1178</v>
      </c>
      <c r="N696" s="51"/>
    </row>
    <row r="697" spans="1:14">
      <c r="A697" s="29" t="s">
        <v>227</v>
      </c>
      <c r="B697" s="29" t="s">
        <v>740</v>
      </c>
      <c r="C697" s="29" t="s">
        <v>639</v>
      </c>
      <c r="D697" s="29" t="s">
        <v>279</v>
      </c>
      <c r="E697" s="29" t="s">
        <v>135</v>
      </c>
      <c r="F697" s="30">
        <v>150</v>
      </c>
      <c r="H697" s="73" t="s">
        <v>227</v>
      </c>
      <c r="I697" s="73" t="s">
        <v>740</v>
      </c>
      <c r="J697" s="74" t="s">
        <v>639</v>
      </c>
      <c r="K697" s="73" t="s">
        <v>279</v>
      </c>
      <c r="L697" s="73" t="s">
        <v>135</v>
      </c>
      <c r="M697" s="75">
        <v>150</v>
      </c>
      <c r="N697" s="51"/>
    </row>
    <row r="698" spans="1:14">
      <c r="A698" s="29" t="s">
        <v>227</v>
      </c>
      <c r="B698" s="29" t="s">
        <v>740</v>
      </c>
      <c r="C698" s="29" t="s">
        <v>731</v>
      </c>
      <c r="D698" s="29" t="s">
        <v>249</v>
      </c>
      <c r="E698" s="29" t="s">
        <v>131</v>
      </c>
      <c r="F698" s="30">
        <v>198</v>
      </c>
      <c r="H698" s="73" t="s">
        <v>227</v>
      </c>
      <c r="I698" s="73" t="s">
        <v>740</v>
      </c>
      <c r="J698" s="74" t="s">
        <v>731</v>
      </c>
      <c r="K698" s="73" t="s">
        <v>249</v>
      </c>
      <c r="L698" s="73" t="s">
        <v>131</v>
      </c>
      <c r="M698" s="75">
        <v>198</v>
      </c>
      <c r="N698" s="51"/>
    </row>
    <row r="699" spans="1:14">
      <c r="A699" s="29" t="s">
        <v>227</v>
      </c>
      <c r="B699" s="29" t="s">
        <v>740</v>
      </c>
      <c r="C699" s="29" t="s">
        <v>732</v>
      </c>
      <c r="D699" s="29" t="s">
        <v>249</v>
      </c>
      <c r="E699" s="29" t="s">
        <v>131</v>
      </c>
      <c r="F699" s="30">
        <v>210</v>
      </c>
      <c r="H699" s="73" t="s">
        <v>227</v>
      </c>
      <c r="I699" s="73" t="s">
        <v>740</v>
      </c>
      <c r="J699" s="74" t="s">
        <v>732</v>
      </c>
      <c r="K699" s="73" t="s">
        <v>249</v>
      </c>
      <c r="L699" s="73" t="s">
        <v>131</v>
      </c>
      <c r="M699" s="75">
        <v>210</v>
      </c>
      <c r="N699" s="51"/>
    </row>
    <row r="700" spans="1:14">
      <c r="A700" s="29" t="s">
        <v>227</v>
      </c>
      <c r="B700" s="29" t="s">
        <v>740</v>
      </c>
      <c r="C700" s="29" t="s">
        <v>734</v>
      </c>
      <c r="D700" s="29" t="s">
        <v>249</v>
      </c>
      <c r="E700" s="29" t="s">
        <v>131</v>
      </c>
      <c r="F700" s="30">
        <v>187</v>
      </c>
      <c r="H700" s="73" t="s">
        <v>227</v>
      </c>
      <c r="I700" s="73" t="s">
        <v>740</v>
      </c>
      <c r="J700" s="74" t="s">
        <v>734</v>
      </c>
      <c r="K700" s="73" t="s">
        <v>249</v>
      </c>
      <c r="L700" s="73" t="s">
        <v>131</v>
      </c>
      <c r="M700" s="75">
        <v>187</v>
      </c>
      <c r="N700" s="51"/>
    </row>
    <row r="701" spans="1:14">
      <c r="A701" s="29" t="s">
        <v>227</v>
      </c>
      <c r="B701" s="29" t="s">
        <v>740</v>
      </c>
      <c r="C701" s="29" t="s">
        <v>701</v>
      </c>
      <c r="D701" s="29" t="s">
        <v>249</v>
      </c>
      <c r="E701" s="29" t="s">
        <v>142</v>
      </c>
      <c r="F701" s="30">
        <v>230</v>
      </c>
      <c r="H701" s="73" t="s">
        <v>227</v>
      </c>
      <c r="I701" s="73" t="s">
        <v>740</v>
      </c>
      <c r="J701" s="74" t="s">
        <v>701</v>
      </c>
      <c r="K701" s="73" t="s">
        <v>249</v>
      </c>
      <c r="L701" s="73" t="s">
        <v>142</v>
      </c>
      <c r="M701" s="75">
        <v>230</v>
      </c>
      <c r="N701" s="51"/>
    </row>
    <row r="702" spans="1:14">
      <c r="A702" s="29" t="s">
        <v>227</v>
      </c>
      <c r="B702" s="29" t="s">
        <v>740</v>
      </c>
      <c r="C702" s="29" t="s">
        <v>702</v>
      </c>
      <c r="D702" s="29" t="s">
        <v>247</v>
      </c>
      <c r="E702" s="29" t="s">
        <v>149</v>
      </c>
      <c r="F702" s="30">
        <v>280</v>
      </c>
      <c r="H702" s="73" t="s">
        <v>227</v>
      </c>
      <c r="I702" s="73" t="s">
        <v>740</v>
      </c>
      <c r="J702" s="74" t="s">
        <v>702</v>
      </c>
      <c r="K702" s="73" t="s">
        <v>247</v>
      </c>
      <c r="L702" s="73" t="s">
        <v>149</v>
      </c>
      <c r="M702" s="75">
        <v>280</v>
      </c>
      <c r="N702" s="51"/>
    </row>
    <row r="703" spans="1:14">
      <c r="A703" s="29" t="s">
        <v>227</v>
      </c>
      <c r="B703" s="29" t="s">
        <v>740</v>
      </c>
      <c r="C703" s="29" t="s">
        <v>705</v>
      </c>
      <c r="D703" s="29" t="s">
        <v>249</v>
      </c>
      <c r="E703" s="29" t="s">
        <v>149</v>
      </c>
      <c r="F703" s="30">
        <v>296</v>
      </c>
      <c r="H703" s="73" t="s">
        <v>227</v>
      </c>
      <c r="I703" s="73" t="s">
        <v>740</v>
      </c>
      <c r="J703" s="74" t="s">
        <v>705</v>
      </c>
      <c r="K703" s="73" t="s">
        <v>249</v>
      </c>
      <c r="L703" s="73" t="s">
        <v>149</v>
      </c>
      <c r="M703" s="75">
        <v>296</v>
      </c>
      <c r="N703" s="51"/>
    </row>
    <row r="704" spans="1:14">
      <c r="A704" s="29" t="s">
        <v>227</v>
      </c>
      <c r="B704" s="29" t="s">
        <v>740</v>
      </c>
      <c r="C704" s="29" t="s">
        <v>739</v>
      </c>
      <c r="D704" s="29" t="s">
        <v>279</v>
      </c>
      <c r="E704" s="29" t="s">
        <v>149</v>
      </c>
      <c r="F704" s="30">
        <v>376</v>
      </c>
      <c r="H704" s="73" t="s">
        <v>227</v>
      </c>
      <c r="I704" s="73" t="s">
        <v>740</v>
      </c>
      <c r="J704" s="74" t="s">
        <v>739</v>
      </c>
      <c r="K704" s="73" t="s">
        <v>279</v>
      </c>
      <c r="L704" s="73" t="s">
        <v>149</v>
      </c>
      <c r="M704" s="75">
        <v>376</v>
      </c>
      <c r="N704" s="51"/>
    </row>
    <row r="705" spans="1:14">
      <c r="A705" s="29" t="s">
        <v>227</v>
      </c>
      <c r="B705" s="29" t="s">
        <v>740</v>
      </c>
      <c r="C705" s="29" t="s">
        <v>709</v>
      </c>
      <c r="D705" s="29" t="s">
        <v>247</v>
      </c>
      <c r="E705" s="29" t="s">
        <v>369</v>
      </c>
      <c r="F705" s="30">
        <v>198</v>
      </c>
      <c r="H705" s="73" t="s">
        <v>227</v>
      </c>
      <c r="I705" s="73" t="s">
        <v>740</v>
      </c>
      <c r="J705" s="74" t="s">
        <v>709</v>
      </c>
      <c r="K705" s="73" t="s">
        <v>247</v>
      </c>
      <c r="L705" s="73" t="s">
        <v>369</v>
      </c>
      <c r="M705" s="75">
        <v>198</v>
      </c>
      <c r="N705" s="51"/>
    </row>
    <row r="706" spans="1:14">
      <c r="A706" s="29" t="s">
        <v>227</v>
      </c>
      <c r="B706" s="29" t="s">
        <v>740</v>
      </c>
      <c r="C706" s="29" t="s">
        <v>711</v>
      </c>
      <c r="D706" s="29" t="s">
        <v>279</v>
      </c>
      <c r="E706" s="29" t="s">
        <v>135</v>
      </c>
      <c r="F706" s="30">
        <v>135</v>
      </c>
      <c r="H706" s="73" t="s">
        <v>227</v>
      </c>
      <c r="I706" s="73" t="s">
        <v>740</v>
      </c>
      <c r="J706" s="74" t="s">
        <v>711</v>
      </c>
      <c r="K706" s="73" t="s">
        <v>279</v>
      </c>
      <c r="L706" s="73" t="s">
        <v>135</v>
      </c>
      <c r="M706" s="75">
        <v>135</v>
      </c>
      <c r="N706" s="51"/>
    </row>
    <row r="707" spans="1:14">
      <c r="A707" s="29" t="s">
        <v>227</v>
      </c>
      <c r="B707" s="29" t="s">
        <v>747</v>
      </c>
      <c r="F707" s="30">
        <v>2260</v>
      </c>
      <c r="H707" s="73" t="s">
        <v>227</v>
      </c>
      <c r="I707" s="80" t="s">
        <v>747</v>
      </c>
      <c r="J707" s="81"/>
      <c r="K707" s="81"/>
      <c r="L707" s="82"/>
      <c r="M707" s="76">
        <v>2260</v>
      </c>
      <c r="N707" s="51"/>
    </row>
    <row r="708" spans="1:14" ht="25.5" customHeight="1">
      <c r="A708" s="29" t="s">
        <v>352</v>
      </c>
      <c r="F708" s="30">
        <v>128682</v>
      </c>
      <c r="J708" s="72"/>
      <c r="N708" s="72"/>
    </row>
  </sheetData>
  <mergeCells count="68">
    <mergeCell ref="H1:N1"/>
    <mergeCell ref="I13:L13"/>
    <mergeCell ref="I23:L23"/>
    <mergeCell ref="I31:L31"/>
    <mergeCell ref="I39:L39"/>
    <mergeCell ref="I48:L48"/>
    <mergeCell ref="I57:L57"/>
    <mergeCell ref="I72:L72"/>
    <mergeCell ref="I87:L87"/>
    <mergeCell ref="I103:L103"/>
    <mergeCell ref="I119:L119"/>
    <mergeCell ref="I132:L132"/>
    <mergeCell ref="I145:L145"/>
    <mergeCell ref="I159:L159"/>
    <mergeCell ref="I173:L173"/>
    <mergeCell ref="I181:L181"/>
    <mergeCell ref="I189:L189"/>
    <mergeCell ref="I196:L196"/>
    <mergeCell ref="I203:L203"/>
    <mergeCell ref="I218:L218"/>
    <mergeCell ref="I233:L233"/>
    <mergeCell ref="I248:L248"/>
    <mergeCell ref="I263:L263"/>
    <mergeCell ref="I275:L275"/>
    <mergeCell ref="I287:L287"/>
    <mergeCell ref="I299:L299"/>
    <mergeCell ref="I311:L311"/>
    <mergeCell ref="I317:L317"/>
    <mergeCell ref="I323:L323"/>
    <mergeCell ref="I329:L329"/>
    <mergeCell ref="I335:L335"/>
    <mergeCell ref="I351:L351"/>
    <mergeCell ref="I367:L367"/>
    <mergeCell ref="I383:L383"/>
    <mergeCell ref="I399:L399"/>
    <mergeCell ref="I410:L410"/>
    <mergeCell ref="I421:L421"/>
    <mergeCell ref="I432:L432"/>
    <mergeCell ref="I443:L443"/>
    <mergeCell ref="I449:L449"/>
    <mergeCell ref="I455:L455"/>
    <mergeCell ref="I461:L461"/>
    <mergeCell ref="I467:L467"/>
    <mergeCell ref="I479:L479"/>
    <mergeCell ref="I491:L491"/>
    <mergeCell ref="I501:L501"/>
    <mergeCell ref="I511:L511"/>
    <mergeCell ref="I518:L518"/>
    <mergeCell ref="I525:L525"/>
    <mergeCell ref="I536:L536"/>
    <mergeCell ref="I547:L547"/>
    <mergeCell ref="I557:L557"/>
    <mergeCell ref="I567:L567"/>
    <mergeCell ref="I573:L573"/>
    <mergeCell ref="I579:L579"/>
    <mergeCell ref="I591:L591"/>
    <mergeCell ref="I603:L603"/>
    <mergeCell ref="I615:L615"/>
    <mergeCell ref="I626:L626"/>
    <mergeCell ref="I637:L637"/>
    <mergeCell ref="I689:L689"/>
    <mergeCell ref="I696:L696"/>
    <mergeCell ref="I707:L707"/>
    <mergeCell ref="I648:L648"/>
    <mergeCell ref="I654:L654"/>
    <mergeCell ref="I660:L660"/>
    <mergeCell ref="I666:L666"/>
    <mergeCell ref="I679:L679"/>
  </mergeCells>
  <phoneticPr fontId="3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2"/>
  <headerFoot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workbookViewId="0">
      <selection activeCell="E8" sqref="E8"/>
    </sheetView>
  </sheetViews>
  <sheetFormatPr defaultRowHeight="16.5"/>
  <cols>
    <col min="1" max="1" width="36" customWidth="1"/>
    <col min="2" max="2" width="8.75" customWidth="1"/>
    <col min="3" max="3" width="8" customWidth="1"/>
    <col min="4" max="7" width="10.75" bestFit="1" customWidth="1"/>
    <col min="8" max="8" width="10.75" customWidth="1"/>
    <col min="9" max="16" width="10.75" bestFit="1" customWidth="1"/>
    <col min="17" max="17" width="6.25" customWidth="1"/>
    <col min="18" max="21" width="7.125" bestFit="1" customWidth="1"/>
    <col min="22" max="22" width="6.25" customWidth="1"/>
    <col min="23" max="55" width="7.125" bestFit="1" customWidth="1"/>
    <col min="56" max="57" width="7.125" customWidth="1"/>
    <col min="58" max="58" width="7.125" bestFit="1" customWidth="1"/>
    <col min="59" max="59" width="7.375" bestFit="1" customWidth="1"/>
  </cols>
  <sheetData>
    <row r="1" spans="1:17">
      <c r="A1" s="28" t="s">
        <v>357</v>
      </c>
      <c r="B1" t="s">
        <v>227</v>
      </c>
    </row>
    <row r="2" spans="1:17">
      <c r="A2" s="28" t="s">
        <v>355</v>
      </c>
      <c r="B2" t="s">
        <v>749</v>
      </c>
    </row>
    <row r="4" spans="1:17">
      <c r="A4" s="28" t="s">
        <v>380</v>
      </c>
      <c r="D4" s="28" t="s">
        <v>353</v>
      </c>
    </row>
    <row r="5" spans="1:17">
      <c r="A5" s="28" t="s">
        <v>351</v>
      </c>
      <c r="B5" s="28" t="s">
        <v>259</v>
      </c>
      <c r="C5" s="28" t="s">
        <v>354</v>
      </c>
      <c r="D5" t="s">
        <v>228</v>
      </c>
      <c r="E5" t="s">
        <v>229</v>
      </c>
      <c r="F5" t="s">
        <v>230</v>
      </c>
      <c r="G5" t="s">
        <v>238</v>
      </c>
      <c r="H5" t="s">
        <v>231</v>
      </c>
      <c r="I5" t="s">
        <v>232</v>
      </c>
      <c r="J5" t="s">
        <v>233</v>
      </c>
      <c r="K5" t="s">
        <v>239</v>
      </c>
      <c r="L5" t="s">
        <v>234</v>
      </c>
      <c r="M5" t="s">
        <v>235</v>
      </c>
      <c r="N5" t="s">
        <v>236</v>
      </c>
      <c r="O5" t="s">
        <v>240</v>
      </c>
      <c r="P5" t="s">
        <v>740</v>
      </c>
      <c r="Q5" t="s">
        <v>352</v>
      </c>
    </row>
    <row r="6" spans="1:17">
      <c r="A6" s="29" t="s">
        <v>275</v>
      </c>
      <c r="B6" s="29" t="s">
        <v>569</v>
      </c>
      <c r="C6" s="29" t="s">
        <v>155</v>
      </c>
      <c r="D6" s="30">
        <v>30</v>
      </c>
      <c r="E6" s="30">
        <v>30</v>
      </c>
      <c r="F6" s="30">
        <v>30</v>
      </c>
      <c r="G6" s="30">
        <v>30</v>
      </c>
      <c r="H6" s="30"/>
      <c r="I6" s="30"/>
      <c r="J6" s="30"/>
      <c r="K6" s="30"/>
      <c r="L6" s="30"/>
      <c r="M6" s="30"/>
      <c r="N6" s="30"/>
      <c r="O6" s="30"/>
      <c r="P6" s="30"/>
      <c r="Q6" s="30">
        <v>120</v>
      </c>
    </row>
    <row r="7" spans="1:17">
      <c r="A7" s="29" t="s">
        <v>545</v>
      </c>
      <c r="B7" s="29" t="s">
        <v>569</v>
      </c>
      <c r="C7" s="29" t="s">
        <v>131</v>
      </c>
      <c r="D7" s="30"/>
      <c r="E7" s="30"/>
      <c r="F7" s="30"/>
      <c r="G7" s="30">
        <v>30</v>
      </c>
      <c r="H7" s="30"/>
      <c r="I7" s="30"/>
      <c r="J7" s="30"/>
      <c r="K7" s="30"/>
      <c r="L7" s="30"/>
      <c r="M7" s="30"/>
      <c r="N7" s="30"/>
      <c r="O7" s="30"/>
      <c r="P7" s="30"/>
      <c r="Q7" s="30">
        <v>30</v>
      </c>
    </row>
    <row r="8" spans="1:17">
      <c r="A8" s="29" t="s">
        <v>639</v>
      </c>
      <c r="B8" s="29" t="s">
        <v>279</v>
      </c>
      <c r="C8" s="29" t="s">
        <v>135</v>
      </c>
      <c r="D8" s="30"/>
      <c r="E8" s="30"/>
      <c r="F8" s="30"/>
      <c r="G8" s="30"/>
      <c r="H8" s="30">
        <v>25</v>
      </c>
      <c r="I8" s="30">
        <v>25</v>
      </c>
      <c r="J8" s="30">
        <v>25</v>
      </c>
      <c r="K8" s="30">
        <v>25</v>
      </c>
      <c r="L8" s="30"/>
      <c r="M8" s="30"/>
      <c r="N8" s="30"/>
      <c r="O8" s="30"/>
      <c r="P8" s="30">
        <v>25</v>
      </c>
      <c r="Q8" s="30">
        <v>125</v>
      </c>
    </row>
    <row r="9" spans="1:17">
      <c r="A9" s="29" t="s">
        <v>669</v>
      </c>
      <c r="B9" s="29" t="s">
        <v>279</v>
      </c>
      <c r="C9" s="29" t="s">
        <v>133</v>
      </c>
      <c r="D9" s="30"/>
      <c r="E9" s="30"/>
      <c r="F9" s="30"/>
      <c r="G9" s="30"/>
      <c r="H9" s="30"/>
      <c r="I9" s="30"/>
      <c r="J9" s="30"/>
      <c r="K9" s="30"/>
      <c r="L9" s="30">
        <v>30</v>
      </c>
      <c r="M9" s="30">
        <v>30</v>
      </c>
      <c r="N9" s="30">
        <v>30</v>
      </c>
      <c r="O9" s="30">
        <v>30</v>
      </c>
      <c r="P9" s="30"/>
      <c r="Q9" s="30">
        <v>120</v>
      </c>
    </row>
    <row r="10" spans="1:17">
      <c r="A10" s="29" t="s">
        <v>673</v>
      </c>
      <c r="B10" s="29" t="s">
        <v>247</v>
      </c>
      <c r="C10" s="29" t="s">
        <v>137</v>
      </c>
      <c r="D10" s="30">
        <v>30</v>
      </c>
      <c r="E10" s="30">
        <v>30</v>
      </c>
      <c r="F10" s="30">
        <v>30</v>
      </c>
      <c r="G10" s="30">
        <v>30</v>
      </c>
      <c r="H10" s="30"/>
      <c r="I10" s="30"/>
      <c r="J10" s="30"/>
      <c r="K10" s="30"/>
      <c r="L10" s="30"/>
      <c r="M10" s="30"/>
      <c r="N10" s="30"/>
      <c r="O10" s="30"/>
      <c r="P10" s="30"/>
      <c r="Q10" s="30">
        <v>120</v>
      </c>
    </row>
    <row r="11" spans="1:17">
      <c r="A11" s="29" t="s">
        <v>675</v>
      </c>
      <c r="B11" s="29" t="s">
        <v>247</v>
      </c>
      <c r="C11" s="29" t="s">
        <v>137</v>
      </c>
      <c r="D11" s="30">
        <v>30</v>
      </c>
      <c r="E11" s="30">
        <v>30</v>
      </c>
      <c r="F11" s="30">
        <v>30</v>
      </c>
      <c r="G11" s="30">
        <v>30</v>
      </c>
      <c r="H11" s="30"/>
      <c r="I11" s="30"/>
      <c r="J11" s="30"/>
      <c r="K11" s="30"/>
      <c r="L11" s="30"/>
      <c r="M11" s="30"/>
      <c r="N11" s="30"/>
      <c r="O11" s="30"/>
      <c r="P11" s="30"/>
      <c r="Q11" s="30">
        <v>120</v>
      </c>
    </row>
    <row r="12" spans="1:17">
      <c r="A12" s="29" t="s">
        <v>724</v>
      </c>
      <c r="B12" s="29" t="s">
        <v>247</v>
      </c>
      <c r="C12" s="29" t="s">
        <v>131</v>
      </c>
      <c r="D12" s="30">
        <v>30</v>
      </c>
      <c r="E12" s="30">
        <v>30</v>
      </c>
      <c r="F12" s="30">
        <v>30</v>
      </c>
      <c r="G12" s="30">
        <v>30</v>
      </c>
      <c r="H12" s="30"/>
      <c r="I12" s="30"/>
      <c r="J12" s="30"/>
      <c r="K12" s="30"/>
      <c r="L12" s="30"/>
      <c r="M12" s="30"/>
      <c r="N12" s="30"/>
      <c r="O12" s="30"/>
      <c r="P12" s="30"/>
      <c r="Q12" s="30">
        <v>120</v>
      </c>
    </row>
    <row r="13" spans="1:17">
      <c r="A13" s="29" t="s">
        <v>728</v>
      </c>
      <c r="B13" s="29" t="s">
        <v>279</v>
      </c>
      <c r="C13" s="29" t="s">
        <v>146</v>
      </c>
      <c r="D13" s="30">
        <v>30</v>
      </c>
      <c r="E13" s="30">
        <v>30</v>
      </c>
      <c r="F13" s="30">
        <v>30</v>
      </c>
      <c r="G13" s="30"/>
      <c r="H13" s="30"/>
      <c r="I13" s="30"/>
      <c r="J13" s="30"/>
      <c r="K13" s="30"/>
      <c r="L13" s="30"/>
      <c r="M13" s="30"/>
      <c r="N13" s="30"/>
      <c r="O13" s="30">
        <v>30</v>
      </c>
      <c r="P13" s="30"/>
      <c r="Q13" s="30">
        <v>120</v>
      </c>
    </row>
    <row r="14" spans="1:17">
      <c r="A14" s="29" t="s">
        <v>729</v>
      </c>
      <c r="B14" s="29" t="s">
        <v>279</v>
      </c>
      <c r="C14" s="29" t="s">
        <v>135</v>
      </c>
      <c r="D14" s="30">
        <v>30</v>
      </c>
      <c r="E14" s="30">
        <v>30</v>
      </c>
      <c r="F14" s="30">
        <v>30</v>
      </c>
      <c r="G14" s="30">
        <v>30</v>
      </c>
      <c r="H14" s="30"/>
      <c r="I14" s="30"/>
      <c r="J14" s="30"/>
      <c r="K14" s="30"/>
      <c r="L14" s="30"/>
      <c r="M14" s="30"/>
      <c r="N14" s="30"/>
      <c r="O14" s="30"/>
      <c r="P14" s="30"/>
      <c r="Q14" s="30">
        <v>120</v>
      </c>
    </row>
    <row r="15" spans="1:17">
      <c r="A15" s="29" t="s">
        <v>691</v>
      </c>
      <c r="B15" s="29" t="s">
        <v>292</v>
      </c>
      <c r="C15" s="29" t="s">
        <v>135</v>
      </c>
      <c r="D15" s="30">
        <v>30</v>
      </c>
      <c r="E15" s="30">
        <v>30</v>
      </c>
      <c r="F15" s="30">
        <v>30</v>
      </c>
      <c r="G15" s="30">
        <v>30</v>
      </c>
      <c r="H15" s="30"/>
      <c r="I15" s="30"/>
      <c r="J15" s="30"/>
      <c r="K15" s="30"/>
      <c r="L15" s="30"/>
      <c r="M15" s="30"/>
      <c r="N15" s="30"/>
      <c r="O15" s="30"/>
      <c r="P15" s="30"/>
      <c r="Q15" s="30">
        <v>120</v>
      </c>
    </row>
    <row r="16" spans="1:17">
      <c r="A16" s="29" t="s">
        <v>694</v>
      </c>
      <c r="B16" s="29" t="s">
        <v>279</v>
      </c>
      <c r="C16" s="29" t="s">
        <v>146</v>
      </c>
      <c r="D16" s="30">
        <v>30</v>
      </c>
      <c r="E16" s="30">
        <v>30</v>
      </c>
      <c r="F16" s="30">
        <v>30</v>
      </c>
      <c r="G16" s="30">
        <v>30</v>
      </c>
      <c r="H16" s="30"/>
      <c r="I16" s="30"/>
      <c r="J16" s="30"/>
      <c r="K16" s="30"/>
      <c r="L16" s="30"/>
      <c r="M16" s="30"/>
      <c r="N16" s="30"/>
      <c r="O16" s="30"/>
      <c r="P16" s="30"/>
      <c r="Q16" s="30">
        <v>120</v>
      </c>
    </row>
    <row r="17" spans="1:17">
      <c r="A17" s="29" t="s">
        <v>679</v>
      </c>
      <c r="B17" s="29" t="s">
        <v>247</v>
      </c>
      <c r="C17" s="29" t="s">
        <v>142</v>
      </c>
      <c r="D17" s="30">
        <v>30</v>
      </c>
      <c r="E17" s="30">
        <v>30</v>
      </c>
      <c r="F17" s="30">
        <v>30</v>
      </c>
      <c r="G17" s="30">
        <v>30</v>
      </c>
      <c r="H17" s="30"/>
      <c r="I17" s="30"/>
      <c r="J17" s="30"/>
      <c r="K17" s="30"/>
      <c r="L17" s="30"/>
      <c r="M17" s="30"/>
      <c r="N17" s="30"/>
      <c r="O17" s="30"/>
      <c r="P17" s="30"/>
      <c r="Q17" s="30">
        <v>120</v>
      </c>
    </row>
    <row r="18" spans="1:17">
      <c r="A18" s="29" t="s">
        <v>681</v>
      </c>
      <c r="B18" s="29" t="s">
        <v>247</v>
      </c>
      <c r="C18" s="29" t="s">
        <v>146</v>
      </c>
      <c r="D18" s="30">
        <v>30</v>
      </c>
      <c r="E18" s="30">
        <v>30</v>
      </c>
      <c r="F18" s="30">
        <v>30</v>
      </c>
      <c r="G18" s="30">
        <v>30</v>
      </c>
      <c r="H18" s="30"/>
      <c r="I18" s="30"/>
      <c r="J18" s="30"/>
      <c r="K18" s="30"/>
      <c r="L18" s="30"/>
      <c r="M18" s="30"/>
      <c r="N18" s="30"/>
      <c r="O18" s="30"/>
      <c r="P18" s="30"/>
      <c r="Q18" s="30">
        <v>120</v>
      </c>
    </row>
    <row r="19" spans="1:17">
      <c r="A19" s="29" t="s">
        <v>684</v>
      </c>
      <c r="B19" s="29" t="s">
        <v>247</v>
      </c>
      <c r="C19" s="29" t="s">
        <v>149</v>
      </c>
      <c r="D19" s="30">
        <v>30</v>
      </c>
      <c r="E19" s="30">
        <v>30</v>
      </c>
      <c r="F19" s="30">
        <v>30</v>
      </c>
      <c r="G19" s="30">
        <v>30</v>
      </c>
      <c r="H19" s="30"/>
      <c r="I19" s="30"/>
      <c r="J19" s="30"/>
      <c r="K19" s="30"/>
      <c r="L19" s="30"/>
      <c r="M19" s="30"/>
      <c r="N19" s="30"/>
      <c r="O19" s="30"/>
      <c r="P19" s="30"/>
      <c r="Q19" s="30">
        <v>120</v>
      </c>
    </row>
    <row r="20" spans="1:17">
      <c r="A20" s="29" t="s">
        <v>717</v>
      </c>
      <c r="B20" s="29" t="s">
        <v>279</v>
      </c>
      <c r="C20" s="29" t="s">
        <v>142</v>
      </c>
      <c r="D20" s="30"/>
      <c r="E20" s="30"/>
      <c r="F20" s="30"/>
      <c r="G20" s="30">
        <v>30</v>
      </c>
      <c r="H20" s="30"/>
      <c r="I20" s="30"/>
      <c r="J20" s="30"/>
      <c r="K20" s="30"/>
      <c r="L20" s="30">
        <v>30</v>
      </c>
      <c r="M20" s="30">
        <v>30</v>
      </c>
      <c r="N20" s="30">
        <v>30</v>
      </c>
      <c r="O20" s="30">
        <v>30</v>
      </c>
      <c r="P20" s="30"/>
      <c r="Q20" s="30">
        <v>150</v>
      </c>
    </row>
    <row r="21" spans="1:17">
      <c r="A21" s="29" t="s">
        <v>731</v>
      </c>
      <c r="B21" s="29" t="s">
        <v>249</v>
      </c>
      <c r="C21" s="29" t="s">
        <v>131</v>
      </c>
      <c r="D21" s="30"/>
      <c r="E21" s="30"/>
      <c r="F21" s="30"/>
      <c r="G21" s="30"/>
      <c r="H21" s="30">
        <v>25</v>
      </c>
      <c r="I21" s="30">
        <v>25</v>
      </c>
      <c r="J21" s="30">
        <v>25</v>
      </c>
      <c r="K21" s="30">
        <v>25</v>
      </c>
      <c r="L21" s="30"/>
      <c r="M21" s="30"/>
      <c r="N21" s="30"/>
      <c r="O21" s="30"/>
      <c r="P21" s="30">
        <v>25</v>
      </c>
      <c r="Q21" s="30">
        <v>125</v>
      </c>
    </row>
    <row r="22" spans="1:17">
      <c r="A22" s="29" t="s">
        <v>732</v>
      </c>
      <c r="B22" s="29" t="s">
        <v>249</v>
      </c>
      <c r="C22" s="29" t="s">
        <v>131</v>
      </c>
      <c r="D22" s="30"/>
      <c r="E22" s="30"/>
      <c r="F22" s="30"/>
      <c r="G22" s="30"/>
      <c r="H22" s="30">
        <v>25</v>
      </c>
      <c r="I22" s="30">
        <v>25</v>
      </c>
      <c r="J22" s="30">
        <v>25</v>
      </c>
      <c r="K22" s="30">
        <v>25</v>
      </c>
      <c r="L22" s="30"/>
      <c r="M22" s="30"/>
      <c r="N22" s="30"/>
      <c r="O22" s="30"/>
      <c r="P22" s="30">
        <v>25</v>
      </c>
      <c r="Q22" s="30">
        <v>125</v>
      </c>
    </row>
    <row r="23" spans="1:17">
      <c r="A23" s="29" t="s">
        <v>734</v>
      </c>
      <c r="B23" s="29" t="s">
        <v>249</v>
      </c>
      <c r="C23" s="29" t="s">
        <v>131</v>
      </c>
      <c r="D23" s="30"/>
      <c r="E23" s="30"/>
      <c r="F23" s="30"/>
      <c r="G23" s="30"/>
      <c r="H23" s="30">
        <v>25</v>
      </c>
      <c r="I23" s="30">
        <v>25</v>
      </c>
      <c r="J23" s="30">
        <v>25</v>
      </c>
      <c r="K23" s="30">
        <v>25</v>
      </c>
      <c r="L23" s="30"/>
      <c r="M23" s="30"/>
      <c r="N23" s="30"/>
      <c r="O23" s="30"/>
      <c r="P23" s="30">
        <v>25</v>
      </c>
      <c r="Q23" s="30">
        <v>125</v>
      </c>
    </row>
    <row r="24" spans="1:17">
      <c r="A24" s="29" t="s">
        <v>701</v>
      </c>
      <c r="B24" s="29" t="s">
        <v>249</v>
      </c>
      <c r="C24" s="29" t="s">
        <v>142</v>
      </c>
      <c r="D24" s="30"/>
      <c r="E24" s="30"/>
      <c r="F24" s="30"/>
      <c r="G24" s="30"/>
      <c r="H24" s="30">
        <v>25</v>
      </c>
      <c r="I24" s="30">
        <v>25</v>
      </c>
      <c r="J24" s="30">
        <v>25</v>
      </c>
      <c r="K24" s="30">
        <v>25</v>
      </c>
      <c r="L24" s="30"/>
      <c r="M24" s="30"/>
      <c r="N24" s="30"/>
      <c r="O24" s="30"/>
      <c r="P24" s="30">
        <v>25</v>
      </c>
      <c r="Q24" s="30">
        <v>125</v>
      </c>
    </row>
    <row r="25" spans="1:17">
      <c r="A25" s="29" t="s">
        <v>702</v>
      </c>
      <c r="B25" s="29" t="s">
        <v>247</v>
      </c>
      <c r="C25" s="29" t="s">
        <v>149</v>
      </c>
      <c r="D25" s="30"/>
      <c r="E25" s="30"/>
      <c r="F25" s="30"/>
      <c r="G25" s="30"/>
      <c r="H25" s="30">
        <v>25</v>
      </c>
      <c r="I25" s="30">
        <v>25</v>
      </c>
      <c r="J25" s="30">
        <v>25</v>
      </c>
      <c r="K25" s="30">
        <v>25</v>
      </c>
      <c r="L25" s="30"/>
      <c r="M25" s="30"/>
      <c r="N25" s="30"/>
      <c r="O25" s="30"/>
      <c r="P25" s="30">
        <v>25</v>
      </c>
      <c r="Q25" s="30">
        <v>125</v>
      </c>
    </row>
    <row r="26" spans="1:17">
      <c r="A26" s="29" t="s">
        <v>705</v>
      </c>
      <c r="B26" s="29" t="s">
        <v>249</v>
      </c>
      <c r="C26" s="29" t="s">
        <v>149</v>
      </c>
      <c r="D26" s="30"/>
      <c r="E26" s="30"/>
      <c r="F26" s="30"/>
      <c r="G26" s="30"/>
      <c r="H26" s="30">
        <v>25</v>
      </c>
      <c r="I26" s="30">
        <v>25</v>
      </c>
      <c r="J26" s="30">
        <v>25</v>
      </c>
      <c r="K26" s="30">
        <v>25</v>
      </c>
      <c r="L26" s="30"/>
      <c r="M26" s="30"/>
      <c r="N26" s="30"/>
      <c r="O26" s="30"/>
      <c r="P26" s="30">
        <v>25</v>
      </c>
      <c r="Q26" s="30">
        <v>125</v>
      </c>
    </row>
    <row r="27" spans="1:17">
      <c r="A27" s="29" t="s">
        <v>739</v>
      </c>
      <c r="B27" s="29" t="s">
        <v>279</v>
      </c>
      <c r="C27" s="29" t="s">
        <v>149</v>
      </c>
      <c r="D27" s="30"/>
      <c r="E27" s="30"/>
      <c r="F27" s="30"/>
      <c r="G27" s="30"/>
      <c r="H27" s="30">
        <v>25</v>
      </c>
      <c r="I27" s="30">
        <v>25</v>
      </c>
      <c r="J27" s="30">
        <v>25</v>
      </c>
      <c r="K27" s="30"/>
      <c r="L27" s="30"/>
      <c r="M27" s="30"/>
      <c r="N27" s="30"/>
      <c r="O27" s="30"/>
      <c r="P27" s="30">
        <v>25</v>
      </c>
      <c r="Q27" s="30">
        <v>100</v>
      </c>
    </row>
    <row r="28" spans="1:17">
      <c r="A28" s="29" t="s">
        <v>709</v>
      </c>
      <c r="B28" s="29" t="s">
        <v>247</v>
      </c>
      <c r="C28" s="29" t="s">
        <v>369</v>
      </c>
      <c r="D28" s="30"/>
      <c r="E28" s="30"/>
      <c r="F28" s="30"/>
      <c r="G28" s="30"/>
      <c r="H28" s="30">
        <v>25</v>
      </c>
      <c r="I28" s="30">
        <v>25</v>
      </c>
      <c r="J28" s="30">
        <v>25</v>
      </c>
      <c r="K28" s="30"/>
      <c r="L28" s="30"/>
      <c r="M28" s="30"/>
      <c r="N28" s="30"/>
      <c r="O28" s="30"/>
      <c r="P28" s="30">
        <v>25</v>
      </c>
      <c r="Q28" s="30">
        <v>100</v>
      </c>
    </row>
    <row r="29" spans="1:17">
      <c r="A29" s="29" t="s">
        <v>711</v>
      </c>
      <c r="B29" s="29" t="s">
        <v>279</v>
      </c>
      <c r="C29" s="29" t="s">
        <v>135</v>
      </c>
      <c r="D29" s="30"/>
      <c r="E29" s="30"/>
      <c r="F29" s="30"/>
      <c r="G29" s="30"/>
      <c r="H29" s="30">
        <v>25</v>
      </c>
      <c r="I29" s="30">
        <v>25</v>
      </c>
      <c r="J29" s="30">
        <v>25</v>
      </c>
      <c r="K29" s="30">
        <v>25</v>
      </c>
      <c r="L29" s="30"/>
      <c r="M29" s="30"/>
      <c r="N29" s="30"/>
      <c r="O29" s="30"/>
      <c r="P29" s="30">
        <v>25</v>
      </c>
      <c r="Q29" s="30">
        <v>125</v>
      </c>
    </row>
    <row r="30" spans="1:17">
      <c r="A30" s="29" t="s">
        <v>738</v>
      </c>
      <c r="B30" s="29" t="s">
        <v>249</v>
      </c>
      <c r="C30" s="29" t="s">
        <v>131</v>
      </c>
      <c r="D30" s="30"/>
      <c r="E30" s="30"/>
      <c r="F30" s="30"/>
      <c r="G30" s="30"/>
      <c r="H30" s="30"/>
      <c r="I30" s="30"/>
      <c r="J30" s="30"/>
      <c r="K30" s="30">
        <v>25</v>
      </c>
      <c r="L30" s="30"/>
      <c r="M30" s="30"/>
      <c r="N30" s="30"/>
      <c r="O30" s="30"/>
      <c r="P30" s="30"/>
      <c r="Q30" s="30">
        <v>25</v>
      </c>
    </row>
    <row r="31" spans="1:17">
      <c r="A31" s="29" t="s">
        <v>714</v>
      </c>
      <c r="B31" s="29" t="s">
        <v>315</v>
      </c>
      <c r="C31" s="29" t="s">
        <v>131</v>
      </c>
      <c r="D31" s="30"/>
      <c r="E31" s="30"/>
      <c r="F31" s="30"/>
      <c r="G31" s="30"/>
      <c r="H31" s="30"/>
      <c r="I31" s="30"/>
      <c r="J31" s="30"/>
      <c r="K31" s="30"/>
      <c r="L31" s="30">
        <v>30</v>
      </c>
      <c r="M31" s="30">
        <v>30</v>
      </c>
      <c r="N31" s="30">
        <v>30</v>
      </c>
      <c r="O31" s="30">
        <v>30</v>
      </c>
      <c r="P31" s="30"/>
      <c r="Q31" s="30">
        <v>120</v>
      </c>
    </row>
    <row r="32" spans="1:17">
      <c r="A32" s="29" t="s">
        <v>715</v>
      </c>
      <c r="B32" s="29" t="s">
        <v>315</v>
      </c>
      <c r="C32" s="29" t="s">
        <v>131</v>
      </c>
      <c r="D32" s="30"/>
      <c r="E32" s="30"/>
      <c r="F32" s="30"/>
      <c r="G32" s="30"/>
      <c r="H32" s="30"/>
      <c r="I32" s="30"/>
      <c r="J32" s="30"/>
      <c r="K32" s="30"/>
      <c r="L32" s="30">
        <v>30</v>
      </c>
      <c r="M32" s="30">
        <v>30</v>
      </c>
      <c r="N32" s="30">
        <v>30</v>
      </c>
      <c r="O32" s="30">
        <v>30</v>
      </c>
      <c r="P32" s="30"/>
      <c r="Q32" s="30">
        <v>120</v>
      </c>
    </row>
    <row r="33" spans="1:17">
      <c r="A33" s="29" t="s">
        <v>721</v>
      </c>
      <c r="B33" s="29" t="s">
        <v>279</v>
      </c>
      <c r="C33" s="29" t="s">
        <v>131</v>
      </c>
      <c r="D33" s="30"/>
      <c r="E33" s="30"/>
      <c r="F33" s="30"/>
      <c r="G33" s="30"/>
      <c r="H33" s="30"/>
      <c r="I33" s="30"/>
      <c r="J33" s="30"/>
      <c r="K33" s="30"/>
      <c r="L33" s="30">
        <v>30</v>
      </c>
      <c r="M33" s="30">
        <v>30</v>
      </c>
      <c r="N33" s="30">
        <v>30</v>
      </c>
      <c r="O33" s="30">
        <v>30</v>
      </c>
      <c r="P33" s="30"/>
      <c r="Q33" s="30">
        <v>120</v>
      </c>
    </row>
    <row r="34" spans="1:17">
      <c r="A34" s="29" t="s">
        <v>352</v>
      </c>
      <c r="D34" s="30">
        <v>330</v>
      </c>
      <c r="E34" s="30">
        <v>330</v>
      </c>
      <c r="F34" s="30">
        <v>330</v>
      </c>
      <c r="G34" s="30">
        <v>360</v>
      </c>
      <c r="H34" s="30">
        <v>250</v>
      </c>
      <c r="I34" s="30">
        <v>250</v>
      </c>
      <c r="J34" s="30">
        <v>250</v>
      </c>
      <c r="K34" s="30">
        <v>225</v>
      </c>
      <c r="L34" s="30">
        <v>150</v>
      </c>
      <c r="M34" s="30">
        <v>150</v>
      </c>
      <c r="N34" s="30">
        <v>150</v>
      </c>
      <c r="O34" s="30">
        <v>180</v>
      </c>
      <c r="P34" s="30">
        <v>250</v>
      </c>
      <c r="Q34" s="30">
        <v>3205</v>
      </c>
    </row>
  </sheetData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8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opLeftCell="I1" zoomScaleNormal="100" workbookViewId="0">
      <selection activeCell="S5" sqref="S5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3" width="10.75" style="20" customWidth="1"/>
    <col min="14" max="14" width="12.625" style="65" customWidth="1"/>
    <col min="15" max="15" width="10.75" style="20" customWidth="1"/>
    <col min="16" max="16384" width="9" style="20"/>
  </cols>
  <sheetData>
    <row r="1" spans="1:15" ht="28.5" customHeight="1">
      <c r="G1" s="39"/>
      <c r="I1" s="83" t="s">
        <v>746</v>
      </c>
      <c r="J1" s="83"/>
      <c r="K1" s="83"/>
      <c r="L1" s="83"/>
      <c r="M1" s="83"/>
      <c r="N1" s="83"/>
      <c r="O1" s="83"/>
    </row>
    <row r="2" spans="1:15" ht="5.25" customHeight="1"/>
    <row r="3" spans="1:15" ht="29.25" customHeight="1">
      <c r="A3" s="35" t="s">
        <v>351</v>
      </c>
      <c r="B3" s="35" t="s">
        <v>382</v>
      </c>
      <c r="C3" s="35" t="s">
        <v>259</v>
      </c>
      <c r="D3" s="35" t="s">
        <v>358</v>
      </c>
      <c r="E3" s="20" t="s">
        <v>380</v>
      </c>
      <c r="F3" s="20" t="s">
        <v>381</v>
      </c>
      <c r="I3" s="31" t="s">
        <v>341</v>
      </c>
      <c r="J3" s="31" t="s">
        <v>342</v>
      </c>
      <c r="K3" s="31" t="s">
        <v>259</v>
      </c>
      <c r="L3" s="31" t="s">
        <v>337</v>
      </c>
      <c r="M3" s="31" t="s">
        <v>373</v>
      </c>
      <c r="N3" s="66" t="s">
        <v>374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88" t="s">
        <v>139</v>
      </c>
      <c r="J4" s="52" t="s">
        <v>332</v>
      </c>
      <c r="K4" s="56" t="s">
        <v>292</v>
      </c>
      <c r="L4" s="56">
        <v>228</v>
      </c>
      <c r="M4" s="56">
        <v>62</v>
      </c>
      <c r="N4" s="67">
        <v>14136</v>
      </c>
      <c r="O4" s="56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89"/>
      <c r="J5" s="52" t="s">
        <v>265</v>
      </c>
      <c r="K5" s="56" t="s">
        <v>312</v>
      </c>
      <c r="L5" s="56">
        <v>248</v>
      </c>
      <c r="M5" s="56">
        <v>246</v>
      </c>
      <c r="N5" s="67">
        <v>61008</v>
      </c>
      <c r="O5" s="56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89"/>
      <c r="J6" s="52" t="s">
        <v>265</v>
      </c>
      <c r="K6" s="56" t="s">
        <v>247</v>
      </c>
      <c r="L6" s="56">
        <v>225</v>
      </c>
      <c r="M6" s="56">
        <v>240</v>
      </c>
      <c r="N6" s="67">
        <v>54000</v>
      </c>
      <c r="O6" s="56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89"/>
      <c r="J7" s="52" t="s">
        <v>329</v>
      </c>
      <c r="K7" s="56" t="s">
        <v>315</v>
      </c>
      <c r="L7" s="56">
        <v>198</v>
      </c>
      <c r="M7" s="56">
        <v>62</v>
      </c>
      <c r="N7" s="67">
        <v>12276</v>
      </c>
      <c r="O7" s="56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89"/>
      <c r="J8" s="52" t="s">
        <v>328</v>
      </c>
      <c r="K8" s="56" t="s">
        <v>315</v>
      </c>
      <c r="L8" s="56">
        <v>198</v>
      </c>
      <c r="M8" s="56">
        <v>81</v>
      </c>
      <c r="N8" s="67">
        <v>16038</v>
      </c>
      <c r="O8" s="56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89"/>
      <c r="J9" s="52" t="s">
        <v>282</v>
      </c>
      <c r="K9" s="56" t="s">
        <v>292</v>
      </c>
      <c r="L9" s="56">
        <v>220</v>
      </c>
      <c r="M9" s="56">
        <v>62</v>
      </c>
      <c r="N9" s="67">
        <v>13640</v>
      </c>
      <c r="O9" s="56"/>
    </row>
    <row r="10" spans="1:15" ht="20.100000000000001" customHeight="1">
      <c r="B10" s="38" t="s">
        <v>488</v>
      </c>
      <c r="C10" s="38" t="s">
        <v>249</v>
      </c>
      <c r="D10" s="38">
        <v>228</v>
      </c>
      <c r="E10" s="36">
        <v>164</v>
      </c>
      <c r="F10" s="36">
        <v>37392</v>
      </c>
      <c r="I10" s="89"/>
      <c r="J10" s="52" t="s">
        <v>488</v>
      </c>
      <c r="K10" s="56" t="s">
        <v>249</v>
      </c>
      <c r="L10" s="56">
        <v>228</v>
      </c>
      <c r="M10" s="56">
        <v>164</v>
      </c>
      <c r="N10" s="67">
        <v>37392</v>
      </c>
      <c r="O10" s="56"/>
    </row>
    <row r="11" spans="1:15" ht="20.100000000000001" customHeight="1">
      <c r="A11" s="38" t="s">
        <v>383</v>
      </c>
      <c r="E11" s="36">
        <v>917</v>
      </c>
      <c r="F11" s="36">
        <v>208490</v>
      </c>
      <c r="I11" s="90"/>
      <c r="J11" s="87" t="s">
        <v>402</v>
      </c>
      <c r="K11" s="87"/>
      <c r="L11" s="87"/>
      <c r="M11" s="68">
        <v>917</v>
      </c>
      <c r="N11" s="69">
        <v>208490</v>
      </c>
      <c r="O11" s="56"/>
    </row>
    <row r="12" spans="1:15" ht="20.100000000000001" customHeight="1">
      <c r="A12" s="38" t="s">
        <v>369</v>
      </c>
      <c r="B12" s="38" t="s">
        <v>709</v>
      </c>
      <c r="C12" s="38" t="s">
        <v>247</v>
      </c>
      <c r="D12" s="38">
        <v>198</v>
      </c>
      <c r="E12" s="36">
        <v>100</v>
      </c>
      <c r="F12" s="36">
        <v>19800</v>
      </c>
      <c r="I12" s="88" t="s">
        <v>369</v>
      </c>
      <c r="J12" s="52" t="s">
        <v>709</v>
      </c>
      <c r="K12" s="56" t="s">
        <v>247</v>
      </c>
      <c r="L12" s="56">
        <v>198</v>
      </c>
      <c r="M12" s="56">
        <v>100</v>
      </c>
      <c r="N12" s="67">
        <v>19800</v>
      </c>
      <c r="O12" s="56"/>
    </row>
    <row r="13" spans="1:15" ht="20.100000000000001" customHeight="1">
      <c r="A13" s="38" t="s">
        <v>384</v>
      </c>
      <c r="E13" s="36">
        <v>100</v>
      </c>
      <c r="F13" s="36">
        <v>19800</v>
      </c>
      <c r="I13" s="90"/>
      <c r="J13" s="87" t="s">
        <v>402</v>
      </c>
      <c r="K13" s="87"/>
      <c r="L13" s="87"/>
      <c r="M13" s="68">
        <v>100</v>
      </c>
      <c r="N13" s="69">
        <v>19800</v>
      </c>
      <c r="O13" s="56"/>
    </row>
    <row r="14" spans="1:15" ht="20.100000000000001" customHeight="1">
      <c r="A14" s="38" t="s">
        <v>159</v>
      </c>
      <c r="B14" s="38" t="s">
        <v>273</v>
      </c>
      <c r="C14" s="38" t="s">
        <v>538</v>
      </c>
      <c r="D14" s="38">
        <v>340</v>
      </c>
      <c r="E14" s="36">
        <v>80</v>
      </c>
      <c r="F14" s="36">
        <v>27200</v>
      </c>
      <c r="I14" s="88" t="s">
        <v>159</v>
      </c>
      <c r="J14" s="52" t="s">
        <v>273</v>
      </c>
      <c r="K14" s="56" t="s">
        <v>538</v>
      </c>
      <c r="L14" s="56">
        <v>340</v>
      </c>
      <c r="M14" s="56">
        <v>80</v>
      </c>
      <c r="N14" s="67">
        <v>27200</v>
      </c>
      <c r="O14" s="56"/>
    </row>
    <row r="15" spans="1:15" ht="20.100000000000001" customHeight="1">
      <c r="B15" s="38" t="s">
        <v>301</v>
      </c>
      <c r="C15" s="38" t="s">
        <v>538</v>
      </c>
      <c r="D15" s="38">
        <v>200</v>
      </c>
      <c r="E15" s="36">
        <v>160</v>
      </c>
      <c r="F15" s="36">
        <v>32000</v>
      </c>
      <c r="I15" s="89"/>
      <c r="J15" s="52" t="s">
        <v>301</v>
      </c>
      <c r="K15" s="56" t="s">
        <v>538</v>
      </c>
      <c r="L15" s="56">
        <v>200</v>
      </c>
      <c r="M15" s="56">
        <v>160</v>
      </c>
      <c r="N15" s="67">
        <v>32000</v>
      </c>
      <c r="O15" s="56"/>
    </row>
    <row r="16" spans="1:15" ht="20.100000000000001" customHeight="1">
      <c r="A16" s="38" t="s">
        <v>385</v>
      </c>
      <c r="E16" s="36">
        <v>240</v>
      </c>
      <c r="F16" s="36">
        <v>59200</v>
      </c>
      <c r="I16" s="90"/>
      <c r="J16" s="87" t="s">
        <v>402</v>
      </c>
      <c r="K16" s="87"/>
      <c r="L16" s="87"/>
      <c r="M16" s="68">
        <v>240</v>
      </c>
      <c r="N16" s="69">
        <v>59200</v>
      </c>
      <c r="O16" s="56"/>
    </row>
    <row r="17" spans="1:15" ht="20.100000000000001" customHeight="1">
      <c r="A17" s="38" t="s">
        <v>135</v>
      </c>
      <c r="B17" s="38" t="s">
        <v>639</v>
      </c>
      <c r="C17" s="38" t="s">
        <v>279</v>
      </c>
      <c r="D17" s="38">
        <v>150</v>
      </c>
      <c r="E17" s="36">
        <v>677</v>
      </c>
      <c r="F17" s="36">
        <v>101550</v>
      </c>
      <c r="I17" s="88" t="s">
        <v>135</v>
      </c>
      <c r="J17" s="52" t="s">
        <v>639</v>
      </c>
      <c r="K17" s="56" t="s">
        <v>279</v>
      </c>
      <c r="L17" s="56">
        <v>150</v>
      </c>
      <c r="M17" s="56">
        <v>677</v>
      </c>
      <c r="N17" s="67">
        <v>101550</v>
      </c>
      <c r="O17" s="56"/>
    </row>
    <row r="18" spans="1:15" ht="20.100000000000001" customHeight="1">
      <c r="B18" s="38" t="s">
        <v>729</v>
      </c>
      <c r="C18" s="38" t="s">
        <v>279</v>
      </c>
      <c r="D18" s="38">
        <v>150</v>
      </c>
      <c r="E18" s="36">
        <v>120</v>
      </c>
      <c r="F18" s="36">
        <v>18000</v>
      </c>
      <c r="I18" s="89"/>
      <c r="J18" s="52" t="s">
        <v>729</v>
      </c>
      <c r="K18" s="56" t="s">
        <v>279</v>
      </c>
      <c r="L18" s="56">
        <v>150</v>
      </c>
      <c r="M18" s="56">
        <v>120</v>
      </c>
      <c r="N18" s="67">
        <v>18000</v>
      </c>
      <c r="O18" s="56"/>
    </row>
    <row r="19" spans="1:15" ht="20.100000000000001" customHeight="1">
      <c r="B19" s="38" t="s">
        <v>691</v>
      </c>
      <c r="C19" s="38" t="s">
        <v>292</v>
      </c>
      <c r="D19" s="38">
        <v>155</v>
      </c>
      <c r="E19" s="36">
        <v>120</v>
      </c>
      <c r="F19" s="36">
        <v>18600</v>
      </c>
      <c r="I19" s="89"/>
      <c r="J19" s="52" t="s">
        <v>691</v>
      </c>
      <c r="K19" s="56" t="s">
        <v>292</v>
      </c>
      <c r="L19" s="56">
        <v>155</v>
      </c>
      <c r="M19" s="56">
        <v>120</v>
      </c>
      <c r="N19" s="67">
        <v>18600</v>
      </c>
      <c r="O19" s="56"/>
    </row>
    <row r="20" spans="1:15" ht="20.100000000000001" customHeight="1">
      <c r="B20" s="38" t="s">
        <v>711</v>
      </c>
      <c r="C20" s="38" t="s">
        <v>279</v>
      </c>
      <c r="D20" s="38">
        <v>135</v>
      </c>
      <c r="E20" s="36">
        <v>125</v>
      </c>
      <c r="F20" s="36">
        <v>16875</v>
      </c>
      <c r="I20" s="89"/>
      <c r="J20" s="52" t="s">
        <v>711</v>
      </c>
      <c r="K20" s="56" t="s">
        <v>279</v>
      </c>
      <c r="L20" s="56">
        <v>135</v>
      </c>
      <c r="M20" s="56">
        <v>125</v>
      </c>
      <c r="N20" s="67">
        <v>16875</v>
      </c>
      <c r="O20" s="56"/>
    </row>
    <row r="21" spans="1:15" ht="20.100000000000001" customHeight="1">
      <c r="A21" s="38" t="s">
        <v>386</v>
      </c>
      <c r="E21" s="36">
        <v>1042</v>
      </c>
      <c r="F21" s="36">
        <v>155025</v>
      </c>
      <c r="I21" s="90"/>
      <c r="J21" s="87" t="s">
        <v>402</v>
      </c>
      <c r="K21" s="87"/>
      <c r="L21" s="87"/>
      <c r="M21" s="68">
        <v>1042</v>
      </c>
      <c r="N21" s="69">
        <v>155025</v>
      </c>
      <c r="O21" s="56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88" t="s">
        <v>153</v>
      </c>
      <c r="J22" s="52" t="s">
        <v>289</v>
      </c>
      <c r="K22" s="56" t="s">
        <v>292</v>
      </c>
      <c r="L22" s="56">
        <v>262</v>
      </c>
      <c r="M22" s="56">
        <v>160</v>
      </c>
      <c r="N22" s="67">
        <v>41920</v>
      </c>
      <c r="O22" s="56"/>
    </row>
    <row r="23" spans="1:15" ht="20.100000000000001" customHeight="1">
      <c r="B23" s="38" t="s">
        <v>628</v>
      </c>
      <c r="C23" s="38" t="s">
        <v>279</v>
      </c>
      <c r="D23" s="38">
        <v>364</v>
      </c>
      <c r="E23" s="36">
        <v>78</v>
      </c>
      <c r="F23" s="36">
        <v>28392</v>
      </c>
      <c r="I23" s="89"/>
      <c r="J23" s="52" t="s">
        <v>628</v>
      </c>
      <c r="K23" s="56" t="s">
        <v>279</v>
      </c>
      <c r="L23" s="56">
        <v>364</v>
      </c>
      <c r="M23" s="56">
        <v>78</v>
      </c>
      <c r="N23" s="67">
        <v>28392</v>
      </c>
      <c r="O23" s="56"/>
    </row>
    <row r="24" spans="1:15" ht="20.100000000000001" customHeight="1">
      <c r="A24" s="38" t="s">
        <v>387</v>
      </c>
      <c r="E24" s="36">
        <v>238</v>
      </c>
      <c r="F24" s="36">
        <v>70312</v>
      </c>
      <c r="I24" s="90"/>
      <c r="J24" s="87" t="s">
        <v>402</v>
      </c>
      <c r="K24" s="87"/>
      <c r="L24" s="87"/>
      <c r="M24" s="68">
        <v>238</v>
      </c>
      <c r="N24" s="69">
        <v>70312</v>
      </c>
      <c r="O24" s="56"/>
    </row>
    <row r="25" spans="1:15" ht="20.100000000000001" customHeight="1">
      <c r="A25" s="38" t="s">
        <v>155</v>
      </c>
      <c r="B25" s="38" t="s">
        <v>275</v>
      </c>
      <c r="C25" s="38" t="s">
        <v>538</v>
      </c>
      <c r="D25" s="38">
        <v>155</v>
      </c>
      <c r="E25" s="36">
        <v>720</v>
      </c>
      <c r="F25" s="36">
        <v>111600</v>
      </c>
      <c r="I25" s="88" t="s">
        <v>155</v>
      </c>
      <c r="J25" s="52" t="s">
        <v>275</v>
      </c>
      <c r="K25" s="56" t="s">
        <v>538</v>
      </c>
      <c r="L25" s="56">
        <v>155</v>
      </c>
      <c r="M25" s="56">
        <v>720</v>
      </c>
      <c r="N25" s="67">
        <v>111600</v>
      </c>
      <c r="O25" s="56"/>
    </row>
    <row r="26" spans="1:15" ht="20.100000000000001" customHeight="1">
      <c r="B26" s="38" t="s">
        <v>275</v>
      </c>
      <c r="C26" s="38" t="s">
        <v>569</v>
      </c>
      <c r="D26" s="38">
        <v>168</v>
      </c>
      <c r="E26" s="36">
        <v>120</v>
      </c>
      <c r="F26" s="36">
        <v>20160</v>
      </c>
      <c r="I26" s="89"/>
      <c r="J26" s="52" t="s">
        <v>275</v>
      </c>
      <c r="K26" s="56" t="s">
        <v>569</v>
      </c>
      <c r="L26" s="56">
        <v>168</v>
      </c>
      <c r="M26" s="56">
        <v>120</v>
      </c>
      <c r="N26" s="67">
        <v>20160</v>
      </c>
      <c r="O26" s="56"/>
    </row>
    <row r="27" spans="1:15" ht="20.100000000000001" customHeight="1">
      <c r="B27" s="38" t="s">
        <v>308</v>
      </c>
      <c r="C27" s="38" t="s">
        <v>569</v>
      </c>
      <c r="D27" s="38">
        <v>168</v>
      </c>
      <c r="E27" s="36">
        <v>720</v>
      </c>
      <c r="F27" s="36">
        <v>120960</v>
      </c>
      <c r="I27" s="89"/>
      <c r="J27" s="52" t="s">
        <v>308</v>
      </c>
      <c r="K27" s="56" t="s">
        <v>569</v>
      </c>
      <c r="L27" s="56">
        <v>168</v>
      </c>
      <c r="M27" s="56">
        <v>720</v>
      </c>
      <c r="N27" s="67">
        <v>120960</v>
      </c>
      <c r="O27" s="56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89"/>
      <c r="J28" s="52" t="s">
        <v>274</v>
      </c>
      <c r="K28" s="56" t="s">
        <v>315</v>
      </c>
      <c r="L28" s="56">
        <v>125</v>
      </c>
      <c r="M28" s="56">
        <v>644</v>
      </c>
      <c r="N28" s="67">
        <v>80500</v>
      </c>
      <c r="O28" s="56"/>
    </row>
    <row r="29" spans="1:15" ht="20.100000000000001" customHeight="1">
      <c r="A29" s="38" t="s">
        <v>388</v>
      </c>
      <c r="E29" s="36">
        <v>2204</v>
      </c>
      <c r="F29" s="36">
        <v>333220</v>
      </c>
      <c r="I29" s="90"/>
      <c r="J29" s="87" t="s">
        <v>402</v>
      </c>
      <c r="K29" s="87"/>
      <c r="L29" s="87"/>
      <c r="M29" s="68">
        <v>2204</v>
      </c>
      <c r="N29" s="69">
        <v>333220</v>
      </c>
      <c r="O29" s="56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88" t="s">
        <v>137</v>
      </c>
      <c r="J30" s="52" t="s">
        <v>270</v>
      </c>
      <c r="K30" s="56" t="s">
        <v>249</v>
      </c>
      <c r="L30" s="56">
        <v>230</v>
      </c>
      <c r="M30" s="56">
        <v>470</v>
      </c>
      <c r="N30" s="67">
        <v>108100</v>
      </c>
      <c r="O30" s="56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560</v>
      </c>
      <c r="F31" s="36">
        <v>117600</v>
      </c>
      <c r="I31" s="89"/>
      <c r="J31" s="52" t="s">
        <v>270</v>
      </c>
      <c r="K31" s="56" t="s">
        <v>247</v>
      </c>
      <c r="L31" s="56">
        <v>210</v>
      </c>
      <c r="M31" s="56">
        <v>560</v>
      </c>
      <c r="N31" s="67">
        <v>117600</v>
      </c>
      <c r="O31" s="56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89"/>
      <c r="J32" s="52" t="s">
        <v>269</v>
      </c>
      <c r="K32" s="56" t="s">
        <v>315</v>
      </c>
      <c r="L32" s="56">
        <v>235</v>
      </c>
      <c r="M32" s="56">
        <v>501</v>
      </c>
      <c r="N32" s="67">
        <v>117735</v>
      </c>
      <c r="O32" s="56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89"/>
      <c r="J33" s="52" t="s">
        <v>269</v>
      </c>
      <c r="K33" s="56" t="s">
        <v>325</v>
      </c>
      <c r="L33" s="56">
        <v>240</v>
      </c>
      <c r="M33" s="56">
        <v>501</v>
      </c>
      <c r="N33" s="67">
        <v>120240</v>
      </c>
      <c r="O33" s="56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720</v>
      </c>
      <c r="F34" s="36">
        <v>169200</v>
      </c>
      <c r="I34" s="89"/>
      <c r="J34" s="52" t="s">
        <v>269</v>
      </c>
      <c r="K34" s="56" t="s">
        <v>247</v>
      </c>
      <c r="L34" s="56">
        <v>235</v>
      </c>
      <c r="M34" s="56">
        <v>720</v>
      </c>
      <c r="N34" s="67">
        <v>169200</v>
      </c>
      <c r="O34" s="56"/>
    </row>
    <row r="35" spans="1:15" ht="20.100000000000001" customHeight="1">
      <c r="B35" s="38" t="s">
        <v>673</v>
      </c>
      <c r="C35" s="38" t="s">
        <v>247</v>
      </c>
      <c r="D35" s="38">
        <v>235</v>
      </c>
      <c r="E35" s="36">
        <v>120</v>
      </c>
      <c r="F35" s="36">
        <v>28200</v>
      </c>
      <c r="I35" s="89"/>
      <c r="J35" s="52" t="s">
        <v>673</v>
      </c>
      <c r="K35" s="56" t="s">
        <v>247</v>
      </c>
      <c r="L35" s="56">
        <v>235</v>
      </c>
      <c r="M35" s="56">
        <v>120</v>
      </c>
      <c r="N35" s="67">
        <v>28200</v>
      </c>
      <c r="O35" s="56"/>
    </row>
    <row r="36" spans="1:15" ht="20.100000000000001" customHeight="1">
      <c r="B36" s="38" t="s">
        <v>675</v>
      </c>
      <c r="C36" s="38" t="s">
        <v>247</v>
      </c>
      <c r="D36" s="38">
        <v>160</v>
      </c>
      <c r="E36" s="36">
        <v>120</v>
      </c>
      <c r="F36" s="36">
        <v>19200</v>
      </c>
      <c r="I36" s="89"/>
      <c r="J36" s="52" t="s">
        <v>675</v>
      </c>
      <c r="K36" s="56" t="s">
        <v>247</v>
      </c>
      <c r="L36" s="56">
        <v>160</v>
      </c>
      <c r="M36" s="56">
        <v>120</v>
      </c>
      <c r="N36" s="67">
        <v>19200</v>
      </c>
      <c r="O36" s="56"/>
    </row>
    <row r="37" spans="1:15" ht="20.100000000000001" customHeight="1">
      <c r="A37" s="38" t="s">
        <v>389</v>
      </c>
      <c r="E37" s="36">
        <v>2992</v>
      </c>
      <c r="F37" s="36">
        <v>680275</v>
      </c>
      <c r="I37" s="90"/>
      <c r="J37" s="87" t="s">
        <v>402</v>
      </c>
      <c r="K37" s="87"/>
      <c r="L37" s="87"/>
      <c r="M37" s="68">
        <v>2992</v>
      </c>
      <c r="N37" s="69">
        <v>680275</v>
      </c>
      <c r="O37" s="56"/>
    </row>
    <row r="38" spans="1:15" ht="20.100000000000001" customHeight="1">
      <c r="A38" s="38" t="s">
        <v>146</v>
      </c>
      <c r="B38" s="38" t="s">
        <v>267</v>
      </c>
      <c r="C38" s="38" t="s">
        <v>651</v>
      </c>
      <c r="D38" s="38">
        <v>120</v>
      </c>
      <c r="E38" s="36">
        <v>501</v>
      </c>
      <c r="F38" s="36">
        <v>60120</v>
      </c>
      <c r="I38" s="88" t="s">
        <v>146</v>
      </c>
      <c r="J38" s="52" t="s">
        <v>267</v>
      </c>
      <c r="K38" s="56" t="s">
        <v>651</v>
      </c>
      <c r="L38" s="56">
        <v>120</v>
      </c>
      <c r="M38" s="56">
        <v>501</v>
      </c>
      <c r="N38" s="67">
        <v>60120</v>
      </c>
      <c r="O38" s="56"/>
    </row>
    <row r="39" spans="1:15" ht="20.100000000000001" customHeight="1">
      <c r="B39" s="38" t="s">
        <v>299</v>
      </c>
      <c r="C39" s="38" t="s">
        <v>538</v>
      </c>
      <c r="D39" s="38">
        <v>200</v>
      </c>
      <c r="E39" s="36">
        <v>480</v>
      </c>
      <c r="F39" s="36">
        <v>96000</v>
      </c>
      <c r="I39" s="89"/>
      <c r="J39" s="52" t="s">
        <v>299</v>
      </c>
      <c r="K39" s="56" t="s">
        <v>538</v>
      </c>
      <c r="L39" s="56">
        <v>200</v>
      </c>
      <c r="M39" s="56">
        <v>480</v>
      </c>
      <c r="N39" s="67">
        <v>96000</v>
      </c>
      <c r="O39" s="56"/>
    </row>
    <row r="40" spans="1:15" ht="20.100000000000001" customHeight="1">
      <c r="B40" s="38" t="s">
        <v>297</v>
      </c>
      <c r="C40" s="38" t="s">
        <v>538</v>
      </c>
      <c r="D40" s="38">
        <v>200</v>
      </c>
      <c r="E40" s="36">
        <v>400</v>
      </c>
      <c r="F40" s="36">
        <v>80000</v>
      </c>
      <c r="I40" s="89"/>
      <c r="J40" s="52" t="s">
        <v>297</v>
      </c>
      <c r="K40" s="56" t="s">
        <v>538</v>
      </c>
      <c r="L40" s="56">
        <v>200</v>
      </c>
      <c r="M40" s="56">
        <v>400</v>
      </c>
      <c r="N40" s="67">
        <v>80000</v>
      </c>
      <c r="O40" s="56"/>
    </row>
    <row r="41" spans="1:15" ht="20.100000000000001" customHeight="1">
      <c r="B41" s="38" t="s">
        <v>280</v>
      </c>
      <c r="C41" s="38" t="s">
        <v>538</v>
      </c>
      <c r="D41" s="38">
        <v>250</v>
      </c>
      <c r="E41" s="36">
        <v>392</v>
      </c>
      <c r="F41" s="36">
        <v>98000</v>
      </c>
      <c r="I41" s="89"/>
      <c r="J41" s="52" t="s">
        <v>280</v>
      </c>
      <c r="K41" s="56" t="s">
        <v>538</v>
      </c>
      <c r="L41" s="56">
        <v>250</v>
      </c>
      <c r="M41" s="56">
        <v>392</v>
      </c>
      <c r="N41" s="67">
        <v>98000</v>
      </c>
      <c r="O41" s="56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89"/>
      <c r="J42" s="52" t="s">
        <v>295</v>
      </c>
      <c r="K42" s="56" t="s">
        <v>249</v>
      </c>
      <c r="L42" s="56">
        <v>175</v>
      </c>
      <c r="M42" s="56">
        <v>552</v>
      </c>
      <c r="N42" s="67">
        <v>96600</v>
      </c>
      <c r="O42" s="56"/>
    </row>
    <row r="43" spans="1:15" ht="20.100000000000001" customHeight="1">
      <c r="B43" s="38" t="s">
        <v>728</v>
      </c>
      <c r="C43" s="38" t="s">
        <v>279</v>
      </c>
      <c r="D43" s="38">
        <v>120</v>
      </c>
      <c r="E43" s="36">
        <v>120</v>
      </c>
      <c r="F43" s="36">
        <v>14400</v>
      </c>
      <c r="I43" s="89"/>
      <c r="J43" s="52" t="s">
        <v>728</v>
      </c>
      <c r="K43" s="56" t="s">
        <v>279</v>
      </c>
      <c r="L43" s="56">
        <v>120</v>
      </c>
      <c r="M43" s="56">
        <v>120</v>
      </c>
      <c r="N43" s="67">
        <v>14400</v>
      </c>
      <c r="O43" s="56"/>
    </row>
    <row r="44" spans="1:15" ht="20.100000000000001" customHeight="1">
      <c r="B44" s="38" t="s">
        <v>694</v>
      </c>
      <c r="C44" s="38" t="s">
        <v>279</v>
      </c>
      <c r="D44" s="38">
        <v>100</v>
      </c>
      <c r="E44" s="36">
        <v>120</v>
      </c>
      <c r="F44" s="36">
        <v>12000</v>
      </c>
      <c r="I44" s="89"/>
      <c r="J44" s="52" t="s">
        <v>694</v>
      </c>
      <c r="K44" s="56" t="s">
        <v>279</v>
      </c>
      <c r="L44" s="56">
        <v>100</v>
      </c>
      <c r="M44" s="56">
        <v>120</v>
      </c>
      <c r="N44" s="67">
        <v>12000</v>
      </c>
      <c r="O44" s="56"/>
    </row>
    <row r="45" spans="1:15" ht="20.100000000000001" customHeight="1">
      <c r="B45" s="38" t="s">
        <v>681</v>
      </c>
      <c r="C45" s="38" t="s">
        <v>247</v>
      </c>
      <c r="D45" s="38">
        <v>200</v>
      </c>
      <c r="E45" s="36">
        <v>120</v>
      </c>
      <c r="F45" s="36">
        <v>24000</v>
      </c>
      <c r="I45" s="89"/>
      <c r="J45" s="52" t="s">
        <v>681</v>
      </c>
      <c r="K45" s="56" t="s">
        <v>247</v>
      </c>
      <c r="L45" s="56">
        <v>200</v>
      </c>
      <c r="M45" s="56">
        <v>120</v>
      </c>
      <c r="N45" s="67">
        <v>24000</v>
      </c>
      <c r="O45" s="56"/>
    </row>
    <row r="46" spans="1:15" ht="20.100000000000001" customHeight="1">
      <c r="A46" s="38" t="s">
        <v>390</v>
      </c>
      <c r="E46" s="36">
        <v>2685</v>
      </c>
      <c r="F46" s="36">
        <v>481120</v>
      </c>
      <c r="I46" s="90"/>
      <c r="J46" s="87" t="s">
        <v>402</v>
      </c>
      <c r="K46" s="87"/>
      <c r="L46" s="87"/>
      <c r="M46" s="68">
        <v>2685</v>
      </c>
      <c r="N46" s="69">
        <v>481120</v>
      </c>
      <c r="O46" s="56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88" t="s">
        <v>151</v>
      </c>
      <c r="J47" s="52" t="s">
        <v>286</v>
      </c>
      <c r="K47" s="56" t="s">
        <v>249</v>
      </c>
      <c r="L47" s="56">
        <v>238</v>
      </c>
      <c r="M47" s="56">
        <v>164</v>
      </c>
      <c r="N47" s="67">
        <v>39032</v>
      </c>
      <c r="O47" s="56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89"/>
      <c r="J48" s="52" t="s">
        <v>286</v>
      </c>
      <c r="K48" s="56" t="s">
        <v>247</v>
      </c>
      <c r="L48" s="56">
        <v>188</v>
      </c>
      <c r="M48" s="56">
        <v>160</v>
      </c>
      <c r="N48" s="67">
        <v>30080</v>
      </c>
      <c r="O48" s="56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89"/>
      <c r="J49" s="52" t="s">
        <v>319</v>
      </c>
      <c r="K49" s="56" t="s">
        <v>292</v>
      </c>
      <c r="L49" s="56">
        <v>221</v>
      </c>
      <c r="M49" s="56">
        <v>82</v>
      </c>
      <c r="N49" s="67">
        <v>18122</v>
      </c>
      <c r="O49" s="56"/>
    </row>
    <row r="50" spans="1:15" ht="20.100000000000001" customHeight="1">
      <c r="B50" s="38" t="s">
        <v>488</v>
      </c>
      <c r="C50" s="38" t="s">
        <v>247</v>
      </c>
      <c r="D50" s="38">
        <v>220</v>
      </c>
      <c r="E50" s="36">
        <v>160</v>
      </c>
      <c r="F50" s="36">
        <v>35200</v>
      </c>
      <c r="I50" s="89"/>
      <c r="J50" s="52" t="s">
        <v>488</v>
      </c>
      <c r="K50" s="56" t="s">
        <v>247</v>
      </c>
      <c r="L50" s="56">
        <v>220</v>
      </c>
      <c r="M50" s="56">
        <v>160</v>
      </c>
      <c r="N50" s="67">
        <v>35200</v>
      </c>
      <c r="O50" s="56"/>
    </row>
    <row r="51" spans="1:15" ht="20.100000000000001" customHeight="1">
      <c r="B51" s="38" t="s">
        <v>524</v>
      </c>
      <c r="C51" s="38" t="s">
        <v>279</v>
      </c>
      <c r="D51" s="38">
        <v>230</v>
      </c>
      <c r="E51" s="36">
        <v>160</v>
      </c>
      <c r="F51" s="36">
        <v>36800</v>
      </c>
      <c r="I51" s="89"/>
      <c r="J51" s="52" t="s">
        <v>524</v>
      </c>
      <c r="K51" s="56" t="s">
        <v>279</v>
      </c>
      <c r="L51" s="56">
        <v>230</v>
      </c>
      <c r="M51" s="56">
        <v>160</v>
      </c>
      <c r="N51" s="67">
        <v>36800</v>
      </c>
      <c r="O51" s="56"/>
    </row>
    <row r="52" spans="1:15" ht="20.100000000000001" customHeight="1">
      <c r="A52" s="38" t="s">
        <v>391</v>
      </c>
      <c r="E52" s="36">
        <v>726</v>
      </c>
      <c r="F52" s="36">
        <v>159234</v>
      </c>
      <c r="I52" s="90"/>
      <c r="J52" s="87" t="s">
        <v>402</v>
      </c>
      <c r="K52" s="87"/>
      <c r="L52" s="87"/>
      <c r="M52" s="68">
        <v>726</v>
      </c>
      <c r="N52" s="69">
        <v>159234</v>
      </c>
      <c r="O52" s="56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88" t="s">
        <v>133</v>
      </c>
      <c r="J53" s="52" t="s">
        <v>281</v>
      </c>
      <c r="K53" s="56" t="s">
        <v>292</v>
      </c>
      <c r="L53" s="56">
        <v>125</v>
      </c>
      <c r="M53" s="56">
        <v>81</v>
      </c>
      <c r="N53" s="67">
        <v>10125</v>
      </c>
      <c r="O53" s="56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89"/>
      <c r="J54" s="52" t="s">
        <v>274</v>
      </c>
      <c r="K54" s="56" t="s">
        <v>249</v>
      </c>
      <c r="L54" s="56">
        <v>130</v>
      </c>
      <c r="M54" s="56">
        <v>716</v>
      </c>
      <c r="N54" s="67">
        <v>93080</v>
      </c>
      <c r="O54" s="56"/>
    </row>
    <row r="55" spans="1:15" ht="20.100000000000001" customHeight="1">
      <c r="B55" s="38" t="s">
        <v>505</v>
      </c>
      <c r="C55" s="38" t="s">
        <v>279</v>
      </c>
      <c r="D55" s="38">
        <v>175</v>
      </c>
      <c r="E55" s="36">
        <v>542</v>
      </c>
      <c r="F55" s="36">
        <v>94850</v>
      </c>
      <c r="I55" s="89"/>
      <c r="J55" s="52" t="s">
        <v>505</v>
      </c>
      <c r="K55" s="56" t="s">
        <v>279</v>
      </c>
      <c r="L55" s="56">
        <v>175</v>
      </c>
      <c r="M55" s="56">
        <v>542</v>
      </c>
      <c r="N55" s="67">
        <v>94850</v>
      </c>
      <c r="O55" s="56"/>
    </row>
    <row r="56" spans="1:15" ht="20.100000000000001" customHeight="1">
      <c r="B56" s="38" t="s">
        <v>593</v>
      </c>
      <c r="C56" s="38" t="s">
        <v>279</v>
      </c>
      <c r="D56" s="38">
        <v>125</v>
      </c>
      <c r="E56" s="36">
        <v>164</v>
      </c>
      <c r="F56" s="36">
        <v>20500</v>
      </c>
      <c r="I56" s="89"/>
      <c r="J56" s="52" t="s">
        <v>593</v>
      </c>
      <c r="K56" s="56" t="s">
        <v>279</v>
      </c>
      <c r="L56" s="56">
        <v>125</v>
      </c>
      <c r="M56" s="56">
        <v>164</v>
      </c>
      <c r="N56" s="67">
        <v>20500</v>
      </c>
      <c r="O56" s="56"/>
    </row>
    <row r="57" spans="1:15" ht="20.100000000000001" customHeight="1">
      <c r="B57" s="38" t="s">
        <v>669</v>
      </c>
      <c r="C57" s="38" t="s">
        <v>279</v>
      </c>
      <c r="D57" s="38">
        <v>145</v>
      </c>
      <c r="E57" s="36">
        <v>120</v>
      </c>
      <c r="F57" s="36">
        <v>17400</v>
      </c>
      <c r="I57" s="89"/>
      <c r="J57" s="52" t="s">
        <v>669</v>
      </c>
      <c r="K57" s="56" t="s">
        <v>279</v>
      </c>
      <c r="L57" s="56">
        <v>145</v>
      </c>
      <c r="M57" s="56">
        <v>120</v>
      </c>
      <c r="N57" s="67">
        <v>17400</v>
      </c>
      <c r="O57" s="56"/>
    </row>
    <row r="58" spans="1:15" ht="20.100000000000001" customHeight="1">
      <c r="A58" s="38" t="s">
        <v>392</v>
      </c>
      <c r="E58" s="36">
        <v>1623</v>
      </c>
      <c r="F58" s="36">
        <v>235955</v>
      </c>
      <c r="I58" s="90"/>
      <c r="J58" s="87" t="s">
        <v>402</v>
      </c>
      <c r="K58" s="87"/>
      <c r="L58" s="87"/>
      <c r="M58" s="68">
        <v>1623</v>
      </c>
      <c r="N58" s="69">
        <v>235955</v>
      </c>
      <c r="O58" s="56"/>
    </row>
    <row r="59" spans="1:15" ht="20.100000000000001" customHeight="1">
      <c r="A59" s="38" t="s">
        <v>142</v>
      </c>
      <c r="B59" s="38" t="s">
        <v>322</v>
      </c>
      <c r="C59" s="38" t="s">
        <v>538</v>
      </c>
      <c r="D59" s="38">
        <v>230</v>
      </c>
      <c r="E59" s="36">
        <v>157</v>
      </c>
      <c r="F59" s="36">
        <v>36110</v>
      </c>
      <c r="I59" s="88" t="s">
        <v>142</v>
      </c>
      <c r="J59" s="52" t="s">
        <v>322</v>
      </c>
      <c r="K59" s="56" t="s">
        <v>538</v>
      </c>
      <c r="L59" s="56">
        <v>230</v>
      </c>
      <c r="M59" s="56">
        <v>157</v>
      </c>
      <c r="N59" s="67">
        <v>36110</v>
      </c>
      <c r="O59" s="56"/>
    </row>
    <row r="60" spans="1:15" ht="20.100000000000001" customHeight="1">
      <c r="B60" s="38" t="s">
        <v>297</v>
      </c>
      <c r="C60" s="38" t="s">
        <v>324</v>
      </c>
      <c r="D60" s="38">
        <v>230</v>
      </c>
      <c r="E60" s="36">
        <v>392</v>
      </c>
      <c r="F60" s="36">
        <v>90160</v>
      </c>
      <c r="I60" s="89"/>
      <c r="J60" s="52" t="s">
        <v>297</v>
      </c>
      <c r="K60" s="56" t="s">
        <v>324</v>
      </c>
      <c r="L60" s="56">
        <v>230</v>
      </c>
      <c r="M60" s="56">
        <v>392</v>
      </c>
      <c r="N60" s="67">
        <v>90160</v>
      </c>
      <c r="O60" s="56"/>
    </row>
    <row r="61" spans="1:15" ht="20.100000000000001" customHeight="1">
      <c r="B61" s="38" t="s">
        <v>619</v>
      </c>
      <c r="C61" s="38" t="s">
        <v>279</v>
      </c>
      <c r="D61" s="38">
        <v>280</v>
      </c>
      <c r="E61" s="36">
        <v>313</v>
      </c>
      <c r="F61" s="36">
        <v>87640</v>
      </c>
      <c r="I61" s="89"/>
      <c r="J61" s="52" t="s">
        <v>619</v>
      </c>
      <c r="K61" s="56" t="s">
        <v>279</v>
      </c>
      <c r="L61" s="56">
        <v>280</v>
      </c>
      <c r="M61" s="56">
        <v>313</v>
      </c>
      <c r="N61" s="67">
        <v>87640</v>
      </c>
      <c r="O61" s="56"/>
    </row>
    <row r="62" spans="1:15" ht="20.100000000000001" customHeight="1">
      <c r="B62" s="38" t="s">
        <v>679</v>
      </c>
      <c r="C62" s="38" t="s">
        <v>247</v>
      </c>
      <c r="D62" s="38">
        <v>230</v>
      </c>
      <c r="E62" s="36">
        <v>120</v>
      </c>
      <c r="F62" s="36">
        <v>27600</v>
      </c>
      <c r="I62" s="89"/>
      <c r="J62" s="52" t="s">
        <v>679</v>
      </c>
      <c r="K62" s="56" t="s">
        <v>247</v>
      </c>
      <c r="L62" s="56">
        <v>230</v>
      </c>
      <c r="M62" s="56">
        <v>120</v>
      </c>
      <c r="N62" s="67">
        <v>27600</v>
      </c>
      <c r="O62" s="56"/>
    </row>
    <row r="63" spans="1:15" ht="20.100000000000001" customHeight="1">
      <c r="B63" s="38" t="s">
        <v>717</v>
      </c>
      <c r="C63" s="38" t="s">
        <v>279</v>
      </c>
      <c r="D63" s="38">
        <v>280</v>
      </c>
      <c r="E63" s="36">
        <v>150</v>
      </c>
      <c r="F63" s="36">
        <v>42000</v>
      </c>
      <c r="I63" s="89"/>
      <c r="J63" s="52" t="s">
        <v>717</v>
      </c>
      <c r="K63" s="56" t="s">
        <v>279</v>
      </c>
      <c r="L63" s="56">
        <v>280</v>
      </c>
      <c r="M63" s="56">
        <v>150</v>
      </c>
      <c r="N63" s="67">
        <v>42000</v>
      </c>
      <c r="O63" s="56"/>
    </row>
    <row r="64" spans="1:15" ht="20.100000000000001" customHeight="1">
      <c r="B64" s="38" t="s">
        <v>701</v>
      </c>
      <c r="C64" s="38" t="s">
        <v>249</v>
      </c>
      <c r="D64" s="38">
        <v>230</v>
      </c>
      <c r="E64" s="36">
        <v>125</v>
      </c>
      <c r="F64" s="36">
        <v>28750</v>
      </c>
      <c r="I64" s="89"/>
      <c r="J64" s="52" t="s">
        <v>701</v>
      </c>
      <c r="K64" s="56" t="s">
        <v>249</v>
      </c>
      <c r="L64" s="56">
        <v>230</v>
      </c>
      <c r="M64" s="56">
        <v>125</v>
      </c>
      <c r="N64" s="67">
        <v>28750</v>
      </c>
      <c r="O64" s="56"/>
    </row>
    <row r="65" spans="1:15" ht="20.100000000000001" customHeight="1">
      <c r="A65" s="38" t="s">
        <v>393</v>
      </c>
      <c r="E65" s="36">
        <v>1257</v>
      </c>
      <c r="F65" s="36">
        <v>312260</v>
      </c>
      <c r="I65" s="90"/>
      <c r="J65" s="87" t="s">
        <v>402</v>
      </c>
      <c r="K65" s="87"/>
      <c r="L65" s="87"/>
      <c r="M65" s="68">
        <v>1257</v>
      </c>
      <c r="N65" s="69">
        <v>312260</v>
      </c>
      <c r="O65" s="56"/>
    </row>
    <row r="66" spans="1:15" ht="20.100000000000001" customHeight="1">
      <c r="A66" s="38" t="s">
        <v>336</v>
      </c>
      <c r="B66" s="38" t="s">
        <v>669</v>
      </c>
      <c r="C66" s="38" t="s">
        <v>279</v>
      </c>
      <c r="D66" s="38">
        <v>145</v>
      </c>
      <c r="E66" s="36">
        <v>644</v>
      </c>
      <c r="F66" s="36">
        <v>93380</v>
      </c>
      <c r="I66" s="88" t="s">
        <v>336</v>
      </c>
      <c r="J66" s="52" t="s">
        <v>669</v>
      </c>
      <c r="K66" s="56" t="s">
        <v>279</v>
      </c>
      <c r="L66" s="56">
        <v>145</v>
      </c>
      <c r="M66" s="56">
        <v>644</v>
      </c>
      <c r="N66" s="67">
        <v>93380</v>
      </c>
      <c r="O66" s="56"/>
    </row>
    <row r="67" spans="1:15" ht="20.100000000000001" customHeight="1">
      <c r="A67" s="38" t="s">
        <v>394</v>
      </c>
      <c r="E67" s="36">
        <v>644</v>
      </c>
      <c r="F67" s="36">
        <v>93380</v>
      </c>
      <c r="I67" s="90"/>
      <c r="J67" s="87" t="s">
        <v>402</v>
      </c>
      <c r="K67" s="87"/>
      <c r="L67" s="87"/>
      <c r="M67" s="68">
        <v>644</v>
      </c>
      <c r="N67" s="69">
        <v>93380</v>
      </c>
      <c r="O67" s="56"/>
    </row>
    <row r="68" spans="1:15" ht="20.100000000000001" customHeight="1">
      <c r="A68" s="38" t="s">
        <v>157</v>
      </c>
      <c r="B68" s="38" t="s">
        <v>274</v>
      </c>
      <c r="C68" s="38" t="s">
        <v>247</v>
      </c>
      <c r="D68" s="38">
        <v>146</v>
      </c>
      <c r="E68" s="36">
        <v>720</v>
      </c>
      <c r="F68" s="36">
        <v>105120</v>
      </c>
      <c r="I68" s="88" t="s">
        <v>157</v>
      </c>
      <c r="J68" s="52" t="s">
        <v>274</v>
      </c>
      <c r="K68" s="56" t="s">
        <v>247</v>
      </c>
      <c r="L68" s="56">
        <v>146</v>
      </c>
      <c r="M68" s="56">
        <v>720</v>
      </c>
      <c r="N68" s="67">
        <v>105120</v>
      </c>
      <c r="O68" s="56"/>
    </row>
    <row r="69" spans="1:15" ht="20.100000000000001" customHeight="1">
      <c r="B69" s="38" t="s">
        <v>561</v>
      </c>
      <c r="C69" s="38" t="s">
        <v>279</v>
      </c>
      <c r="D69" s="38">
        <v>190</v>
      </c>
      <c r="E69" s="36">
        <v>636</v>
      </c>
      <c r="F69" s="36">
        <v>120840</v>
      </c>
      <c r="I69" s="89"/>
      <c r="J69" s="52" t="s">
        <v>561</v>
      </c>
      <c r="K69" s="56" t="s">
        <v>279</v>
      </c>
      <c r="L69" s="56">
        <v>190</v>
      </c>
      <c r="M69" s="56">
        <v>636</v>
      </c>
      <c r="N69" s="67">
        <v>120840</v>
      </c>
      <c r="O69" s="56"/>
    </row>
    <row r="70" spans="1:15" ht="20.100000000000001" customHeight="1">
      <c r="A70" s="38" t="s">
        <v>395</v>
      </c>
      <c r="E70" s="36">
        <v>1356</v>
      </c>
      <c r="F70" s="36">
        <v>225960</v>
      </c>
      <c r="I70" s="90"/>
      <c r="J70" s="87" t="s">
        <v>402</v>
      </c>
      <c r="K70" s="87"/>
      <c r="L70" s="87"/>
      <c r="M70" s="68">
        <v>1356</v>
      </c>
      <c r="N70" s="69">
        <v>225960</v>
      </c>
      <c r="O70" s="56"/>
    </row>
    <row r="71" spans="1:15" ht="20.100000000000001" customHeight="1">
      <c r="A71" s="38" t="s">
        <v>149</v>
      </c>
      <c r="B71" s="38" t="s">
        <v>278</v>
      </c>
      <c r="C71" s="38" t="s">
        <v>625</v>
      </c>
      <c r="D71" s="38">
        <v>296</v>
      </c>
      <c r="E71" s="36">
        <v>474</v>
      </c>
      <c r="F71" s="36">
        <v>140304</v>
      </c>
      <c r="I71" s="88" t="s">
        <v>149</v>
      </c>
      <c r="J71" s="52" t="s">
        <v>278</v>
      </c>
      <c r="K71" s="56" t="s">
        <v>625</v>
      </c>
      <c r="L71" s="56">
        <v>296</v>
      </c>
      <c r="M71" s="56">
        <v>474</v>
      </c>
      <c r="N71" s="67">
        <v>140304</v>
      </c>
      <c r="O71" s="56"/>
    </row>
    <row r="72" spans="1:15" ht="20.100000000000001" customHeight="1">
      <c r="B72" s="38" t="s">
        <v>548</v>
      </c>
      <c r="C72" s="38" t="s">
        <v>538</v>
      </c>
      <c r="D72" s="38">
        <v>296</v>
      </c>
      <c r="E72" s="36">
        <v>480</v>
      </c>
      <c r="F72" s="36">
        <v>142080</v>
      </c>
      <c r="I72" s="89"/>
      <c r="J72" s="52" t="s">
        <v>548</v>
      </c>
      <c r="K72" s="56" t="s">
        <v>538</v>
      </c>
      <c r="L72" s="56">
        <v>296</v>
      </c>
      <c r="M72" s="56">
        <v>480</v>
      </c>
      <c r="N72" s="67">
        <v>142080</v>
      </c>
      <c r="O72" s="56"/>
    </row>
    <row r="73" spans="1:15" ht="20.100000000000001" customHeight="1">
      <c r="B73" s="38" t="s">
        <v>617</v>
      </c>
      <c r="C73" s="38" t="s">
        <v>279</v>
      </c>
      <c r="D73" s="38">
        <v>263</v>
      </c>
      <c r="E73" s="36">
        <v>157</v>
      </c>
      <c r="F73" s="36">
        <v>41291</v>
      </c>
      <c r="I73" s="89"/>
      <c r="J73" s="52" t="s">
        <v>617</v>
      </c>
      <c r="K73" s="56" t="s">
        <v>279</v>
      </c>
      <c r="L73" s="56">
        <v>263</v>
      </c>
      <c r="M73" s="56">
        <v>157</v>
      </c>
      <c r="N73" s="67">
        <v>41291</v>
      </c>
      <c r="O73" s="56"/>
    </row>
    <row r="74" spans="1:15" ht="20.100000000000001" customHeight="1">
      <c r="B74" s="38" t="s">
        <v>684</v>
      </c>
      <c r="C74" s="38" t="s">
        <v>247</v>
      </c>
      <c r="D74" s="38">
        <v>278</v>
      </c>
      <c r="E74" s="36">
        <v>120</v>
      </c>
      <c r="F74" s="36">
        <v>33360</v>
      </c>
      <c r="I74" s="89"/>
      <c r="J74" s="52" t="s">
        <v>684</v>
      </c>
      <c r="K74" s="56" t="s">
        <v>247</v>
      </c>
      <c r="L74" s="56">
        <v>278</v>
      </c>
      <c r="M74" s="56">
        <v>120</v>
      </c>
      <c r="N74" s="67">
        <v>33360</v>
      </c>
      <c r="O74" s="56"/>
    </row>
    <row r="75" spans="1:15" ht="20.100000000000001" customHeight="1">
      <c r="B75" s="38" t="s">
        <v>702</v>
      </c>
      <c r="C75" s="38" t="s">
        <v>247</v>
      </c>
      <c r="D75" s="38">
        <v>280</v>
      </c>
      <c r="E75" s="36">
        <v>125</v>
      </c>
      <c r="F75" s="36">
        <v>35000</v>
      </c>
      <c r="I75" s="89"/>
      <c r="J75" s="52" t="s">
        <v>702</v>
      </c>
      <c r="K75" s="56" t="s">
        <v>247</v>
      </c>
      <c r="L75" s="56">
        <v>280</v>
      </c>
      <c r="M75" s="56">
        <v>125</v>
      </c>
      <c r="N75" s="67">
        <v>35000</v>
      </c>
      <c r="O75" s="56"/>
    </row>
    <row r="76" spans="1:15" ht="20.100000000000001" customHeight="1">
      <c r="B76" s="38" t="s">
        <v>705</v>
      </c>
      <c r="C76" s="38" t="s">
        <v>249</v>
      </c>
      <c r="D76" s="38">
        <v>296</v>
      </c>
      <c r="E76" s="36">
        <v>125</v>
      </c>
      <c r="F76" s="36">
        <v>37000</v>
      </c>
      <c r="I76" s="89"/>
      <c r="J76" s="52" t="s">
        <v>705</v>
      </c>
      <c r="K76" s="56" t="s">
        <v>249</v>
      </c>
      <c r="L76" s="56">
        <v>296</v>
      </c>
      <c r="M76" s="56">
        <v>125</v>
      </c>
      <c r="N76" s="67">
        <v>37000</v>
      </c>
      <c r="O76" s="56"/>
    </row>
    <row r="77" spans="1:15" ht="20.100000000000001" customHeight="1">
      <c r="B77" s="38" t="s">
        <v>739</v>
      </c>
      <c r="C77" s="38" t="s">
        <v>279</v>
      </c>
      <c r="D77" s="38">
        <v>376</v>
      </c>
      <c r="E77" s="36">
        <v>100</v>
      </c>
      <c r="F77" s="36">
        <v>37600</v>
      </c>
      <c r="I77" s="89"/>
      <c r="J77" s="52" t="s">
        <v>739</v>
      </c>
      <c r="K77" s="56" t="s">
        <v>279</v>
      </c>
      <c r="L77" s="56">
        <v>376</v>
      </c>
      <c r="M77" s="56">
        <v>100</v>
      </c>
      <c r="N77" s="67">
        <v>37600</v>
      </c>
      <c r="O77" s="56"/>
    </row>
    <row r="78" spans="1:15" ht="20.100000000000001" customHeight="1">
      <c r="A78" s="38" t="s">
        <v>396</v>
      </c>
      <c r="E78" s="36">
        <v>1581</v>
      </c>
      <c r="F78" s="36">
        <v>466635</v>
      </c>
      <c r="I78" s="90"/>
      <c r="J78" s="87" t="s">
        <v>402</v>
      </c>
      <c r="K78" s="87"/>
      <c r="L78" s="87"/>
      <c r="M78" s="68">
        <v>1581</v>
      </c>
      <c r="N78" s="69">
        <v>466635</v>
      </c>
      <c r="O78" s="56"/>
    </row>
    <row r="79" spans="1:15" ht="20.100000000000001" customHeight="1">
      <c r="A79" s="38" t="s">
        <v>144</v>
      </c>
      <c r="B79" s="38" t="s">
        <v>276</v>
      </c>
      <c r="C79" s="38" t="s">
        <v>247</v>
      </c>
      <c r="D79" s="38">
        <v>219</v>
      </c>
      <c r="E79" s="36">
        <v>160</v>
      </c>
      <c r="F79" s="36">
        <v>35040</v>
      </c>
      <c r="I79" s="88" t="s">
        <v>144</v>
      </c>
      <c r="J79" s="52" t="s">
        <v>276</v>
      </c>
      <c r="K79" s="56" t="s">
        <v>247</v>
      </c>
      <c r="L79" s="56">
        <v>219</v>
      </c>
      <c r="M79" s="56">
        <v>160</v>
      </c>
      <c r="N79" s="67">
        <v>35040</v>
      </c>
      <c r="O79" s="56"/>
    </row>
    <row r="80" spans="1:15" ht="20.100000000000001" customHeight="1">
      <c r="B80" s="38" t="s">
        <v>263</v>
      </c>
      <c r="C80" s="38" t="s">
        <v>249</v>
      </c>
      <c r="D80" s="38">
        <v>206</v>
      </c>
      <c r="E80" s="36">
        <v>164</v>
      </c>
      <c r="F80" s="36">
        <v>33784</v>
      </c>
      <c r="I80" s="89"/>
      <c r="J80" s="52" t="s">
        <v>263</v>
      </c>
      <c r="K80" s="56" t="s">
        <v>249</v>
      </c>
      <c r="L80" s="56">
        <v>206</v>
      </c>
      <c r="M80" s="56">
        <v>164</v>
      </c>
      <c r="N80" s="67">
        <v>33784</v>
      </c>
      <c r="O80" s="56"/>
    </row>
    <row r="81" spans="1:15" ht="20.100000000000001" customHeight="1">
      <c r="B81" s="38" t="s">
        <v>263</v>
      </c>
      <c r="C81" s="38" t="s">
        <v>325</v>
      </c>
      <c r="D81" s="38">
        <v>196</v>
      </c>
      <c r="E81" s="36">
        <v>143</v>
      </c>
      <c r="F81" s="36">
        <v>28028</v>
      </c>
      <c r="I81" s="89"/>
      <c r="J81" s="52" t="s">
        <v>263</v>
      </c>
      <c r="K81" s="56" t="s">
        <v>325</v>
      </c>
      <c r="L81" s="56">
        <v>196</v>
      </c>
      <c r="M81" s="56">
        <v>143</v>
      </c>
      <c r="N81" s="67">
        <v>28028</v>
      </c>
      <c r="O81" s="56"/>
    </row>
    <row r="82" spans="1:15" ht="20.100000000000001" customHeight="1">
      <c r="B82" s="38" t="s">
        <v>263</v>
      </c>
      <c r="C82" s="38" t="s">
        <v>312</v>
      </c>
      <c r="D82" s="38">
        <v>199</v>
      </c>
      <c r="E82" s="36">
        <v>164</v>
      </c>
      <c r="F82" s="36">
        <v>32636</v>
      </c>
      <c r="I82" s="89"/>
      <c r="J82" s="52" t="s">
        <v>263</v>
      </c>
      <c r="K82" s="56" t="s">
        <v>312</v>
      </c>
      <c r="L82" s="56">
        <v>199</v>
      </c>
      <c r="M82" s="56">
        <v>164</v>
      </c>
      <c r="N82" s="67">
        <v>32636</v>
      </c>
      <c r="O82" s="56"/>
    </row>
    <row r="83" spans="1:15" ht="20.100000000000001" customHeight="1">
      <c r="B83" s="38" t="s">
        <v>263</v>
      </c>
      <c r="C83" s="38" t="s">
        <v>247</v>
      </c>
      <c r="D83" s="38">
        <v>185</v>
      </c>
      <c r="E83" s="36">
        <v>160</v>
      </c>
      <c r="F83" s="36">
        <v>29600</v>
      </c>
      <c r="I83" s="89"/>
      <c r="J83" s="52" t="s">
        <v>263</v>
      </c>
      <c r="K83" s="56" t="s">
        <v>247</v>
      </c>
      <c r="L83" s="56">
        <v>185</v>
      </c>
      <c r="M83" s="56">
        <v>160</v>
      </c>
      <c r="N83" s="67">
        <v>29600</v>
      </c>
      <c r="O83" s="56"/>
    </row>
    <row r="84" spans="1:15" ht="20.100000000000001" customHeight="1">
      <c r="B84" s="38" t="s">
        <v>269</v>
      </c>
      <c r="C84" s="38" t="s">
        <v>249</v>
      </c>
      <c r="D84" s="38">
        <v>215</v>
      </c>
      <c r="E84" s="36">
        <v>552</v>
      </c>
      <c r="F84" s="36">
        <v>118680</v>
      </c>
      <c r="I84" s="89"/>
      <c r="J84" s="52" t="s">
        <v>269</v>
      </c>
      <c r="K84" s="56" t="s">
        <v>249</v>
      </c>
      <c r="L84" s="56">
        <v>215</v>
      </c>
      <c r="M84" s="56">
        <v>552</v>
      </c>
      <c r="N84" s="67">
        <v>118680</v>
      </c>
      <c r="O84" s="56"/>
    </row>
    <row r="85" spans="1:15" ht="20.100000000000001" customHeight="1">
      <c r="B85" s="38" t="s">
        <v>268</v>
      </c>
      <c r="C85" s="38" t="s">
        <v>292</v>
      </c>
      <c r="D85" s="38">
        <v>218</v>
      </c>
      <c r="E85" s="36">
        <v>80</v>
      </c>
      <c r="F85" s="36">
        <v>17440</v>
      </c>
      <c r="I85" s="89"/>
      <c r="J85" s="52" t="s">
        <v>268</v>
      </c>
      <c r="K85" s="56" t="s">
        <v>292</v>
      </c>
      <c r="L85" s="56">
        <v>218</v>
      </c>
      <c r="M85" s="56">
        <v>80</v>
      </c>
      <c r="N85" s="67">
        <v>17440</v>
      </c>
      <c r="O85" s="56"/>
    </row>
    <row r="86" spans="1:15" ht="20.100000000000001" customHeight="1">
      <c r="B86" s="38" t="s">
        <v>519</v>
      </c>
      <c r="C86" s="38" t="s">
        <v>279</v>
      </c>
      <c r="D86" s="38">
        <v>215</v>
      </c>
      <c r="E86" s="36">
        <v>160</v>
      </c>
      <c r="F86" s="36">
        <v>34400</v>
      </c>
      <c r="I86" s="89"/>
      <c r="J86" s="52" t="s">
        <v>519</v>
      </c>
      <c r="K86" s="56" t="s">
        <v>279</v>
      </c>
      <c r="L86" s="56">
        <v>215</v>
      </c>
      <c r="M86" s="56">
        <v>160</v>
      </c>
      <c r="N86" s="67">
        <v>34400</v>
      </c>
      <c r="O86" s="56"/>
    </row>
    <row r="87" spans="1:15" ht="20.100000000000001" customHeight="1">
      <c r="B87" s="38" t="s">
        <v>597</v>
      </c>
      <c r="C87" s="38" t="s">
        <v>279</v>
      </c>
      <c r="D87" s="38">
        <v>203</v>
      </c>
      <c r="E87" s="36">
        <v>82</v>
      </c>
      <c r="F87" s="36">
        <v>16646</v>
      </c>
      <c r="I87" s="89"/>
      <c r="J87" s="52" t="s">
        <v>597</v>
      </c>
      <c r="K87" s="56" t="s">
        <v>279</v>
      </c>
      <c r="L87" s="56">
        <v>203</v>
      </c>
      <c r="M87" s="56">
        <v>82</v>
      </c>
      <c r="N87" s="67">
        <v>16646</v>
      </c>
      <c r="O87" s="56"/>
    </row>
    <row r="88" spans="1:15" ht="20.100000000000001" customHeight="1">
      <c r="A88" s="38" t="s">
        <v>397</v>
      </c>
      <c r="E88" s="36">
        <v>1665</v>
      </c>
      <c r="F88" s="36">
        <v>346254</v>
      </c>
      <c r="I88" s="90"/>
      <c r="J88" s="87" t="s">
        <v>402</v>
      </c>
      <c r="K88" s="87"/>
      <c r="L88" s="87"/>
      <c r="M88" s="68">
        <v>1665</v>
      </c>
      <c r="N88" s="69">
        <v>346254</v>
      </c>
      <c r="O88" s="56"/>
    </row>
    <row r="89" spans="1:15" ht="20.100000000000001" customHeight="1">
      <c r="A89" s="38" t="s">
        <v>131</v>
      </c>
      <c r="B89" s="38" t="s">
        <v>267</v>
      </c>
      <c r="C89" s="38" t="s">
        <v>249</v>
      </c>
      <c r="D89" s="38">
        <v>228</v>
      </c>
      <c r="E89" s="36">
        <v>164</v>
      </c>
      <c r="F89" s="36">
        <v>37392</v>
      </c>
      <c r="I89" s="88" t="s">
        <v>131</v>
      </c>
      <c r="J89" s="52" t="s">
        <v>267</v>
      </c>
      <c r="K89" s="56" t="s">
        <v>249</v>
      </c>
      <c r="L89" s="56">
        <v>228</v>
      </c>
      <c r="M89" s="56">
        <v>164</v>
      </c>
      <c r="N89" s="67">
        <v>37392</v>
      </c>
      <c r="O89" s="56"/>
    </row>
    <row r="90" spans="1:15" ht="20.100000000000001" customHeight="1">
      <c r="B90" s="38" t="s">
        <v>276</v>
      </c>
      <c r="C90" s="38" t="s">
        <v>249</v>
      </c>
      <c r="D90" s="38">
        <v>249</v>
      </c>
      <c r="E90" s="36">
        <v>164</v>
      </c>
      <c r="F90" s="36">
        <v>40836</v>
      </c>
      <c r="I90" s="89"/>
      <c r="J90" s="52" t="s">
        <v>276</v>
      </c>
      <c r="K90" s="56" t="s">
        <v>249</v>
      </c>
      <c r="L90" s="56">
        <v>249</v>
      </c>
      <c r="M90" s="56">
        <v>164</v>
      </c>
      <c r="N90" s="67">
        <v>40836</v>
      </c>
      <c r="O90" s="56"/>
    </row>
    <row r="91" spans="1:15" ht="20.100000000000001" customHeight="1">
      <c r="B91" s="38" t="s">
        <v>331</v>
      </c>
      <c r="C91" s="38" t="s">
        <v>292</v>
      </c>
      <c r="D91" s="38">
        <v>240</v>
      </c>
      <c r="E91" s="36">
        <v>62</v>
      </c>
      <c r="F91" s="36">
        <v>14880</v>
      </c>
      <c r="I91" s="89"/>
      <c r="J91" s="52" t="s">
        <v>331</v>
      </c>
      <c r="K91" s="56" t="s">
        <v>292</v>
      </c>
      <c r="L91" s="56">
        <v>240</v>
      </c>
      <c r="M91" s="56">
        <v>62</v>
      </c>
      <c r="N91" s="67">
        <v>14880</v>
      </c>
      <c r="O91" s="56"/>
    </row>
    <row r="92" spans="1:15" ht="20.100000000000001" customHeight="1">
      <c r="B92" s="38" t="s">
        <v>500</v>
      </c>
      <c r="C92" s="38" t="s">
        <v>279</v>
      </c>
      <c r="D92" s="38">
        <v>137</v>
      </c>
      <c r="E92" s="36">
        <v>320</v>
      </c>
      <c r="F92" s="36">
        <v>43840</v>
      </c>
      <c r="I92" s="89"/>
      <c r="J92" s="52" t="s">
        <v>500</v>
      </c>
      <c r="K92" s="56" t="s">
        <v>279</v>
      </c>
      <c r="L92" s="56">
        <v>137</v>
      </c>
      <c r="M92" s="56">
        <v>320</v>
      </c>
      <c r="N92" s="67">
        <v>43840</v>
      </c>
      <c r="O92" s="56"/>
    </row>
    <row r="93" spans="1:15" ht="20.100000000000001" customHeight="1">
      <c r="B93" s="38" t="s">
        <v>500</v>
      </c>
      <c r="C93" s="38">
        <v>1</v>
      </c>
      <c r="D93" s="38">
        <v>137</v>
      </c>
      <c r="E93" s="36">
        <v>233</v>
      </c>
      <c r="F93" s="36">
        <v>31921</v>
      </c>
      <c r="I93" s="89"/>
      <c r="J93" s="52" t="s">
        <v>500</v>
      </c>
      <c r="K93" s="56">
        <v>1</v>
      </c>
      <c r="L93" s="56">
        <v>137</v>
      </c>
      <c r="M93" s="56">
        <v>233</v>
      </c>
      <c r="N93" s="67">
        <v>31921</v>
      </c>
      <c r="O93" s="56"/>
    </row>
    <row r="94" spans="1:15" ht="20.100000000000001" customHeight="1">
      <c r="B94" s="38" t="s">
        <v>527</v>
      </c>
      <c r="C94" s="38" t="s">
        <v>247</v>
      </c>
      <c r="D94" s="38">
        <v>180</v>
      </c>
      <c r="E94" s="36">
        <v>560</v>
      </c>
      <c r="F94" s="36">
        <v>100800</v>
      </c>
      <c r="I94" s="89"/>
      <c r="J94" s="52" t="s">
        <v>527</v>
      </c>
      <c r="K94" s="56" t="s">
        <v>247</v>
      </c>
      <c r="L94" s="56">
        <v>180</v>
      </c>
      <c r="M94" s="56">
        <v>560</v>
      </c>
      <c r="N94" s="67">
        <v>100800</v>
      </c>
      <c r="O94" s="56"/>
    </row>
    <row r="95" spans="1:15" ht="20.100000000000001" customHeight="1">
      <c r="B95" s="38" t="s">
        <v>530</v>
      </c>
      <c r="C95" s="38" t="s">
        <v>279</v>
      </c>
      <c r="D95" s="38">
        <v>160</v>
      </c>
      <c r="E95" s="36">
        <v>480</v>
      </c>
      <c r="F95" s="36">
        <v>76800</v>
      </c>
      <c r="I95" s="89"/>
      <c r="J95" s="52" t="s">
        <v>530</v>
      </c>
      <c r="K95" s="56" t="s">
        <v>279</v>
      </c>
      <c r="L95" s="56">
        <v>160</v>
      </c>
      <c r="M95" s="56">
        <v>480</v>
      </c>
      <c r="N95" s="67">
        <v>76800</v>
      </c>
      <c r="O95" s="56"/>
    </row>
    <row r="96" spans="1:15" ht="20.100000000000001" customHeight="1">
      <c r="B96" s="38" t="s">
        <v>545</v>
      </c>
      <c r="C96" s="38" t="s">
        <v>538</v>
      </c>
      <c r="D96" s="38">
        <v>275</v>
      </c>
      <c r="E96" s="36">
        <v>160</v>
      </c>
      <c r="F96" s="36">
        <v>44000</v>
      </c>
      <c r="I96" s="89"/>
      <c r="J96" s="52" t="s">
        <v>545</v>
      </c>
      <c r="K96" s="56" t="s">
        <v>538</v>
      </c>
      <c r="L96" s="56">
        <v>275</v>
      </c>
      <c r="M96" s="56">
        <v>160</v>
      </c>
      <c r="N96" s="67">
        <v>44000</v>
      </c>
      <c r="O96" s="56"/>
    </row>
    <row r="97" spans="2:15" ht="20.100000000000001" customHeight="1">
      <c r="B97" s="38" t="s">
        <v>545</v>
      </c>
      <c r="C97" s="38" t="s">
        <v>569</v>
      </c>
      <c r="D97" s="38">
        <v>265</v>
      </c>
      <c r="E97" s="36">
        <v>30</v>
      </c>
      <c r="F97" s="36">
        <v>7950</v>
      </c>
      <c r="I97" s="89"/>
      <c r="J97" s="52" t="s">
        <v>545</v>
      </c>
      <c r="K97" s="56" t="s">
        <v>569</v>
      </c>
      <c r="L97" s="56">
        <v>265</v>
      </c>
      <c r="M97" s="56">
        <v>30</v>
      </c>
      <c r="N97" s="67">
        <v>7950</v>
      </c>
      <c r="O97" s="56"/>
    </row>
    <row r="98" spans="2:15" ht="20.100000000000001" customHeight="1">
      <c r="B98" s="38" t="s">
        <v>546</v>
      </c>
      <c r="C98" s="38" t="s">
        <v>302</v>
      </c>
      <c r="D98" s="38">
        <v>285</v>
      </c>
      <c r="E98" s="36">
        <v>160</v>
      </c>
      <c r="F98" s="36">
        <v>45600</v>
      </c>
      <c r="I98" s="89"/>
      <c r="J98" s="52" t="s">
        <v>546</v>
      </c>
      <c r="K98" s="56" t="s">
        <v>302</v>
      </c>
      <c r="L98" s="56">
        <v>285</v>
      </c>
      <c r="M98" s="56">
        <v>160</v>
      </c>
      <c r="N98" s="67">
        <v>45600</v>
      </c>
      <c r="O98" s="56"/>
    </row>
    <row r="99" spans="2:15" ht="20.100000000000001" customHeight="1">
      <c r="B99" s="38" t="s">
        <v>551</v>
      </c>
      <c r="C99" s="38" t="s">
        <v>279</v>
      </c>
      <c r="D99" s="38">
        <v>357</v>
      </c>
      <c r="E99" s="36">
        <v>80</v>
      </c>
      <c r="F99" s="36">
        <v>28560</v>
      </c>
      <c r="I99" s="89"/>
      <c r="J99" s="52" t="s">
        <v>551</v>
      </c>
      <c r="K99" s="56" t="s">
        <v>279</v>
      </c>
      <c r="L99" s="56">
        <v>357</v>
      </c>
      <c r="M99" s="56">
        <v>80</v>
      </c>
      <c r="N99" s="67">
        <v>28560</v>
      </c>
      <c r="O99" s="56"/>
    </row>
    <row r="100" spans="2:15" ht="20.100000000000001" customHeight="1">
      <c r="B100" s="38" t="s">
        <v>555</v>
      </c>
      <c r="C100" s="38" t="s">
        <v>247</v>
      </c>
      <c r="D100" s="38">
        <v>316</v>
      </c>
      <c r="E100" s="36">
        <v>80</v>
      </c>
      <c r="F100" s="36">
        <v>25280</v>
      </c>
      <c r="I100" s="89"/>
      <c r="J100" s="52" t="s">
        <v>555</v>
      </c>
      <c r="K100" s="56" t="s">
        <v>247</v>
      </c>
      <c r="L100" s="56">
        <v>316</v>
      </c>
      <c r="M100" s="56">
        <v>80</v>
      </c>
      <c r="N100" s="67">
        <v>25280</v>
      </c>
      <c r="O100" s="56"/>
    </row>
    <row r="101" spans="2:15" ht="20.100000000000001" customHeight="1">
      <c r="B101" s="38" t="s">
        <v>603</v>
      </c>
      <c r="C101" s="38" t="s">
        <v>279</v>
      </c>
      <c r="D101" s="38">
        <v>228</v>
      </c>
      <c r="E101" s="36">
        <v>82</v>
      </c>
      <c r="F101" s="36">
        <v>18696</v>
      </c>
      <c r="I101" s="89"/>
      <c r="J101" s="52" t="s">
        <v>603</v>
      </c>
      <c r="K101" s="56" t="s">
        <v>279</v>
      </c>
      <c r="L101" s="56">
        <v>228</v>
      </c>
      <c r="M101" s="56">
        <v>82</v>
      </c>
      <c r="N101" s="67">
        <v>18696</v>
      </c>
      <c r="O101" s="56"/>
    </row>
    <row r="102" spans="2:15" ht="20.100000000000001" customHeight="1">
      <c r="B102" s="38" t="s">
        <v>606</v>
      </c>
      <c r="C102" s="38" t="s">
        <v>290</v>
      </c>
      <c r="D102" s="38">
        <v>220</v>
      </c>
      <c r="E102" s="36">
        <v>164</v>
      </c>
      <c r="F102" s="36">
        <v>36080</v>
      </c>
      <c r="I102" s="89"/>
      <c r="J102" s="52" t="s">
        <v>606</v>
      </c>
      <c r="K102" s="56" t="s">
        <v>290</v>
      </c>
      <c r="L102" s="56">
        <v>220</v>
      </c>
      <c r="M102" s="56">
        <v>164</v>
      </c>
      <c r="N102" s="67">
        <v>36080</v>
      </c>
      <c r="O102" s="56"/>
    </row>
    <row r="103" spans="2:15" ht="20.100000000000001" customHeight="1">
      <c r="B103" s="38" t="s">
        <v>614</v>
      </c>
      <c r="C103" s="38" t="s">
        <v>312</v>
      </c>
      <c r="D103" s="38">
        <v>254</v>
      </c>
      <c r="E103" s="36">
        <v>156</v>
      </c>
      <c r="F103" s="36">
        <v>39624</v>
      </c>
      <c r="I103" s="89"/>
      <c r="J103" s="52" t="s">
        <v>614</v>
      </c>
      <c r="K103" s="56" t="s">
        <v>312</v>
      </c>
      <c r="L103" s="56">
        <v>254</v>
      </c>
      <c r="M103" s="56">
        <v>156</v>
      </c>
      <c r="N103" s="67">
        <v>39624</v>
      </c>
      <c r="O103" s="56"/>
    </row>
    <row r="104" spans="2:15" ht="20.100000000000001" customHeight="1">
      <c r="B104" s="38" t="s">
        <v>632</v>
      </c>
      <c r="C104" s="38" t="s">
        <v>279</v>
      </c>
      <c r="D104" s="38">
        <v>347</v>
      </c>
      <c r="E104" s="36">
        <v>78</v>
      </c>
      <c r="F104" s="36">
        <v>27066</v>
      </c>
      <c r="I104" s="89"/>
      <c r="J104" s="52" t="s">
        <v>632</v>
      </c>
      <c r="K104" s="56" t="s">
        <v>279</v>
      </c>
      <c r="L104" s="56">
        <v>347</v>
      </c>
      <c r="M104" s="56">
        <v>78</v>
      </c>
      <c r="N104" s="67">
        <v>27066</v>
      </c>
      <c r="O104" s="56"/>
    </row>
    <row r="105" spans="2:15" ht="20.100000000000001" customHeight="1">
      <c r="B105" s="38" t="s">
        <v>616</v>
      </c>
      <c r="C105" s="38" t="s">
        <v>247</v>
      </c>
      <c r="D105" s="38">
        <v>275</v>
      </c>
      <c r="E105" s="36">
        <v>82</v>
      </c>
      <c r="F105" s="36">
        <v>22550</v>
      </c>
      <c r="I105" s="89"/>
      <c r="J105" s="52" t="s">
        <v>616</v>
      </c>
      <c r="K105" s="56" t="s">
        <v>247</v>
      </c>
      <c r="L105" s="56">
        <v>275</v>
      </c>
      <c r="M105" s="56">
        <v>82</v>
      </c>
      <c r="N105" s="67">
        <v>22550</v>
      </c>
      <c r="O105" s="56"/>
    </row>
    <row r="106" spans="2:15" ht="20.100000000000001" customHeight="1">
      <c r="B106" s="38" t="s">
        <v>660</v>
      </c>
      <c r="C106" s="38" t="s">
        <v>292</v>
      </c>
      <c r="D106" s="38">
        <v>249</v>
      </c>
      <c r="E106" s="36">
        <v>81</v>
      </c>
      <c r="F106" s="36">
        <v>20169</v>
      </c>
      <c r="I106" s="89"/>
      <c r="J106" s="52" t="s">
        <v>660</v>
      </c>
      <c r="K106" s="56" t="s">
        <v>292</v>
      </c>
      <c r="L106" s="56">
        <v>249</v>
      </c>
      <c r="M106" s="56">
        <v>81</v>
      </c>
      <c r="N106" s="67">
        <v>20169</v>
      </c>
      <c r="O106" s="56"/>
    </row>
    <row r="107" spans="2:15" ht="20.100000000000001" customHeight="1">
      <c r="B107" s="38" t="s">
        <v>724</v>
      </c>
      <c r="C107" s="38" t="s">
        <v>247</v>
      </c>
      <c r="D107" s="38">
        <v>187</v>
      </c>
      <c r="E107" s="36">
        <v>120</v>
      </c>
      <c r="F107" s="36">
        <v>22440</v>
      </c>
      <c r="I107" s="89"/>
      <c r="J107" s="52" t="s">
        <v>724</v>
      </c>
      <c r="K107" s="56" t="s">
        <v>247</v>
      </c>
      <c r="L107" s="56">
        <v>187</v>
      </c>
      <c r="M107" s="56">
        <v>120</v>
      </c>
      <c r="N107" s="67">
        <v>22440</v>
      </c>
      <c r="O107" s="56"/>
    </row>
    <row r="108" spans="2:15" ht="20.100000000000001" customHeight="1">
      <c r="B108" s="38" t="s">
        <v>731</v>
      </c>
      <c r="C108" s="38" t="s">
        <v>249</v>
      </c>
      <c r="D108" s="38">
        <v>198</v>
      </c>
      <c r="E108" s="36">
        <v>125</v>
      </c>
      <c r="F108" s="36">
        <v>24750</v>
      </c>
      <c r="I108" s="89"/>
      <c r="J108" s="52" t="s">
        <v>731</v>
      </c>
      <c r="K108" s="56" t="s">
        <v>249</v>
      </c>
      <c r="L108" s="56">
        <v>198</v>
      </c>
      <c r="M108" s="56">
        <v>125</v>
      </c>
      <c r="N108" s="67">
        <v>24750</v>
      </c>
      <c r="O108" s="56"/>
    </row>
    <row r="109" spans="2:15" ht="20.100000000000001" customHeight="1">
      <c r="B109" s="38" t="s">
        <v>732</v>
      </c>
      <c r="C109" s="38" t="s">
        <v>249</v>
      </c>
      <c r="D109" s="38">
        <v>210</v>
      </c>
      <c r="E109" s="36">
        <v>125</v>
      </c>
      <c r="F109" s="36">
        <v>26250</v>
      </c>
      <c r="I109" s="89"/>
      <c r="J109" s="52" t="s">
        <v>732</v>
      </c>
      <c r="K109" s="56" t="s">
        <v>249</v>
      </c>
      <c r="L109" s="56">
        <v>210</v>
      </c>
      <c r="M109" s="56">
        <v>125</v>
      </c>
      <c r="N109" s="67">
        <v>26250</v>
      </c>
      <c r="O109" s="56"/>
    </row>
    <row r="110" spans="2:15" ht="20.100000000000001" customHeight="1">
      <c r="B110" s="38" t="s">
        <v>734</v>
      </c>
      <c r="C110" s="38" t="s">
        <v>249</v>
      </c>
      <c r="D110" s="38">
        <v>187</v>
      </c>
      <c r="E110" s="36">
        <v>125</v>
      </c>
      <c r="F110" s="36">
        <v>23375</v>
      </c>
      <c r="I110" s="89"/>
      <c r="J110" s="52" t="s">
        <v>734</v>
      </c>
      <c r="K110" s="56" t="s">
        <v>249</v>
      </c>
      <c r="L110" s="56">
        <v>187</v>
      </c>
      <c r="M110" s="56">
        <v>125</v>
      </c>
      <c r="N110" s="67">
        <v>23375</v>
      </c>
      <c r="O110" s="56"/>
    </row>
    <row r="111" spans="2:15" ht="20.100000000000001" customHeight="1">
      <c r="B111" s="38" t="s">
        <v>738</v>
      </c>
      <c r="C111" s="38" t="s">
        <v>249</v>
      </c>
      <c r="D111" s="38">
        <v>265</v>
      </c>
      <c r="E111" s="36">
        <v>25</v>
      </c>
      <c r="F111" s="36">
        <v>6625</v>
      </c>
      <c r="I111" s="89"/>
      <c r="J111" s="52" t="s">
        <v>738</v>
      </c>
      <c r="K111" s="56" t="s">
        <v>249</v>
      </c>
      <c r="L111" s="56">
        <v>265</v>
      </c>
      <c r="M111" s="56">
        <v>25</v>
      </c>
      <c r="N111" s="67">
        <v>6625</v>
      </c>
      <c r="O111" s="56"/>
    </row>
    <row r="112" spans="2:15" ht="20.100000000000001" customHeight="1">
      <c r="B112" s="38" t="s">
        <v>714</v>
      </c>
      <c r="C112" s="38" t="s">
        <v>315</v>
      </c>
      <c r="D112" s="38">
        <v>198</v>
      </c>
      <c r="E112" s="36">
        <v>120</v>
      </c>
      <c r="F112" s="36">
        <v>23760</v>
      </c>
      <c r="I112" s="89"/>
      <c r="J112" s="52" t="s">
        <v>714</v>
      </c>
      <c r="K112" s="56" t="s">
        <v>315</v>
      </c>
      <c r="L112" s="56">
        <v>198</v>
      </c>
      <c r="M112" s="56">
        <v>120</v>
      </c>
      <c r="N112" s="67">
        <v>23760</v>
      </c>
      <c r="O112" s="56"/>
    </row>
    <row r="113" spans="1:15" ht="20.100000000000001" customHeight="1">
      <c r="B113" s="38" t="s">
        <v>715</v>
      </c>
      <c r="C113" s="38" t="s">
        <v>315</v>
      </c>
      <c r="D113" s="38">
        <v>225</v>
      </c>
      <c r="E113" s="36">
        <v>120</v>
      </c>
      <c r="F113" s="36">
        <v>27000</v>
      </c>
      <c r="I113" s="89"/>
      <c r="J113" s="52" t="s">
        <v>715</v>
      </c>
      <c r="K113" s="56" t="s">
        <v>315</v>
      </c>
      <c r="L113" s="56">
        <v>225</v>
      </c>
      <c r="M113" s="56">
        <v>120</v>
      </c>
      <c r="N113" s="67">
        <v>27000</v>
      </c>
      <c r="O113" s="56"/>
    </row>
    <row r="114" spans="1:15" ht="20.100000000000001" customHeight="1">
      <c r="B114" s="38" t="s">
        <v>721</v>
      </c>
      <c r="C114" s="38" t="s">
        <v>279</v>
      </c>
      <c r="D114" s="38">
        <v>210</v>
      </c>
      <c r="E114" s="36">
        <v>120</v>
      </c>
      <c r="F114" s="36">
        <v>25200</v>
      </c>
      <c r="I114" s="89"/>
      <c r="J114" s="52" t="s">
        <v>721</v>
      </c>
      <c r="K114" s="56" t="s">
        <v>279</v>
      </c>
      <c r="L114" s="56">
        <v>210</v>
      </c>
      <c r="M114" s="56">
        <v>120</v>
      </c>
      <c r="N114" s="67">
        <v>25200</v>
      </c>
      <c r="O114" s="56"/>
    </row>
    <row r="115" spans="1:15" ht="20.100000000000001" customHeight="1">
      <c r="A115" s="38" t="s">
        <v>398</v>
      </c>
      <c r="E115" s="36">
        <v>4016</v>
      </c>
      <c r="F115" s="36">
        <v>841444</v>
      </c>
      <c r="I115" s="90"/>
      <c r="J115" s="87" t="s">
        <v>402</v>
      </c>
      <c r="K115" s="87"/>
      <c r="L115" s="87"/>
      <c r="M115" s="68">
        <v>4016</v>
      </c>
      <c r="N115" s="69">
        <v>841444</v>
      </c>
      <c r="O115" s="56"/>
    </row>
    <row r="116" spans="1:15" ht="20.100000000000001" customHeight="1">
      <c r="A116" s="38" t="s">
        <v>536</v>
      </c>
      <c r="B116" s="38" t="s">
        <v>535</v>
      </c>
      <c r="C116" s="38" t="s">
        <v>279</v>
      </c>
      <c r="D116" s="38">
        <v>200</v>
      </c>
      <c r="E116" s="36">
        <v>160</v>
      </c>
      <c r="F116" s="36">
        <v>32000</v>
      </c>
      <c r="I116" s="88" t="s">
        <v>536</v>
      </c>
      <c r="J116" s="52" t="s">
        <v>535</v>
      </c>
      <c r="K116" s="56" t="s">
        <v>279</v>
      </c>
      <c r="L116" s="56">
        <v>200</v>
      </c>
      <c r="M116" s="56">
        <v>160</v>
      </c>
      <c r="N116" s="67">
        <v>32000</v>
      </c>
      <c r="O116" s="56"/>
    </row>
    <row r="117" spans="1:15" ht="20.100000000000001" customHeight="1">
      <c r="A117" s="38" t="s">
        <v>744</v>
      </c>
      <c r="E117" s="36">
        <v>160</v>
      </c>
      <c r="F117" s="36">
        <v>32000</v>
      </c>
      <c r="I117" s="90"/>
      <c r="J117" s="87" t="s">
        <v>402</v>
      </c>
      <c r="K117" s="87"/>
      <c r="L117" s="87"/>
      <c r="M117" s="68">
        <v>160</v>
      </c>
      <c r="N117" s="69">
        <v>32000</v>
      </c>
      <c r="O117" s="56"/>
    </row>
    <row r="118" spans="1:15" ht="20.100000000000001" customHeight="1">
      <c r="A118" s="38" t="s">
        <v>573</v>
      </c>
      <c r="B118" s="38" t="s">
        <v>572</v>
      </c>
      <c r="C118" s="38" t="s">
        <v>279</v>
      </c>
      <c r="D118" s="38">
        <v>294</v>
      </c>
      <c r="E118" s="36">
        <v>164</v>
      </c>
      <c r="F118" s="36">
        <v>48216</v>
      </c>
      <c r="I118" s="88" t="s">
        <v>573</v>
      </c>
      <c r="J118" s="52" t="s">
        <v>572</v>
      </c>
      <c r="K118" s="56" t="s">
        <v>279</v>
      </c>
      <c r="L118" s="56">
        <v>294</v>
      </c>
      <c r="M118" s="56">
        <v>164</v>
      </c>
      <c r="N118" s="67">
        <v>48216</v>
      </c>
      <c r="O118" s="56"/>
    </row>
    <row r="119" spans="1:15" ht="20.100000000000001" customHeight="1">
      <c r="A119" s="38" t="s">
        <v>745</v>
      </c>
      <c r="E119" s="36">
        <v>164</v>
      </c>
      <c r="F119" s="36">
        <v>48216</v>
      </c>
      <c r="I119" s="90"/>
      <c r="J119" s="87" t="s">
        <v>402</v>
      </c>
      <c r="K119" s="87"/>
      <c r="L119" s="87"/>
      <c r="M119" s="68">
        <v>164</v>
      </c>
      <c r="N119" s="69">
        <v>48216</v>
      </c>
      <c r="O119" s="56"/>
    </row>
    <row r="120" spans="1:15" ht="31.5" customHeight="1">
      <c r="A120" s="38" t="s">
        <v>352</v>
      </c>
      <c r="E120" s="36">
        <v>23610</v>
      </c>
      <c r="F120" s="36">
        <v>4768780</v>
      </c>
      <c r="I120" s="84" t="s">
        <v>352</v>
      </c>
      <c r="J120" s="85"/>
      <c r="K120" s="85"/>
      <c r="L120" s="86"/>
      <c r="M120" s="70">
        <v>23610</v>
      </c>
      <c r="N120" s="71">
        <v>4768780</v>
      </c>
      <c r="O120" s="31"/>
    </row>
  </sheetData>
  <mergeCells count="38">
    <mergeCell ref="I1:O1"/>
    <mergeCell ref="I4:I11"/>
    <mergeCell ref="I12:I13"/>
    <mergeCell ref="I14:I16"/>
    <mergeCell ref="J16:L16"/>
    <mergeCell ref="J13:L13"/>
    <mergeCell ref="J11:L11"/>
    <mergeCell ref="I53:I58"/>
    <mergeCell ref="I59:I65"/>
    <mergeCell ref="I66:I67"/>
    <mergeCell ref="I68:I70"/>
    <mergeCell ref="I17:I21"/>
    <mergeCell ref="I22:I24"/>
    <mergeCell ref="I25:I29"/>
    <mergeCell ref="I30:I37"/>
    <mergeCell ref="I38:I46"/>
    <mergeCell ref="J21:L21"/>
    <mergeCell ref="J70:L70"/>
    <mergeCell ref="J67:L67"/>
    <mergeCell ref="J65:L65"/>
    <mergeCell ref="J58:L58"/>
    <mergeCell ref="J52:L52"/>
    <mergeCell ref="I120:L120"/>
    <mergeCell ref="J46:L46"/>
    <mergeCell ref="J37:L37"/>
    <mergeCell ref="J29:L29"/>
    <mergeCell ref="J24:L24"/>
    <mergeCell ref="J119:L119"/>
    <mergeCell ref="J117:L117"/>
    <mergeCell ref="J115:L115"/>
    <mergeCell ref="J88:L88"/>
    <mergeCell ref="J78:L78"/>
    <mergeCell ref="I71:I78"/>
    <mergeCell ref="I79:I88"/>
    <mergeCell ref="I89:I115"/>
    <mergeCell ref="I116:I117"/>
    <mergeCell ref="I118:I119"/>
    <mergeCell ref="I47:I52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70" max="16383" man="1"/>
    <brk id="8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G1" workbookViewId="0">
      <selection activeCell="M16" sqref="M16"/>
    </sheetView>
  </sheetViews>
  <sheetFormatPr defaultRowHeight="16.5"/>
  <cols>
    <col min="1" max="1" width="17.125" style="20" hidden="1" customWidth="1"/>
    <col min="2" max="2" width="8" style="20" hidden="1" customWidth="1"/>
    <col min="3" max="3" width="10.125" style="20" hidden="1" customWidth="1"/>
    <col min="4" max="4" width="8.5" style="20" hidden="1" customWidth="1"/>
    <col min="5" max="5" width="9.625" style="20" hidden="1" customWidth="1"/>
    <col min="6" max="6" width="17.125" style="20" hidden="1" customWidth="1"/>
    <col min="7" max="7" width="8.125" style="20" customWidth="1"/>
    <col min="8" max="8" width="12.375" style="20" customWidth="1"/>
    <col min="9" max="9" width="11.25" style="20" customWidth="1"/>
    <col min="10" max="10" width="31" style="20" customWidth="1"/>
    <col min="11" max="13" width="12.875" style="20" customWidth="1"/>
    <col min="14" max="14" width="11.875" style="20" customWidth="1"/>
    <col min="15" max="16384" width="9" style="20"/>
  </cols>
  <sheetData>
    <row r="1" spans="1:14" ht="27.75" customHeight="1">
      <c r="G1" s="94" t="s">
        <v>743</v>
      </c>
      <c r="H1" s="94"/>
      <c r="I1" s="94"/>
      <c r="J1" s="94"/>
      <c r="K1" s="94"/>
      <c r="L1" s="94"/>
      <c r="M1" s="94"/>
      <c r="N1" s="94"/>
    </row>
    <row r="2" spans="1:14" ht="6" customHeight="1">
      <c r="G2" s="40"/>
      <c r="H2" s="40"/>
      <c r="I2" s="40"/>
      <c r="J2" s="40"/>
      <c r="K2" s="40"/>
      <c r="L2" s="40"/>
      <c r="M2" s="40"/>
      <c r="N2" s="40"/>
    </row>
    <row r="3" spans="1:14" ht="28.5" customHeight="1">
      <c r="A3" s="35" t="s">
        <v>381</v>
      </c>
      <c r="C3" s="35" t="s">
        <v>353</v>
      </c>
      <c r="G3" s="95" t="s">
        <v>399</v>
      </c>
      <c r="H3" s="95" t="s">
        <v>172</v>
      </c>
      <c r="I3" s="95" t="s">
        <v>401</v>
      </c>
      <c r="J3" s="95" t="s">
        <v>400</v>
      </c>
      <c r="K3" s="97" t="s">
        <v>374</v>
      </c>
      <c r="L3" s="98"/>
      <c r="M3" s="99"/>
      <c r="N3" s="95" t="s">
        <v>348</v>
      </c>
    </row>
    <row r="4" spans="1:14" ht="24" customHeight="1">
      <c r="A4" s="35" t="s">
        <v>351</v>
      </c>
      <c r="B4" s="35" t="s">
        <v>354</v>
      </c>
      <c r="C4" s="20" t="s">
        <v>173</v>
      </c>
      <c r="D4" s="20" t="s">
        <v>227</v>
      </c>
      <c r="E4" s="20" t="s">
        <v>352</v>
      </c>
      <c r="F4" s="36"/>
      <c r="G4" s="96"/>
      <c r="H4" s="96"/>
      <c r="I4" s="96"/>
      <c r="J4" s="96"/>
      <c r="K4" s="31" t="s">
        <v>416</v>
      </c>
      <c r="L4" s="31" t="s">
        <v>417</v>
      </c>
      <c r="M4" s="31" t="s">
        <v>418</v>
      </c>
      <c r="N4" s="96"/>
    </row>
    <row r="5" spans="1:14" ht="24" customHeight="1">
      <c r="A5" s="20" t="s">
        <v>408</v>
      </c>
      <c r="B5" s="20" t="s">
        <v>131</v>
      </c>
      <c r="C5" s="36">
        <v>654094</v>
      </c>
      <c r="D5" s="36">
        <v>187350</v>
      </c>
      <c r="E5" s="36">
        <v>841444</v>
      </c>
      <c r="F5" s="36"/>
      <c r="G5" s="23">
        <v>1</v>
      </c>
      <c r="H5" s="37" t="str">
        <f ca="1">INDIRECT("A"&amp;ROW())</f>
        <v>招標議價</v>
      </c>
      <c r="I5" s="37" t="str">
        <f ca="1">INDIRECT("B"&amp;ROW())</f>
        <v>龍騰</v>
      </c>
      <c r="J5" s="25" t="str">
        <f ca="1">VLOOKUP(I5,出版社!$B$2:$C$26,2,0)</f>
        <v>龍騰文化事業股份有限公司</v>
      </c>
      <c r="K5" s="34">
        <f ca="1">INDIRECT("C"&amp;ROW())</f>
        <v>654094</v>
      </c>
      <c r="L5" s="34">
        <f ca="1">INDIRECT("D"&amp;ROW())</f>
        <v>187350</v>
      </c>
      <c r="M5" s="34">
        <f ca="1">INDIRECT("E"&amp;ROW())</f>
        <v>841444</v>
      </c>
      <c r="N5" s="25"/>
    </row>
    <row r="6" spans="1:14" ht="24" customHeight="1">
      <c r="A6" s="20" t="s">
        <v>408</v>
      </c>
      <c r="B6" s="20" t="s">
        <v>137</v>
      </c>
      <c r="C6" s="36">
        <v>632875</v>
      </c>
      <c r="D6" s="36">
        <v>47400</v>
      </c>
      <c r="E6" s="36">
        <v>680275</v>
      </c>
      <c r="F6" s="36"/>
      <c r="G6" s="23">
        <v>2</v>
      </c>
      <c r="H6" s="37" t="str">
        <f t="shared" ref="H6:H22" ca="1" si="0">INDIRECT("A"&amp;ROW())</f>
        <v>招標議價</v>
      </c>
      <c r="I6" s="37" t="str">
        <f t="shared" ref="I6:I22" ca="1" si="1">INDIRECT("B"&amp;ROW())</f>
        <v>東大</v>
      </c>
      <c r="J6" s="25" t="str">
        <f ca="1">VLOOKUP(I6,出版社!$B$2:$C$26,2,0)</f>
        <v>東大圖書股份有限公司</v>
      </c>
      <c r="K6" s="34">
        <f t="shared" ref="K6:K23" ca="1" si="2">INDIRECT("C"&amp;ROW())</f>
        <v>632875</v>
      </c>
      <c r="L6" s="34">
        <f t="shared" ref="L6:L23" ca="1" si="3">INDIRECT("D"&amp;ROW())</f>
        <v>47400</v>
      </c>
      <c r="M6" s="34">
        <f t="shared" ref="M6:M23" ca="1" si="4">INDIRECT("E"&amp;ROW())</f>
        <v>680275</v>
      </c>
      <c r="N6" s="25"/>
    </row>
    <row r="7" spans="1:14" ht="24" customHeight="1">
      <c r="A7" s="20" t="s">
        <v>408</v>
      </c>
      <c r="B7" s="20" t="s">
        <v>146</v>
      </c>
      <c r="C7" s="36">
        <v>430720</v>
      </c>
      <c r="D7" s="36">
        <v>50400</v>
      </c>
      <c r="E7" s="36">
        <v>481120</v>
      </c>
      <c r="F7" s="36"/>
      <c r="G7" s="23">
        <v>3</v>
      </c>
      <c r="H7" s="37" t="str">
        <f t="shared" ca="1" si="0"/>
        <v>招標議價</v>
      </c>
      <c r="I7" s="37" t="str">
        <f t="shared" ca="1" si="1"/>
        <v>信樺</v>
      </c>
      <c r="J7" s="25" t="str">
        <f ca="1">VLOOKUP(I7,出版社!$B$2:$C$26,2,0)</f>
        <v>信樺文化事業有限公司</v>
      </c>
      <c r="K7" s="34">
        <f t="shared" ca="1" si="2"/>
        <v>430720</v>
      </c>
      <c r="L7" s="34">
        <f t="shared" ca="1" si="3"/>
        <v>50400</v>
      </c>
      <c r="M7" s="34">
        <f t="shared" ca="1" si="4"/>
        <v>481120</v>
      </c>
      <c r="N7" s="25"/>
    </row>
    <row r="8" spans="1:14" ht="24" customHeight="1">
      <c r="A8" s="20" t="s">
        <v>408</v>
      </c>
      <c r="B8" s="20" t="s">
        <v>149</v>
      </c>
      <c r="C8" s="36">
        <v>323675</v>
      </c>
      <c r="D8" s="36">
        <v>142960</v>
      </c>
      <c r="E8" s="36">
        <v>466635</v>
      </c>
      <c r="F8" s="36"/>
      <c r="G8" s="23">
        <v>4</v>
      </c>
      <c r="H8" s="37" t="str">
        <f t="shared" ca="1" si="0"/>
        <v>招標議價</v>
      </c>
      <c r="I8" s="37" t="str">
        <f t="shared" ca="1" si="1"/>
        <v>旗立</v>
      </c>
      <c r="J8" s="25" t="str">
        <f ca="1">VLOOKUP(I8,出版社!$B$2:$C$26,2,0)</f>
        <v>旗立資訊股份有限公司</v>
      </c>
      <c r="K8" s="34">
        <f t="shared" ca="1" si="2"/>
        <v>323675</v>
      </c>
      <c r="L8" s="34">
        <f t="shared" ca="1" si="3"/>
        <v>142960</v>
      </c>
      <c r="M8" s="34">
        <f t="shared" ca="1" si="4"/>
        <v>466635</v>
      </c>
      <c r="N8" s="25"/>
    </row>
    <row r="9" spans="1:14" ht="24" customHeight="1">
      <c r="A9" s="20" t="s">
        <v>408</v>
      </c>
      <c r="B9" s="20" t="s">
        <v>144</v>
      </c>
      <c r="C9" s="36">
        <v>346254</v>
      </c>
      <c r="D9" s="36"/>
      <c r="E9" s="36">
        <v>346254</v>
      </c>
      <c r="F9" s="36"/>
      <c r="G9" s="23">
        <v>5</v>
      </c>
      <c r="H9" s="37" t="str">
        <f t="shared" ca="1" si="0"/>
        <v>招標議價</v>
      </c>
      <c r="I9" s="37" t="str">
        <f t="shared" ca="1" si="1"/>
        <v>翰林</v>
      </c>
      <c r="J9" s="25" t="str">
        <f ca="1">VLOOKUP(I9,出版社!$B$2:$C$26,2,0)</f>
        <v>翰林出版事業股份有限公司</v>
      </c>
      <c r="K9" s="34">
        <f t="shared" ca="1" si="2"/>
        <v>346254</v>
      </c>
      <c r="L9" s="34">
        <f t="shared" ca="1" si="3"/>
        <v>0</v>
      </c>
      <c r="M9" s="34">
        <f t="shared" ca="1" si="4"/>
        <v>346254</v>
      </c>
      <c r="N9" s="25"/>
    </row>
    <row r="10" spans="1:14" ht="24" customHeight="1">
      <c r="A10" s="20" t="s">
        <v>408</v>
      </c>
      <c r="B10" s="20" t="s">
        <v>155</v>
      </c>
      <c r="C10" s="36">
        <v>313060</v>
      </c>
      <c r="D10" s="36">
        <v>20160</v>
      </c>
      <c r="E10" s="36">
        <v>333220</v>
      </c>
      <c r="F10" s="36"/>
      <c r="G10" s="23">
        <v>6</v>
      </c>
      <c r="H10" s="37" t="str">
        <f t="shared" ca="1" si="0"/>
        <v>招標議價</v>
      </c>
      <c r="I10" s="37" t="str">
        <f t="shared" ca="1" si="1"/>
        <v>育達</v>
      </c>
      <c r="J10" s="25" t="str">
        <f ca="1">VLOOKUP(I10,出版社!$B$2:$C$26,2,0)</f>
        <v>育達文化事業股份有限公司</v>
      </c>
      <c r="K10" s="34">
        <f t="shared" ca="1" si="2"/>
        <v>313060</v>
      </c>
      <c r="L10" s="34">
        <f t="shared" ca="1" si="3"/>
        <v>20160</v>
      </c>
      <c r="M10" s="34">
        <f t="shared" ca="1" si="4"/>
        <v>333220</v>
      </c>
      <c r="N10" s="25"/>
    </row>
    <row r="11" spans="1:14" ht="24" customHeight="1">
      <c r="A11" s="20" t="s">
        <v>408</v>
      </c>
      <c r="B11" s="20" t="s">
        <v>142</v>
      </c>
      <c r="C11" s="36">
        <v>213910</v>
      </c>
      <c r="D11" s="36">
        <v>98350</v>
      </c>
      <c r="E11" s="36">
        <v>312260</v>
      </c>
      <c r="F11" s="36"/>
      <c r="G11" s="23">
        <v>7</v>
      </c>
      <c r="H11" s="37" t="str">
        <f t="shared" ca="1" si="0"/>
        <v>招標議價</v>
      </c>
      <c r="I11" s="37" t="str">
        <f t="shared" ca="1" si="1"/>
        <v>啟芳</v>
      </c>
      <c r="J11" s="25" t="str">
        <f ca="1">VLOOKUP(I11,出版社!$B$2:$C$26,2,0)</f>
        <v>啟芳出版社有限公司</v>
      </c>
      <c r="K11" s="34">
        <f t="shared" ca="1" si="2"/>
        <v>213910</v>
      </c>
      <c r="L11" s="34">
        <f t="shared" ca="1" si="3"/>
        <v>98350</v>
      </c>
      <c r="M11" s="34">
        <f t="shared" ca="1" si="4"/>
        <v>312260</v>
      </c>
      <c r="N11" s="25"/>
    </row>
    <row r="12" spans="1:14" ht="24" customHeight="1">
      <c r="A12" s="20" t="s">
        <v>408</v>
      </c>
      <c r="B12" s="20" t="s">
        <v>133</v>
      </c>
      <c r="C12" s="36">
        <v>218555</v>
      </c>
      <c r="D12" s="36">
        <v>17400</v>
      </c>
      <c r="E12" s="36">
        <v>235955</v>
      </c>
      <c r="F12" s="36"/>
      <c r="G12" s="23">
        <v>8</v>
      </c>
      <c r="H12" s="37" t="str">
        <f t="shared" ca="1" si="0"/>
        <v>招標議價</v>
      </c>
      <c r="I12" s="37" t="str">
        <f t="shared" ca="1" si="1"/>
        <v>泰宇</v>
      </c>
      <c r="J12" s="25" t="str">
        <f ca="1">VLOOKUP(I12,出版社!$B$2:$C$26,2,0)</f>
        <v>泰宇出版股份有限公司</v>
      </c>
      <c r="K12" s="34">
        <f t="shared" ca="1" si="2"/>
        <v>218555</v>
      </c>
      <c r="L12" s="34">
        <f t="shared" ca="1" si="3"/>
        <v>17400</v>
      </c>
      <c r="M12" s="34">
        <f t="shared" ca="1" si="4"/>
        <v>235955</v>
      </c>
      <c r="N12" s="25"/>
    </row>
    <row r="13" spans="1:14" ht="24" customHeight="1">
      <c r="A13" s="20" t="s">
        <v>408</v>
      </c>
      <c r="B13" s="20" t="s">
        <v>157</v>
      </c>
      <c r="C13" s="36">
        <v>225960</v>
      </c>
      <c r="D13" s="36"/>
      <c r="E13" s="36">
        <v>225960</v>
      </c>
      <c r="F13" s="36"/>
      <c r="G13" s="23">
        <v>9</v>
      </c>
      <c r="H13" s="37" t="str">
        <f t="shared" ca="1" si="0"/>
        <v>招標議價</v>
      </c>
      <c r="I13" s="37" t="str">
        <f t="shared" ca="1" si="1"/>
        <v>華興</v>
      </c>
      <c r="J13" s="25" t="str">
        <f ca="1">VLOOKUP(I13,出版社!$B$2:$C$26,2,0)</f>
        <v>華興書局(雙日)</v>
      </c>
      <c r="K13" s="34">
        <f t="shared" ca="1" si="2"/>
        <v>225960</v>
      </c>
      <c r="L13" s="34">
        <f t="shared" ca="1" si="3"/>
        <v>0</v>
      </c>
      <c r="M13" s="34">
        <f t="shared" ca="1" si="4"/>
        <v>225960</v>
      </c>
      <c r="N13" s="25"/>
    </row>
    <row r="14" spans="1:14" ht="24" customHeight="1">
      <c r="A14" s="20" t="s">
        <v>408</v>
      </c>
      <c r="B14" s="20" t="s">
        <v>139</v>
      </c>
      <c r="C14" s="36">
        <v>208490</v>
      </c>
      <c r="D14" s="36"/>
      <c r="E14" s="36">
        <v>208490</v>
      </c>
      <c r="F14" s="36"/>
      <c r="G14" s="23">
        <v>10</v>
      </c>
      <c r="H14" s="37" t="str">
        <f t="shared" ca="1" si="0"/>
        <v>招標議價</v>
      </c>
      <c r="I14" s="37" t="str">
        <f t="shared" ca="1" si="1"/>
        <v>三民</v>
      </c>
      <c r="J14" s="25" t="str">
        <f ca="1">VLOOKUP(I14,出版社!$B$2:$C$26,2,0)</f>
        <v>三民圖書股份有限公司</v>
      </c>
      <c r="K14" s="34">
        <f t="shared" ca="1" si="2"/>
        <v>208490</v>
      </c>
      <c r="L14" s="34">
        <f t="shared" ca="1" si="3"/>
        <v>0</v>
      </c>
      <c r="M14" s="34">
        <f t="shared" ca="1" si="4"/>
        <v>208490</v>
      </c>
      <c r="N14" s="25"/>
    </row>
    <row r="15" spans="1:14" ht="24" customHeight="1">
      <c r="A15" s="20" t="s">
        <v>408</v>
      </c>
      <c r="B15" s="20" t="s">
        <v>151</v>
      </c>
      <c r="C15" s="36">
        <v>159234</v>
      </c>
      <c r="D15" s="36"/>
      <c r="E15" s="36">
        <v>159234</v>
      </c>
      <c r="F15" s="36"/>
      <c r="G15" s="56">
        <v>11</v>
      </c>
      <c r="H15" s="56" t="str">
        <f t="shared" ca="1" si="0"/>
        <v>招標議價</v>
      </c>
      <c r="I15" s="56" t="str">
        <f t="shared" ca="1" si="1"/>
        <v>南一</v>
      </c>
      <c r="J15" s="25" t="str">
        <f ca="1">VLOOKUP(I15,出版社!$B$2:$C$26,2,0)</f>
        <v>南一書局企業(股)公司</v>
      </c>
      <c r="K15" s="34">
        <f t="shared" ca="1" si="2"/>
        <v>159234</v>
      </c>
      <c r="L15" s="34">
        <f t="shared" ca="1" si="3"/>
        <v>0</v>
      </c>
      <c r="M15" s="34">
        <f t="shared" ca="1" si="4"/>
        <v>159234</v>
      </c>
      <c r="N15" s="25"/>
    </row>
    <row r="16" spans="1:14" ht="24" customHeight="1">
      <c r="A16" s="20" t="s">
        <v>408</v>
      </c>
      <c r="B16" s="20" t="s">
        <v>135</v>
      </c>
      <c r="C16" s="36">
        <v>82800</v>
      </c>
      <c r="D16" s="36">
        <v>72225</v>
      </c>
      <c r="E16" s="36">
        <v>155025</v>
      </c>
      <c r="F16" s="36"/>
      <c r="G16" s="56">
        <v>12</v>
      </c>
      <c r="H16" s="56" t="str">
        <f t="shared" ca="1" si="0"/>
        <v>招標議價</v>
      </c>
      <c r="I16" s="56" t="str">
        <f t="shared" ca="1" si="1"/>
        <v>幼獅</v>
      </c>
      <c r="J16" s="25" t="str">
        <f ca="1">VLOOKUP(I16,出版社!$B$2:$C$26,2,0)</f>
        <v>幼獅文化事業公司</v>
      </c>
      <c r="K16" s="34">
        <f t="shared" ca="1" si="2"/>
        <v>82800</v>
      </c>
      <c r="L16" s="34">
        <f t="shared" ca="1" si="3"/>
        <v>72225</v>
      </c>
      <c r="M16" s="34">
        <f t="shared" ca="1" si="4"/>
        <v>155025</v>
      </c>
      <c r="N16" s="25"/>
    </row>
    <row r="17" spans="1:14" ht="24" customHeight="1">
      <c r="A17" s="20" t="s">
        <v>404</v>
      </c>
      <c r="B17" s="20" t="s">
        <v>336</v>
      </c>
      <c r="C17" s="36">
        <v>93380</v>
      </c>
      <c r="D17" s="36"/>
      <c r="E17" s="36">
        <v>93380</v>
      </c>
      <c r="F17" s="36"/>
      <c r="G17" s="45">
        <v>13</v>
      </c>
      <c r="H17" s="45" t="str">
        <f t="shared" ca="1" si="0"/>
        <v>小額採購</v>
      </c>
      <c r="I17" s="45" t="str">
        <f t="shared" ca="1" si="1"/>
        <v>翔宇</v>
      </c>
      <c r="J17" s="46" t="str">
        <f ca="1">VLOOKUP(I17,出版社!$B$2:$C$26,2,0)</f>
        <v>翔宇文化事業股份有限公司</v>
      </c>
      <c r="K17" s="47">
        <f t="shared" ca="1" si="2"/>
        <v>93380</v>
      </c>
      <c r="L17" s="47">
        <f t="shared" ca="1" si="3"/>
        <v>0</v>
      </c>
      <c r="M17" s="47">
        <f t="shared" ca="1" si="4"/>
        <v>93380</v>
      </c>
      <c r="N17" s="46"/>
    </row>
    <row r="18" spans="1:14" ht="24" customHeight="1">
      <c r="A18" s="20" t="s">
        <v>404</v>
      </c>
      <c r="B18" s="20" t="s">
        <v>153</v>
      </c>
      <c r="C18" s="36">
        <v>70312</v>
      </c>
      <c r="D18" s="36"/>
      <c r="E18" s="36">
        <v>70312</v>
      </c>
      <c r="F18" s="36"/>
      <c r="G18" s="45">
        <v>14</v>
      </c>
      <c r="H18" s="45" t="str">
        <f t="shared" ca="1" si="0"/>
        <v>小額採購</v>
      </c>
      <c r="I18" s="45" t="str">
        <f t="shared" ca="1" si="1"/>
        <v>全華</v>
      </c>
      <c r="J18" s="46" t="str">
        <f ca="1">VLOOKUP(I18,出版社!$B$2:$C$26,2,0)</f>
        <v>全華科技圖書股份有限公司</v>
      </c>
      <c r="K18" s="47">
        <f t="shared" ca="1" si="2"/>
        <v>70312</v>
      </c>
      <c r="L18" s="47">
        <f t="shared" ca="1" si="3"/>
        <v>0</v>
      </c>
      <c r="M18" s="47">
        <f t="shared" ca="1" si="4"/>
        <v>70312</v>
      </c>
      <c r="N18" s="46"/>
    </row>
    <row r="19" spans="1:14" ht="24" customHeight="1">
      <c r="A19" s="20" t="s">
        <v>404</v>
      </c>
      <c r="B19" s="20" t="s">
        <v>159</v>
      </c>
      <c r="C19" s="36">
        <v>59200</v>
      </c>
      <c r="D19" s="36"/>
      <c r="E19" s="36">
        <v>59200</v>
      </c>
      <c r="F19" s="36"/>
      <c r="G19" s="45">
        <v>15</v>
      </c>
      <c r="H19" s="45" t="str">
        <f t="shared" ca="1" si="0"/>
        <v>小額採購</v>
      </c>
      <c r="I19" s="45" t="str">
        <f t="shared" ca="1" si="1"/>
        <v>台科大</v>
      </c>
      <c r="J19" s="46" t="str">
        <f ca="1">VLOOKUP(I19,出版社!$B$2:$C$26,2,0)</f>
        <v>台科大圖書股份有限公司</v>
      </c>
      <c r="K19" s="47">
        <f t="shared" ca="1" si="2"/>
        <v>59200</v>
      </c>
      <c r="L19" s="47">
        <f t="shared" ca="1" si="3"/>
        <v>0</v>
      </c>
      <c r="M19" s="47">
        <f t="shared" ca="1" si="4"/>
        <v>59200</v>
      </c>
      <c r="N19" s="46"/>
    </row>
    <row r="20" spans="1:14" ht="24" customHeight="1">
      <c r="A20" s="20" t="s">
        <v>404</v>
      </c>
      <c r="B20" s="20" t="s">
        <v>573</v>
      </c>
      <c r="C20" s="36">
        <v>48216</v>
      </c>
      <c r="D20" s="36"/>
      <c r="E20" s="36">
        <v>48216</v>
      </c>
      <c r="F20" s="36"/>
      <c r="G20" s="45">
        <v>16</v>
      </c>
      <c r="H20" s="45" t="str">
        <f t="shared" ca="1" si="0"/>
        <v>小額採購</v>
      </c>
      <c r="I20" s="45" t="str">
        <f t="shared" ca="1" si="1"/>
        <v>康熹</v>
      </c>
      <c r="J20" s="46" t="str">
        <f ca="1">VLOOKUP(I20,出版社!$B$2:$C$26,2,0)</f>
        <v>康熹圖書網路(股)公司</v>
      </c>
      <c r="K20" s="47">
        <f t="shared" ca="1" si="2"/>
        <v>48216</v>
      </c>
      <c r="L20" s="47">
        <f t="shared" ca="1" si="3"/>
        <v>0</v>
      </c>
      <c r="M20" s="47">
        <f t="shared" ca="1" si="4"/>
        <v>48216</v>
      </c>
      <c r="N20" s="46"/>
    </row>
    <row r="21" spans="1:14" ht="24" customHeight="1">
      <c r="A21" s="20" t="s">
        <v>404</v>
      </c>
      <c r="B21" s="20" t="s">
        <v>536</v>
      </c>
      <c r="C21" s="36">
        <v>32000</v>
      </c>
      <c r="D21" s="36"/>
      <c r="E21" s="36">
        <v>32000</v>
      </c>
      <c r="F21" s="36"/>
      <c r="G21" s="45">
        <v>17</v>
      </c>
      <c r="H21" s="45" t="str">
        <f t="shared" ca="1" si="0"/>
        <v>小額採購</v>
      </c>
      <c r="I21" s="45" t="str">
        <f t="shared" ca="1" si="1"/>
        <v>智業</v>
      </c>
      <c r="J21" s="46" t="str">
        <f ca="1">VLOOKUP(I21,出版社!$B$2:$C$26,2,0)</f>
        <v>智業文化事業有限公司</v>
      </c>
      <c r="K21" s="47">
        <f t="shared" ca="1" si="2"/>
        <v>32000</v>
      </c>
      <c r="L21" s="47">
        <f t="shared" ca="1" si="3"/>
        <v>0</v>
      </c>
      <c r="M21" s="47">
        <f t="shared" ca="1" si="4"/>
        <v>32000</v>
      </c>
      <c r="N21" s="46"/>
    </row>
    <row r="22" spans="1:14" ht="24" customHeight="1">
      <c r="A22" s="20" t="s">
        <v>404</v>
      </c>
      <c r="B22" s="20" t="s">
        <v>369</v>
      </c>
      <c r="C22" s="36"/>
      <c r="D22" s="36">
        <v>19800</v>
      </c>
      <c r="E22" s="36">
        <v>19800</v>
      </c>
      <c r="F22" s="36"/>
      <c r="G22" s="45">
        <v>17</v>
      </c>
      <c r="H22" s="45" t="str">
        <f t="shared" ca="1" si="0"/>
        <v>小額採購</v>
      </c>
      <c r="I22" s="45" t="str">
        <f t="shared" ca="1" si="1"/>
        <v>五南</v>
      </c>
      <c r="J22" s="46" t="str">
        <f ca="1">VLOOKUP(I22,出版社!$B$2:$C$26,2,0)</f>
        <v>五南文化事業機構(文字復興)</v>
      </c>
      <c r="K22" s="47">
        <f t="shared" ca="1" si="2"/>
        <v>0</v>
      </c>
      <c r="L22" s="47">
        <f t="shared" ca="1" si="3"/>
        <v>19800</v>
      </c>
      <c r="M22" s="47">
        <f t="shared" ca="1" si="4"/>
        <v>19800</v>
      </c>
      <c r="N22" s="46"/>
    </row>
    <row r="23" spans="1:14" ht="27.75" customHeight="1">
      <c r="A23" s="20" t="s">
        <v>352</v>
      </c>
      <c r="C23" s="36">
        <v>4112735</v>
      </c>
      <c r="D23" s="36">
        <v>656045</v>
      </c>
      <c r="E23" s="36">
        <v>4768780</v>
      </c>
      <c r="F23"/>
      <c r="G23" s="91" t="s">
        <v>403</v>
      </c>
      <c r="H23" s="92"/>
      <c r="I23" s="92"/>
      <c r="J23" s="93"/>
      <c r="K23" s="49">
        <f t="shared" ca="1" si="2"/>
        <v>4112735</v>
      </c>
      <c r="L23" s="49">
        <f t="shared" ca="1" si="3"/>
        <v>656045</v>
      </c>
      <c r="M23" s="49">
        <f t="shared" ca="1" si="4"/>
        <v>4768780</v>
      </c>
      <c r="N23" s="48"/>
    </row>
    <row r="24" spans="1:14">
      <c r="A24"/>
      <c r="B24"/>
      <c r="C24"/>
      <c r="D24"/>
      <c r="E24"/>
      <c r="F24"/>
    </row>
    <row r="25" spans="1:14">
      <c r="A25"/>
      <c r="B25"/>
      <c r="C25"/>
      <c r="D25"/>
      <c r="E25"/>
      <c r="F25"/>
    </row>
    <row r="26" spans="1:14">
      <c r="A26"/>
      <c r="B26"/>
      <c r="C26"/>
      <c r="D26"/>
      <c r="E26"/>
      <c r="F26"/>
    </row>
    <row r="27" spans="1:14">
      <c r="A27"/>
      <c r="B27"/>
      <c r="C27"/>
      <c r="D27"/>
      <c r="E27"/>
      <c r="F27"/>
    </row>
    <row r="28" spans="1:14">
      <c r="A28"/>
      <c r="B28"/>
      <c r="C28"/>
      <c r="D28"/>
      <c r="E28"/>
      <c r="F28"/>
    </row>
    <row r="29" spans="1:14">
      <c r="A29"/>
      <c r="B29"/>
      <c r="C29"/>
      <c r="D29"/>
      <c r="E29"/>
      <c r="F29"/>
    </row>
    <row r="30" spans="1:14">
      <c r="A30"/>
      <c r="B30"/>
      <c r="C30"/>
      <c r="D30"/>
      <c r="E30"/>
      <c r="F30"/>
    </row>
    <row r="31" spans="1:14">
      <c r="A31"/>
      <c r="B31"/>
      <c r="C31"/>
      <c r="D31"/>
      <c r="E31"/>
      <c r="F31"/>
    </row>
    <row r="32" spans="1:14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</row>
    <row r="40" spans="1:6">
      <c r="A40"/>
      <c r="B40"/>
    </row>
  </sheetData>
  <mergeCells count="8">
    <mergeCell ref="G23:J23"/>
    <mergeCell ref="G1:N1"/>
    <mergeCell ref="G3:G4"/>
    <mergeCell ref="H3:H4"/>
    <mergeCell ref="I3:I4"/>
    <mergeCell ref="J3:J4"/>
    <mergeCell ref="K3:M3"/>
    <mergeCell ref="N3:N4"/>
  </mergeCells>
  <phoneticPr fontId="3" type="noConversion"/>
  <printOptions horizontalCentered="1"/>
  <pageMargins left="0.51181102362204722" right="0.51181102362204722" top="0.46" bottom="0.49" header="0.31496062992125984" footer="0.31496062992125984"/>
  <pageSetup paperSize="9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tabSelected="1" topLeftCell="A10" workbookViewId="0">
      <selection activeCell="E23" sqref="E23"/>
    </sheetView>
  </sheetViews>
  <sheetFormatPr defaultRowHeight="16.5"/>
  <cols>
    <col min="1" max="2" width="7.75" style="20" customWidth="1"/>
    <col min="3" max="3" width="28.625" style="20" bestFit="1" customWidth="1"/>
    <col min="4" max="4" width="12.625" style="20" bestFit="1" customWidth="1"/>
    <col min="5" max="5" width="10.625" style="20" customWidth="1"/>
    <col min="6" max="6" width="12.625" style="20" bestFit="1" customWidth="1"/>
    <col min="7" max="7" width="12.375" style="20" customWidth="1"/>
    <col min="8" max="16384" width="9" style="20"/>
  </cols>
  <sheetData>
    <row r="1" spans="1:7" ht="27.75" customHeight="1">
      <c r="A1" s="83" t="s">
        <v>743</v>
      </c>
      <c r="B1" s="83"/>
      <c r="C1" s="83"/>
      <c r="D1" s="83"/>
      <c r="E1" s="83"/>
      <c r="F1" s="83"/>
      <c r="G1" s="83"/>
    </row>
    <row r="2" spans="1:7" ht="6" customHeight="1">
      <c r="A2" s="55"/>
      <c r="B2" s="55"/>
      <c r="C2" s="55"/>
      <c r="D2" s="55"/>
      <c r="E2" s="55"/>
      <c r="F2" s="55"/>
      <c r="G2" s="55"/>
    </row>
    <row r="3" spans="1:7" ht="28.5" customHeight="1">
      <c r="A3" s="95" t="s">
        <v>399</v>
      </c>
      <c r="B3" s="100" t="s">
        <v>753</v>
      </c>
      <c r="C3" s="95" t="s">
        <v>400</v>
      </c>
      <c r="D3" s="97" t="s">
        <v>374</v>
      </c>
      <c r="E3" s="98"/>
      <c r="F3" s="99"/>
      <c r="G3" s="95" t="s">
        <v>172</v>
      </c>
    </row>
    <row r="4" spans="1:7" ht="24" customHeight="1">
      <c r="A4" s="96"/>
      <c r="B4" s="96"/>
      <c r="C4" s="96"/>
      <c r="D4" s="31" t="s">
        <v>416</v>
      </c>
      <c r="E4" s="31" t="s">
        <v>417</v>
      </c>
      <c r="F4" s="31" t="s">
        <v>402</v>
      </c>
      <c r="G4" s="96"/>
    </row>
    <row r="5" spans="1:7" ht="30" customHeight="1">
      <c r="A5" s="56">
        <v>1</v>
      </c>
      <c r="B5" s="56" t="s">
        <v>131</v>
      </c>
      <c r="C5" s="25" t="s">
        <v>7</v>
      </c>
      <c r="D5" s="34">
        <v>654094</v>
      </c>
      <c r="E5" s="34">
        <v>187350</v>
      </c>
      <c r="F5" s="34">
        <v>841444</v>
      </c>
      <c r="G5" s="56" t="s">
        <v>408</v>
      </c>
    </row>
    <row r="6" spans="1:7" ht="30" customHeight="1">
      <c r="A6" s="56">
        <v>2</v>
      </c>
      <c r="B6" s="56" t="s">
        <v>137</v>
      </c>
      <c r="C6" s="25" t="s">
        <v>27</v>
      </c>
      <c r="D6" s="34">
        <v>632875</v>
      </c>
      <c r="E6" s="34">
        <v>47400</v>
      </c>
      <c r="F6" s="34">
        <v>680275</v>
      </c>
      <c r="G6" s="56" t="s">
        <v>408</v>
      </c>
    </row>
    <row r="7" spans="1:7" ht="30" customHeight="1">
      <c r="A7" s="56">
        <v>3</v>
      </c>
      <c r="B7" s="56" t="s">
        <v>146</v>
      </c>
      <c r="C7" s="25" t="s">
        <v>53</v>
      </c>
      <c r="D7" s="34">
        <v>430720</v>
      </c>
      <c r="E7" s="34">
        <v>50400</v>
      </c>
      <c r="F7" s="34">
        <v>481120</v>
      </c>
      <c r="G7" s="56" t="s">
        <v>408</v>
      </c>
    </row>
    <row r="8" spans="1:7" ht="30" customHeight="1">
      <c r="A8" s="56">
        <v>4</v>
      </c>
      <c r="B8" s="56" t="s">
        <v>149</v>
      </c>
      <c r="C8" s="25" t="s">
        <v>59</v>
      </c>
      <c r="D8" s="34">
        <v>323675</v>
      </c>
      <c r="E8" s="34">
        <v>142960</v>
      </c>
      <c r="F8" s="34">
        <v>466635</v>
      </c>
      <c r="G8" s="56" t="s">
        <v>408</v>
      </c>
    </row>
    <row r="9" spans="1:7" ht="30" customHeight="1">
      <c r="A9" s="56">
        <v>5</v>
      </c>
      <c r="B9" s="56" t="s">
        <v>144</v>
      </c>
      <c r="C9" s="25" t="s">
        <v>47</v>
      </c>
      <c r="D9" s="34">
        <v>346254</v>
      </c>
      <c r="E9" s="34">
        <v>0</v>
      </c>
      <c r="F9" s="34">
        <v>346254</v>
      </c>
      <c r="G9" s="56" t="s">
        <v>408</v>
      </c>
    </row>
    <row r="10" spans="1:7" ht="30" customHeight="1">
      <c r="A10" s="56">
        <v>6</v>
      </c>
      <c r="B10" s="56" t="s">
        <v>155</v>
      </c>
      <c r="C10" s="25" t="s">
        <v>77</v>
      </c>
      <c r="D10" s="34">
        <v>313060</v>
      </c>
      <c r="E10" s="34">
        <v>20160</v>
      </c>
      <c r="F10" s="34">
        <v>333220</v>
      </c>
      <c r="G10" s="56" t="s">
        <v>408</v>
      </c>
    </row>
    <row r="11" spans="1:7" ht="30" customHeight="1">
      <c r="A11" s="56">
        <v>7</v>
      </c>
      <c r="B11" s="56" t="s">
        <v>142</v>
      </c>
      <c r="C11" s="25" t="s">
        <v>40</v>
      </c>
      <c r="D11" s="34">
        <v>213910</v>
      </c>
      <c r="E11" s="34">
        <v>98350</v>
      </c>
      <c r="F11" s="34">
        <v>312260</v>
      </c>
      <c r="G11" s="56" t="s">
        <v>408</v>
      </c>
    </row>
    <row r="12" spans="1:7" ht="30" customHeight="1">
      <c r="A12" s="56">
        <v>8</v>
      </c>
      <c r="B12" s="56" t="s">
        <v>133</v>
      </c>
      <c r="C12" s="25" t="s">
        <v>14</v>
      </c>
      <c r="D12" s="34">
        <v>218555</v>
      </c>
      <c r="E12" s="34">
        <v>17400</v>
      </c>
      <c r="F12" s="34">
        <v>235955</v>
      </c>
      <c r="G12" s="56" t="s">
        <v>408</v>
      </c>
    </row>
    <row r="13" spans="1:7" ht="30" customHeight="1">
      <c r="A13" s="56">
        <v>9</v>
      </c>
      <c r="B13" s="56" t="s">
        <v>157</v>
      </c>
      <c r="C13" s="25" t="s">
        <v>83</v>
      </c>
      <c r="D13" s="34">
        <v>225960</v>
      </c>
      <c r="E13" s="34">
        <v>0</v>
      </c>
      <c r="F13" s="34">
        <v>225960</v>
      </c>
      <c r="G13" s="56" t="s">
        <v>408</v>
      </c>
    </row>
    <row r="14" spans="1:7" ht="30" customHeight="1">
      <c r="A14" s="56">
        <v>10</v>
      </c>
      <c r="B14" s="56" t="s">
        <v>139</v>
      </c>
      <c r="C14" s="25" t="s">
        <v>750</v>
      </c>
      <c r="D14" s="34">
        <v>208490</v>
      </c>
      <c r="E14" s="34">
        <v>0</v>
      </c>
      <c r="F14" s="34">
        <v>208490</v>
      </c>
      <c r="G14" s="56" t="s">
        <v>408</v>
      </c>
    </row>
    <row r="15" spans="1:7" ht="30" customHeight="1">
      <c r="A15" s="56">
        <v>11</v>
      </c>
      <c r="B15" s="56" t="s">
        <v>151</v>
      </c>
      <c r="C15" s="25" t="s">
        <v>65</v>
      </c>
      <c r="D15" s="34">
        <v>159234</v>
      </c>
      <c r="E15" s="34">
        <v>0</v>
      </c>
      <c r="F15" s="34">
        <v>159234</v>
      </c>
      <c r="G15" s="56" t="s">
        <v>408</v>
      </c>
    </row>
    <row r="16" spans="1:7" ht="30" customHeight="1">
      <c r="A16" s="56">
        <v>12</v>
      </c>
      <c r="B16" s="56" t="s">
        <v>135</v>
      </c>
      <c r="C16" s="25" t="s">
        <v>21</v>
      </c>
      <c r="D16" s="34">
        <v>82800</v>
      </c>
      <c r="E16" s="34">
        <v>72225</v>
      </c>
      <c r="F16" s="34">
        <v>155025</v>
      </c>
      <c r="G16" s="56" t="s">
        <v>408</v>
      </c>
    </row>
    <row r="17" spans="1:7" ht="30" customHeight="1">
      <c r="A17" s="45">
        <v>13</v>
      </c>
      <c r="B17" s="45" t="s">
        <v>336</v>
      </c>
      <c r="C17" s="46" t="s">
        <v>751</v>
      </c>
      <c r="D17" s="47">
        <v>93380</v>
      </c>
      <c r="E17" s="47">
        <v>0</v>
      </c>
      <c r="F17" s="47">
        <v>93380</v>
      </c>
      <c r="G17" s="45" t="s">
        <v>404</v>
      </c>
    </row>
    <row r="18" spans="1:7" ht="30" customHeight="1">
      <c r="A18" s="45">
        <v>14</v>
      </c>
      <c r="B18" s="45" t="s">
        <v>153</v>
      </c>
      <c r="C18" s="46" t="s">
        <v>71</v>
      </c>
      <c r="D18" s="47">
        <v>70312</v>
      </c>
      <c r="E18" s="47">
        <v>0</v>
      </c>
      <c r="F18" s="47">
        <v>70312</v>
      </c>
      <c r="G18" s="45" t="s">
        <v>404</v>
      </c>
    </row>
    <row r="19" spans="1:7" ht="30" customHeight="1">
      <c r="A19" s="45">
        <v>15</v>
      </c>
      <c r="B19" s="45" t="s">
        <v>159</v>
      </c>
      <c r="C19" s="46" t="s">
        <v>89</v>
      </c>
      <c r="D19" s="47">
        <v>59200</v>
      </c>
      <c r="E19" s="47">
        <v>0</v>
      </c>
      <c r="F19" s="47">
        <v>59200</v>
      </c>
      <c r="G19" s="45" t="s">
        <v>404</v>
      </c>
    </row>
    <row r="20" spans="1:7" ht="30" customHeight="1">
      <c r="A20" s="45">
        <v>16</v>
      </c>
      <c r="B20" s="45" t="s">
        <v>573</v>
      </c>
      <c r="C20" s="46" t="s">
        <v>94</v>
      </c>
      <c r="D20" s="47">
        <v>48216</v>
      </c>
      <c r="E20" s="47">
        <v>0</v>
      </c>
      <c r="F20" s="47">
        <v>48216</v>
      </c>
      <c r="G20" s="45" t="s">
        <v>404</v>
      </c>
    </row>
    <row r="21" spans="1:7" ht="30" customHeight="1">
      <c r="A21" s="45">
        <v>17</v>
      </c>
      <c r="B21" s="45" t="s">
        <v>536</v>
      </c>
      <c r="C21" s="46" t="s">
        <v>752</v>
      </c>
      <c r="D21" s="47">
        <v>32000</v>
      </c>
      <c r="E21" s="47">
        <v>0</v>
      </c>
      <c r="F21" s="47">
        <v>32000</v>
      </c>
      <c r="G21" s="45" t="s">
        <v>404</v>
      </c>
    </row>
    <row r="22" spans="1:7" ht="30" customHeight="1">
      <c r="A22" s="45">
        <v>17</v>
      </c>
      <c r="B22" s="45" t="s">
        <v>369</v>
      </c>
      <c r="C22" s="46" t="s">
        <v>34</v>
      </c>
      <c r="D22" s="47">
        <v>0</v>
      </c>
      <c r="E22" s="47">
        <v>19800</v>
      </c>
      <c r="F22" s="47">
        <v>19800</v>
      </c>
      <c r="G22" s="45" t="s">
        <v>404</v>
      </c>
    </row>
    <row r="23" spans="1:7" ht="38.25" customHeight="1">
      <c r="A23" s="77" t="s">
        <v>403</v>
      </c>
      <c r="B23" s="78"/>
      <c r="C23" s="79"/>
      <c r="D23" s="49">
        <v>4112735</v>
      </c>
      <c r="E23" s="49">
        <v>656045</v>
      </c>
      <c r="F23" s="49">
        <v>4768780</v>
      </c>
      <c r="G23" s="78"/>
    </row>
  </sheetData>
  <mergeCells count="6">
    <mergeCell ref="A1:G1"/>
    <mergeCell ref="A3:A4"/>
    <mergeCell ref="G3:G4"/>
    <mergeCell ref="B3:B4"/>
    <mergeCell ref="C3:C4"/>
    <mergeCell ref="D3:F3"/>
  </mergeCells>
  <phoneticPr fontId="3" type="noConversion"/>
  <printOptions horizontalCentered="1"/>
  <pageMargins left="0.31496062992125984" right="0.31496062992125984" top="0.62" bottom="0.47244094488188981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10</vt:i4>
      </vt:variant>
    </vt:vector>
  </HeadingPairs>
  <TitlesOfParts>
    <vt:vector size="20" baseType="lpstr">
      <vt:lpstr>出版社</vt:lpstr>
      <vt:lpstr>班級</vt:lpstr>
      <vt:lpstr>書籍</vt:lpstr>
      <vt:lpstr>採購明細</vt:lpstr>
      <vt:lpstr>各班書目</vt:lpstr>
      <vt:lpstr>訂購數量統計</vt:lpstr>
      <vt:lpstr>訂購金額明細表</vt:lpstr>
      <vt:lpstr>訂購金額統計表</vt:lpstr>
      <vt:lpstr>訂購金額統計表_直式</vt:lpstr>
      <vt:lpstr>底價參考資料</vt:lpstr>
      <vt:lpstr>書籍!Print_Area</vt:lpstr>
      <vt:lpstr>各班書目!Print_Titles</vt:lpstr>
      <vt:lpstr>底價參考資料!Print_Titles</vt:lpstr>
      <vt:lpstr>訂購金額明細表!Print_Titles</vt:lpstr>
      <vt:lpstr>出版社清單</vt:lpstr>
      <vt:lpstr>書商資料</vt:lpstr>
      <vt:lpstr>書籍清單</vt:lpstr>
      <vt:lpstr>書籍清單反</vt:lpstr>
      <vt:lpstr>班級清單</vt:lpstr>
      <vt:lpstr>班級清單反</vt:lpstr>
    </vt:vector>
  </TitlesOfParts>
  <Company>CHSC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acas</cp:lastModifiedBy>
  <cp:lastPrinted>2017-05-20T08:07:49Z</cp:lastPrinted>
  <dcterms:created xsi:type="dcterms:W3CDTF">2016-12-08T00:53:07Z</dcterms:created>
  <dcterms:modified xsi:type="dcterms:W3CDTF">2017-05-20T08:20:38Z</dcterms:modified>
</cp:coreProperties>
</file>