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618006\Desktop\"/>
    </mc:Choice>
  </mc:AlternateContent>
  <bookViews>
    <workbookView xWindow="0" yWindow="0" windowWidth="17970" windowHeight="7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E15" i="1"/>
  <c r="E16" i="1"/>
  <c r="E18" i="1"/>
  <c r="E19" i="1" s="1"/>
  <c r="L18" i="1"/>
  <c r="L19" i="1"/>
  <c r="L17" i="1"/>
  <c r="L14" i="1"/>
  <c r="E14" i="1"/>
  <c r="L16" i="1"/>
  <c r="E17" i="1"/>
  <c r="B9" i="1"/>
  <c r="B10" i="1"/>
  <c r="D6" i="1"/>
  <c r="L3" i="1" l="1"/>
  <c r="K3" i="1"/>
  <c r="J3" i="1"/>
  <c r="I3" i="1"/>
  <c r="H3" i="1"/>
  <c r="G3" i="1"/>
  <c r="E3" i="1"/>
  <c r="D3" i="1"/>
  <c r="C3" i="1"/>
  <c r="B3" i="1"/>
  <c r="A3" i="1"/>
  <c r="M3" i="1" l="1"/>
</calcChain>
</file>

<file path=xl/sharedStrings.xml><?xml version="1.0" encoding="utf-8"?>
<sst xmlns="http://schemas.openxmlformats.org/spreadsheetml/2006/main" count="42" uniqueCount="19">
  <si>
    <t>▽</t>
    <phoneticPr fontId="1"/>
  </si>
  <si>
    <t>容量</t>
    <rPh sb="0" eb="2">
      <t>ヨウリョウ</t>
    </rPh>
    <phoneticPr fontId="1"/>
  </si>
  <si>
    <t>東電夜トク8</t>
    <rPh sb="0" eb="2">
      <t>トウデン</t>
    </rPh>
    <rPh sb="2" eb="3">
      <t>ヨル</t>
    </rPh>
    <phoneticPr fontId="1"/>
  </si>
  <si>
    <t>東電夜トク12</t>
    <rPh sb="0" eb="2">
      <t>トウデン</t>
    </rPh>
    <rPh sb="2" eb="3">
      <t>ヨル</t>
    </rPh>
    <phoneticPr fontId="1"/>
  </si>
  <si>
    <t>基本料金</t>
    <rPh sb="0" eb="2">
      <t>キホン</t>
    </rPh>
    <rPh sb="2" eb="4">
      <t>リョウキン</t>
    </rPh>
    <phoneticPr fontId="1"/>
  </si>
  <si>
    <t>円/KW</t>
    <rPh sb="0" eb="1">
      <t>エン</t>
    </rPh>
    <phoneticPr fontId="1"/>
  </si>
  <si>
    <t>従量料金(7:00 - 23:00)</t>
    <rPh sb="0" eb="2">
      <t>ジュウリョウ</t>
    </rPh>
    <rPh sb="2" eb="4">
      <t>リョウキン</t>
    </rPh>
    <phoneticPr fontId="1"/>
  </si>
  <si>
    <t>従量料金(23:00 - 7:00)</t>
    <rPh sb="0" eb="2">
      <t>ジュウリョウ</t>
    </rPh>
    <rPh sb="2" eb="4">
      <t>リョウキン</t>
    </rPh>
    <phoneticPr fontId="1"/>
  </si>
  <si>
    <t>従量料金(9:00 - 21:00)</t>
    <rPh sb="0" eb="2">
      <t>ジュウリョウ</t>
    </rPh>
    <rPh sb="2" eb="4">
      <t>リョウキン</t>
    </rPh>
    <phoneticPr fontId="1"/>
  </si>
  <si>
    <t>従量料金(21:00 - 9:00)</t>
    <rPh sb="0" eb="2">
      <t>ジュウリョウ</t>
    </rPh>
    <rPh sb="2" eb="4">
      <t>リョウキン</t>
    </rPh>
    <phoneticPr fontId="1"/>
  </si>
  <si>
    <t>再可課金</t>
    <phoneticPr fontId="1"/>
  </si>
  <si>
    <t>A</t>
    <phoneticPr fontId="1"/>
  </si>
  <si>
    <t>KW</t>
    <phoneticPr fontId="1"/>
  </si>
  <si>
    <t>20:00 - 8:00</t>
    <phoneticPr fontId="1"/>
  </si>
  <si>
    <t>8:00 - 20:00</t>
    <phoneticPr fontId="1"/>
  </si>
  <si>
    <t>20:00 - 8:00は70%の電気を使用した前提</t>
    <rPh sb="17" eb="19">
      <t>デンキ</t>
    </rPh>
    <rPh sb="20" eb="22">
      <t>シヨウ</t>
    </rPh>
    <rPh sb="24" eb="26">
      <t>ゼンテイ</t>
    </rPh>
    <phoneticPr fontId="1"/>
  </si>
  <si>
    <t>円</t>
    <rPh sb="0" eb="1">
      <t>エン</t>
    </rPh>
    <phoneticPr fontId="1"/>
  </si>
  <si>
    <t>電気料金（1年）</t>
    <rPh sb="0" eb="2">
      <t>デンキ</t>
    </rPh>
    <rPh sb="2" eb="4">
      <t>リョウキン</t>
    </rPh>
    <rPh sb="6" eb="7">
      <t>ネン</t>
    </rPh>
    <phoneticPr fontId="1"/>
  </si>
  <si>
    <t>電気料金（1年,平均）</t>
    <rPh sb="0" eb="2">
      <t>デンキ</t>
    </rPh>
    <rPh sb="2" eb="4">
      <t>リョウキン</t>
    </rPh>
    <rPh sb="6" eb="7">
      <t>ネン</t>
    </rPh>
    <rPh sb="8" eb="10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</si>
</sst>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A15" sqref="A15"/>
    </sheetView>
  </sheetViews>
  <sheetFormatPr defaultRowHeight="18.75" x14ac:dyDescent="0.4"/>
  <cols>
    <col min="1" max="1" width="11.25" customWidth="1"/>
    <col min="2" max="2" width="9.25" customWidth="1"/>
    <col min="5" max="5" width="10.625" customWidth="1"/>
    <col min="6" max="6" width="10.875" customWidth="1"/>
    <col min="9" max="9" width="12.25" customWidth="1"/>
    <col min="12" max="12" width="10" bestFit="1" customWidth="1"/>
  </cols>
  <sheetData>
    <row r="1" spans="1:13" x14ac:dyDescent="0.4">
      <c r="F1" s="1" t="s">
        <v>0</v>
      </c>
    </row>
    <row r="2" spans="1:13" x14ac:dyDescent="0.4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</row>
    <row r="3" spans="1:13" x14ac:dyDescent="0.4">
      <c r="A3">
        <f>ROUNDUP(A4/$F$4, 2)*$F$3</f>
        <v>750</v>
      </c>
      <c r="B3">
        <f>ROUNDUP(B4/$F$4, 2)*$F$3</f>
        <v>840</v>
      </c>
      <c r="C3">
        <f>ROUNDUP(C4/$F$4, 2)*$F$3</f>
        <v>760</v>
      </c>
      <c r="D3">
        <f>ROUNDUP(D4/$F$4, 2)*$F$3</f>
        <v>670</v>
      </c>
      <c r="E3">
        <f>ROUNDUP(E4/$F$4, 2)*$F$3</f>
        <v>585</v>
      </c>
      <c r="F3">
        <v>500</v>
      </c>
      <c r="G3">
        <f t="shared" ref="G3:L3" si="0">ROUNDUP(G4/$F$4, 2)*$F$3</f>
        <v>515</v>
      </c>
      <c r="H3">
        <f t="shared" si="0"/>
        <v>645</v>
      </c>
      <c r="I3">
        <f t="shared" si="0"/>
        <v>700</v>
      </c>
      <c r="J3">
        <f t="shared" si="0"/>
        <v>605</v>
      </c>
      <c r="K3">
        <f t="shared" si="0"/>
        <v>530</v>
      </c>
      <c r="L3">
        <f t="shared" si="0"/>
        <v>585</v>
      </c>
      <c r="M3">
        <f>SUM(A3:L3)</f>
        <v>7685</v>
      </c>
    </row>
    <row r="4" spans="1:13" x14ac:dyDescent="0.4">
      <c r="A4">
        <v>117</v>
      </c>
      <c r="B4">
        <v>131</v>
      </c>
      <c r="C4">
        <v>118</v>
      </c>
      <c r="D4">
        <v>104</v>
      </c>
      <c r="E4">
        <v>91</v>
      </c>
      <c r="F4">
        <v>78</v>
      </c>
      <c r="G4">
        <v>80</v>
      </c>
      <c r="H4">
        <v>100</v>
      </c>
      <c r="I4">
        <v>109</v>
      </c>
      <c r="J4">
        <v>94</v>
      </c>
      <c r="K4">
        <v>82</v>
      </c>
      <c r="L4">
        <v>91</v>
      </c>
    </row>
    <row r="6" spans="1:13" x14ac:dyDescent="0.4">
      <c r="A6" t="s">
        <v>1</v>
      </c>
      <c r="B6">
        <v>50</v>
      </c>
      <c r="C6" t="s">
        <v>11</v>
      </c>
      <c r="D6">
        <f>B6/10</f>
        <v>5</v>
      </c>
      <c r="E6" t="s">
        <v>12</v>
      </c>
    </row>
    <row r="8" spans="1:13" x14ac:dyDescent="0.4">
      <c r="A8" t="s">
        <v>15</v>
      </c>
    </row>
    <row r="9" spans="1:13" x14ac:dyDescent="0.4">
      <c r="A9" t="s">
        <v>14</v>
      </c>
      <c r="B9">
        <f>$M$3*0.3</f>
        <v>2305.5</v>
      </c>
      <c r="C9" t="s">
        <v>12</v>
      </c>
    </row>
    <row r="10" spans="1:13" x14ac:dyDescent="0.4">
      <c r="A10" t="s">
        <v>13</v>
      </c>
      <c r="B10">
        <f>$M$3*0.7</f>
        <v>5379.5</v>
      </c>
      <c r="C10" t="s">
        <v>12</v>
      </c>
    </row>
    <row r="13" spans="1:13" x14ac:dyDescent="0.4">
      <c r="A13" t="s">
        <v>2</v>
      </c>
      <c r="H13" t="s">
        <v>3</v>
      </c>
    </row>
    <row r="14" spans="1:13" x14ac:dyDescent="0.4">
      <c r="A14" t="s">
        <v>4</v>
      </c>
      <c r="C14">
        <v>214.5</v>
      </c>
      <c r="D14" t="s">
        <v>5</v>
      </c>
      <c r="E14" s="2">
        <f>C14*$D$6</f>
        <v>1072.5</v>
      </c>
      <c r="F14" t="s">
        <v>16</v>
      </c>
      <c r="H14" t="s">
        <v>4</v>
      </c>
      <c r="J14">
        <v>214.5</v>
      </c>
      <c r="K14" t="s">
        <v>5</v>
      </c>
      <c r="L14" s="2">
        <f>J14*$D$6</f>
        <v>1072.5</v>
      </c>
      <c r="M14" t="s">
        <v>16</v>
      </c>
    </row>
    <row r="15" spans="1:13" x14ac:dyDescent="0.4">
      <c r="A15" t="s">
        <v>6</v>
      </c>
      <c r="C15">
        <v>32.74</v>
      </c>
      <c r="D15" t="s">
        <v>5</v>
      </c>
      <c r="E15" s="2">
        <f>C15*$B$9+(1/4)*$B$10*C15</f>
        <v>119513.27750000001</v>
      </c>
      <c r="F15" t="s">
        <v>16</v>
      </c>
      <c r="H15" t="s">
        <v>8</v>
      </c>
      <c r="J15">
        <v>34.39</v>
      </c>
      <c r="K15" t="s">
        <v>5</v>
      </c>
      <c r="L15">
        <f>(1/6)*$B$9*J16+(5/6)*$B$9*J15</f>
        <v>74898.010000000009</v>
      </c>
    </row>
    <row r="16" spans="1:13" x14ac:dyDescent="0.4">
      <c r="A16" t="s">
        <v>7</v>
      </c>
      <c r="C16">
        <v>21.16</v>
      </c>
      <c r="D16" t="s">
        <v>5</v>
      </c>
      <c r="E16" s="2">
        <f>(3/4)*B10*$C$16</f>
        <v>85372.664999999994</v>
      </c>
      <c r="F16" t="s">
        <v>16</v>
      </c>
      <c r="H16" t="s">
        <v>9</v>
      </c>
      <c r="J16">
        <v>22.97</v>
      </c>
      <c r="K16" t="s">
        <v>5</v>
      </c>
      <c r="L16" s="2">
        <f>$B$10*J16</f>
        <v>123567.11499999999</v>
      </c>
      <c r="M16" t="s">
        <v>16</v>
      </c>
    </row>
    <row r="17" spans="1:13" x14ac:dyDescent="0.4">
      <c r="A17" t="s">
        <v>10</v>
      </c>
      <c r="C17">
        <v>3.36</v>
      </c>
      <c r="D17" t="s">
        <v>5</v>
      </c>
      <c r="E17" s="2">
        <f>C17*$M$3</f>
        <v>25821.599999999999</v>
      </c>
      <c r="F17" t="s">
        <v>16</v>
      </c>
      <c r="H17" t="s">
        <v>10</v>
      </c>
      <c r="J17">
        <v>3.36</v>
      </c>
      <c r="K17" t="s">
        <v>5</v>
      </c>
      <c r="L17" s="2">
        <f>J17*$M$3</f>
        <v>25821.599999999999</v>
      </c>
      <c r="M17" t="s">
        <v>16</v>
      </c>
    </row>
    <row r="18" spans="1:13" x14ac:dyDescent="0.4">
      <c r="A18" t="s">
        <v>17</v>
      </c>
      <c r="E18" s="2">
        <f>SUM(E14:E17)</f>
        <v>231780.04250000001</v>
      </c>
      <c r="F18" t="s">
        <v>16</v>
      </c>
      <c r="H18" t="s">
        <v>17</v>
      </c>
      <c r="L18" s="2">
        <f>SUM(L14:L17)</f>
        <v>225359.22500000001</v>
      </c>
      <c r="M18" t="s">
        <v>16</v>
      </c>
    </row>
    <row r="19" spans="1:13" x14ac:dyDescent="0.4">
      <c r="A19" t="s">
        <v>18</v>
      </c>
      <c r="E19" s="2">
        <f>E18/12</f>
        <v>19315.003541666669</v>
      </c>
      <c r="F19" t="s">
        <v>16</v>
      </c>
      <c r="H19" t="s">
        <v>18</v>
      </c>
      <c r="L19" s="2">
        <f>L18/12</f>
        <v>18779.935416666667</v>
      </c>
      <c r="M19" t="s">
        <v>16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　杰</dc:creator>
  <cp:lastModifiedBy>胡　杰</cp:lastModifiedBy>
  <dcterms:created xsi:type="dcterms:W3CDTF">2021-07-19T05:37:26Z</dcterms:created>
  <dcterms:modified xsi:type="dcterms:W3CDTF">2021-07-19T10:50:03Z</dcterms:modified>
</cp:coreProperties>
</file>