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bisueduph-my.sharepoint.com/personal/james_paul_dacaldacal_bisu_edu_ph/Documents/"/>
    </mc:Choice>
  </mc:AlternateContent>
  <xr:revisionPtr revIDLastSave="0" documentId="8_{4EA01814-E332-4A9E-A63A-358C94AC13C3}" xr6:coauthVersionLast="47" xr6:coauthVersionMax="47" xr10:uidLastSave="{00000000-0000-0000-0000-000000000000}"/>
  <bookViews>
    <workbookView xWindow="-120" yWindow="-120" windowWidth="20730" windowHeight="11040" tabRatio="834" firstSheet="5" activeTab="9" xr2:uid="{00000000-000D-0000-FFFF-FFFF00000000}"/>
  </bookViews>
  <sheets>
    <sheet name="1" sheetId="26" r:id="rId1"/>
    <sheet name="2" sheetId="28" r:id="rId2"/>
    <sheet name="3" sheetId="29" r:id="rId3"/>
    <sheet name="4" sheetId="30" r:id="rId4"/>
    <sheet name="6" sheetId="32" r:id="rId5"/>
    <sheet name="8" sheetId="34" r:id="rId6"/>
    <sheet name="10" sheetId="36" r:id="rId7"/>
    <sheet name="12" sheetId="38" r:id="rId8"/>
    <sheet name="14" sheetId="40" r:id="rId9"/>
    <sheet name="SC1" sheetId="4" r:id="rId10"/>
    <sheet name="AC2-2" sheetId="21" r:id="rId11"/>
    <sheet name="SC3" sheetId="8" r:id="rId12"/>
    <sheet name="AC3-2" sheetId="22" r:id="rId13"/>
    <sheet name="SC4" sheetId="10" r:id="rId14"/>
    <sheet name="SC2" sheetId="6" r:id="rId15"/>
    <sheet name="AC4-2" sheetId="23" r:id="rId16"/>
    <sheet name="AC6-2" sheetId="25" r:id="rId17"/>
    <sheet name="AC5-2" sheetId="24" r:id="rId18"/>
    <sheet name="SC5" sheetId="12" r:id="rId19"/>
    <sheet name="SC6" sheetId="14" r:id="rId20"/>
    <sheet name="TS" sheetId="41" r:id="rId21"/>
    <sheet name="AC1-2" sheetId="20" r:id="rId22"/>
    <sheet name="Sheet1" sheetId="42" r:id="rId23"/>
  </sheets>
  <definedNames>
    <definedName name="Are_you_now_ready_to_take_Activity_Card_3?_What_are_you_waiting_for?_Proceed_now_to_Activity_Card_3." localSheetId="12">'AC3-2'!$B$48</definedName>
    <definedName name="Are_you_now_ready_to_take_Activity_Card_3?_What_are_you_waiting_for?_Proceed_now_to_Activity_Card_3.">'SC3'!$B$48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4" l="1"/>
  <c r="C9" i="42"/>
  <c r="F9" i="42" s="1"/>
  <c r="H9" i="42" s="1"/>
  <c r="E27" i="20"/>
  <c r="D5" i="42"/>
  <c r="C4" i="42"/>
  <c r="D4" i="42" s="1"/>
  <c r="K21" i="20"/>
  <c r="L21" i="20" s="1"/>
  <c r="J27" i="25"/>
  <c r="K27" i="25"/>
  <c r="J21" i="25"/>
  <c r="K21" i="25" s="1"/>
  <c r="C9" i="41"/>
  <c r="C8" i="41"/>
  <c r="N27" i="4"/>
  <c r="E28" i="25"/>
  <c r="J28" i="25" s="1"/>
  <c r="E80" i="25"/>
  <c r="J83" i="25" s="1"/>
  <c r="P83" i="25" s="1"/>
  <c r="M71" i="25"/>
  <c r="N71" i="25" s="1"/>
  <c r="M52" i="25"/>
  <c r="N52" i="25" s="1"/>
  <c r="M51" i="25"/>
  <c r="P51" i="25" s="1"/>
  <c r="M50" i="25"/>
  <c r="P50" i="25" s="1"/>
  <c r="M48" i="25"/>
  <c r="P48" i="25" s="1"/>
  <c r="J43" i="25"/>
  <c r="P43" i="25" s="1"/>
  <c r="J42" i="25"/>
  <c r="K42" i="25" s="1"/>
  <c r="E37" i="25"/>
  <c r="J37" i="25" s="1"/>
  <c r="E36" i="25"/>
  <c r="J36" i="25" s="1"/>
  <c r="E35" i="25"/>
  <c r="J35" i="25" s="1"/>
  <c r="E29" i="25"/>
  <c r="J29" i="25" s="1"/>
  <c r="E27" i="25"/>
  <c r="J23" i="25"/>
  <c r="K23" i="25" s="1"/>
  <c r="M71" i="24"/>
  <c r="P71" i="24" s="1"/>
  <c r="M52" i="24"/>
  <c r="P52" i="24" s="1"/>
  <c r="M51" i="24"/>
  <c r="P51" i="24" s="1"/>
  <c r="M50" i="24"/>
  <c r="P50" i="24" s="1"/>
  <c r="M48" i="24"/>
  <c r="P48" i="24" s="1"/>
  <c r="J43" i="24"/>
  <c r="K43" i="24" s="1"/>
  <c r="J42" i="24"/>
  <c r="P42" i="24" s="1"/>
  <c r="E37" i="24"/>
  <c r="J37" i="24" s="1"/>
  <c r="E36" i="24"/>
  <c r="J36" i="24" s="1"/>
  <c r="E35" i="24"/>
  <c r="J35" i="24" s="1"/>
  <c r="E29" i="24"/>
  <c r="J29" i="24" s="1"/>
  <c r="E28" i="24"/>
  <c r="J28" i="24" s="1"/>
  <c r="E27" i="24"/>
  <c r="J27" i="24" s="1"/>
  <c r="J23" i="24"/>
  <c r="P23" i="24" s="1"/>
  <c r="J21" i="24"/>
  <c r="K21" i="24" s="1"/>
  <c r="M52" i="23"/>
  <c r="P52" i="23" s="1"/>
  <c r="P51" i="23"/>
  <c r="N51" i="23"/>
  <c r="M51" i="23"/>
  <c r="M50" i="23"/>
  <c r="P50" i="23" s="1"/>
  <c r="M48" i="23"/>
  <c r="N48" i="23" s="1"/>
  <c r="J44" i="23"/>
  <c r="P44" i="23" s="1"/>
  <c r="J43" i="23"/>
  <c r="P43" i="23" s="1"/>
  <c r="J38" i="23"/>
  <c r="P38" i="23" s="1"/>
  <c r="E38" i="23"/>
  <c r="E37" i="23"/>
  <c r="J37" i="23" s="1"/>
  <c r="E36" i="23"/>
  <c r="J36" i="23" s="1"/>
  <c r="P36" i="23" s="1"/>
  <c r="E29" i="23"/>
  <c r="J29" i="23" s="1"/>
  <c r="E28" i="23"/>
  <c r="J28" i="23" s="1"/>
  <c r="P28" i="23" s="1"/>
  <c r="E27" i="23"/>
  <c r="J27" i="23" s="1"/>
  <c r="J23" i="23"/>
  <c r="P23" i="23" s="1"/>
  <c r="J21" i="23"/>
  <c r="K21" i="23" s="1"/>
  <c r="K44" i="22"/>
  <c r="N44" i="22" s="1"/>
  <c r="K43" i="22"/>
  <c r="L43" i="22" s="1"/>
  <c r="E38" i="22"/>
  <c r="K38" i="22" s="1"/>
  <c r="E37" i="22"/>
  <c r="K37" i="22" s="1"/>
  <c r="N37" i="22" s="1"/>
  <c r="E36" i="22"/>
  <c r="K36" i="22" s="1"/>
  <c r="E29" i="22"/>
  <c r="K29" i="22" s="1"/>
  <c r="N29" i="22" s="1"/>
  <c r="E28" i="22"/>
  <c r="K28" i="22" s="1"/>
  <c r="E27" i="22"/>
  <c r="K27" i="22" s="1"/>
  <c r="N27" i="22" s="1"/>
  <c r="K23" i="22"/>
  <c r="N23" i="22" s="1"/>
  <c r="K21" i="22"/>
  <c r="N21" i="22" s="1"/>
  <c r="E38" i="21"/>
  <c r="K38" i="21" s="1"/>
  <c r="E37" i="21"/>
  <c r="K37" i="21" s="1"/>
  <c r="E36" i="21"/>
  <c r="K36" i="21" s="1"/>
  <c r="E29" i="21"/>
  <c r="K29" i="21" s="1"/>
  <c r="E28" i="21"/>
  <c r="K28" i="21" s="1"/>
  <c r="E27" i="21"/>
  <c r="K27" i="21" s="1"/>
  <c r="K23" i="21"/>
  <c r="N23" i="21" s="1"/>
  <c r="K21" i="21"/>
  <c r="N21" i="21" s="1"/>
  <c r="E29" i="20"/>
  <c r="K29" i="20" s="1"/>
  <c r="E28" i="20"/>
  <c r="K28" i="20" s="1"/>
  <c r="K27" i="20"/>
  <c r="K23" i="20"/>
  <c r="L23" i="20" s="1"/>
  <c r="E36" i="14"/>
  <c r="J36" i="14" s="1"/>
  <c r="E81" i="14"/>
  <c r="J84" i="14" s="1"/>
  <c r="K84" i="14" s="1"/>
  <c r="I9" i="42" l="1"/>
  <c r="B12" i="42" s="1"/>
  <c r="E4" i="42"/>
  <c r="N48" i="24"/>
  <c r="N52" i="24"/>
  <c r="L21" i="21"/>
  <c r="P21" i="25"/>
  <c r="K43" i="25"/>
  <c r="N21" i="20"/>
  <c r="N23" i="20"/>
  <c r="K83" i="25"/>
  <c r="P71" i="25"/>
  <c r="P29" i="25"/>
  <c r="K29" i="25"/>
  <c r="P85" i="25" s="1"/>
  <c r="P35" i="25"/>
  <c r="K35" i="25"/>
  <c r="P36" i="25"/>
  <c r="K36" i="25"/>
  <c r="P37" i="25"/>
  <c r="K37" i="25"/>
  <c r="P27" i="25"/>
  <c r="P28" i="25"/>
  <c r="K28" i="25"/>
  <c r="P23" i="25"/>
  <c r="P52" i="25"/>
  <c r="N51" i="25"/>
  <c r="N48" i="25"/>
  <c r="P42" i="25"/>
  <c r="N50" i="25"/>
  <c r="P36" i="24"/>
  <c r="K36" i="24"/>
  <c r="P28" i="24"/>
  <c r="K28" i="24"/>
  <c r="P37" i="24"/>
  <c r="K37" i="24"/>
  <c r="P29" i="24"/>
  <c r="K29" i="24"/>
  <c r="P35" i="24"/>
  <c r="K35" i="24"/>
  <c r="P27" i="24"/>
  <c r="K27" i="24"/>
  <c r="K42" i="24"/>
  <c r="N50" i="24"/>
  <c r="N71" i="24"/>
  <c r="P21" i="24"/>
  <c r="P43" i="24"/>
  <c r="N51" i="24"/>
  <c r="K23" i="24"/>
  <c r="K44" i="23"/>
  <c r="P21" i="23"/>
  <c r="P27" i="23"/>
  <c r="K27" i="23"/>
  <c r="P29" i="23"/>
  <c r="K29" i="23"/>
  <c r="P37" i="23"/>
  <c r="K37" i="23"/>
  <c r="P48" i="23"/>
  <c r="N52" i="23"/>
  <c r="K43" i="23"/>
  <c r="N50" i="23"/>
  <c r="K23" i="23"/>
  <c r="K28" i="23"/>
  <c r="K36" i="23"/>
  <c r="K38" i="23"/>
  <c r="N43" i="22"/>
  <c r="N36" i="22"/>
  <c r="L36" i="22"/>
  <c r="N28" i="22"/>
  <c r="L28" i="22"/>
  <c r="N38" i="22"/>
  <c r="L38" i="22"/>
  <c r="L44" i="22"/>
  <c r="L23" i="22"/>
  <c r="L27" i="22"/>
  <c r="L29" i="22"/>
  <c r="L37" i="22"/>
  <c r="L21" i="22"/>
  <c r="L28" i="21"/>
  <c r="N28" i="21"/>
  <c r="L36" i="21"/>
  <c r="N36" i="21"/>
  <c r="L27" i="21"/>
  <c r="N27" i="21"/>
  <c r="L37" i="21"/>
  <c r="N37" i="21"/>
  <c r="L29" i="21"/>
  <c r="N29" i="21"/>
  <c r="N38" i="21"/>
  <c r="L38" i="21"/>
  <c r="L23" i="21"/>
  <c r="L27" i="20"/>
  <c r="N27" i="20"/>
  <c r="L28" i="20"/>
  <c r="N28" i="20"/>
  <c r="N29" i="20"/>
  <c r="L29" i="20"/>
  <c r="M52" i="14"/>
  <c r="P52" i="14" s="1"/>
  <c r="M53" i="14"/>
  <c r="P53" i="14" s="1"/>
  <c r="M51" i="14"/>
  <c r="P51" i="14" s="1"/>
  <c r="M49" i="14"/>
  <c r="M50" i="10"/>
  <c r="P50" i="10" s="1"/>
  <c r="M48" i="10"/>
  <c r="P48" i="10" s="1"/>
  <c r="M72" i="14"/>
  <c r="P72" i="14" s="1"/>
  <c r="J44" i="14"/>
  <c r="P44" i="14" s="1"/>
  <c r="J43" i="14"/>
  <c r="K43" i="14" s="1"/>
  <c r="E38" i="14"/>
  <c r="J38" i="14" s="1"/>
  <c r="E37" i="14"/>
  <c r="J37" i="14" s="1"/>
  <c r="E29" i="14"/>
  <c r="J29" i="14" s="1"/>
  <c r="E28" i="14"/>
  <c r="J28" i="14" s="1"/>
  <c r="E27" i="14"/>
  <c r="J27" i="14" s="1"/>
  <c r="J23" i="14"/>
  <c r="K23" i="14" s="1"/>
  <c r="J21" i="14"/>
  <c r="P21" i="14" s="1"/>
  <c r="M70" i="12"/>
  <c r="N70" i="12" s="1"/>
  <c r="M47" i="12"/>
  <c r="N47" i="12" s="1"/>
  <c r="M51" i="12"/>
  <c r="N51" i="12" s="1"/>
  <c r="M50" i="12"/>
  <c r="P50" i="12" s="1"/>
  <c r="M49" i="12"/>
  <c r="P49" i="12" s="1"/>
  <c r="J42" i="12"/>
  <c r="P42" i="12" s="1"/>
  <c r="J41" i="12"/>
  <c r="K41" i="12" s="1"/>
  <c r="E36" i="12"/>
  <c r="J36" i="12" s="1"/>
  <c r="E35" i="12"/>
  <c r="J35" i="12" s="1"/>
  <c r="P35" i="12" s="1"/>
  <c r="E34" i="12"/>
  <c r="J34" i="12" s="1"/>
  <c r="E28" i="12"/>
  <c r="J28" i="12" s="1"/>
  <c r="P28" i="12" s="1"/>
  <c r="E27" i="12"/>
  <c r="J27" i="12" s="1"/>
  <c r="E26" i="12"/>
  <c r="J26" i="12" s="1"/>
  <c r="P26" i="12" s="1"/>
  <c r="J22" i="12"/>
  <c r="K22" i="12" s="1"/>
  <c r="J20" i="12"/>
  <c r="P20" i="12" s="1"/>
  <c r="M51" i="10"/>
  <c r="N51" i="10" s="1"/>
  <c r="M52" i="10"/>
  <c r="P52" i="10" s="1"/>
  <c r="J44" i="10"/>
  <c r="K44" i="10" s="1"/>
  <c r="J43" i="10"/>
  <c r="P43" i="10" s="1"/>
  <c r="E38" i="10"/>
  <c r="J38" i="10" s="1"/>
  <c r="E37" i="10"/>
  <c r="J37" i="10" s="1"/>
  <c r="E36" i="10"/>
  <c r="J36" i="10" s="1"/>
  <c r="E29" i="10"/>
  <c r="J29" i="10" s="1"/>
  <c r="E28" i="10"/>
  <c r="J28" i="10" s="1"/>
  <c r="E27" i="10"/>
  <c r="J27" i="10" s="1"/>
  <c r="J23" i="10"/>
  <c r="P23" i="10" s="1"/>
  <c r="J21" i="10"/>
  <c r="P21" i="10" s="1"/>
  <c r="E38" i="8"/>
  <c r="K38" i="8" s="1"/>
  <c r="E38" i="6"/>
  <c r="K38" i="6" s="1"/>
  <c r="E29" i="4"/>
  <c r="K29" i="4" s="1"/>
  <c r="L29" i="4" s="1"/>
  <c r="E28" i="4"/>
  <c r="E27" i="4"/>
  <c r="K44" i="8"/>
  <c r="N44" i="8" s="1"/>
  <c r="K43" i="8"/>
  <c r="L43" i="8" s="1"/>
  <c r="E37" i="8"/>
  <c r="K37" i="8" s="1"/>
  <c r="E36" i="8"/>
  <c r="K36" i="8" s="1"/>
  <c r="E29" i="8"/>
  <c r="K29" i="8" s="1"/>
  <c r="E28" i="8"/>
  <c r="K28" i="8" s="1"/>
  <c r="E27" i="8"/>
  <c r="K27" i="8" s="1"/>
  <c r="K23" i="8"/>
  <c r="L23" i="8" s="1"/>
  <c r="K21" i="8"/>
  <c r="L21" i="8" s="1"/>
  <c r="E36" i="6"/>
  <c r="K36" i="6" s="1"/>
  <c r="E37" i="6"/>
  <c r="K37" i="6" s="1"/>
  <c r="E29" i="6"/>
  <c r="K29" i="6" s="1"/>
  <c r="E28" i="6"/>
  <c r="K28" i="6" s="1"/>
  <c r="E27" i="6"/>
  <c r="K27" i="6" s="1"/>
  <c r="K23" i="6"/>
  <c r="N23" i="6" s="1"/>
  <c r="K21" i="6"/>
  <c r="L21" i="6" s="1"/>
  <c r="N38" i="8" l="1"/>
  <c r="L38" i="8"/>
  <c r="N31" i="20"/>
  <c r="X86" i="25"/>
  <c r="B86" i="25" s="1"/>
  <c r="P73" i="24"/>
  <c r="X74" i="24" s="1"/>
  <c r="B74" i="24" s="1"/>
  <c r="P56" i="23"/>
  <c r="X57" i="23" s="1"/>
  <c r="B57" i="23" s="1"/>
  <c r="N47" i="22"/>
  <c r="V48" i="22" s="1"/>
  <c r="B48" i="22" s="1"/>
  <c r="N41" i="21"/>
  <c r="P84" i="14"/>
  <c r="P38" i="14"/>
  <c r="K38" i="14"/>
  <c r="P36" i="12"/>
  <c r="K36" i="12"/>
  <c r="P38" i="10"/>
  <c r="K38" i="10"/>
  <c r="N38" i="6"/>
  <c r="L38" i="6"/>
  <c r="P49" i="14"/>
  <c r="N49" i="14"/>
  <c r="N72" i="14"/>
  <c r="N53" i="14"/>
  <c r="P23" i="14"/>
  <c r="P28" i="14"/>
  <c r="K28" i="14"/>
  <c r="P29" i="14"/>
  <c r="K29" i="14"/>
  <c r="P36" i="14"/>
  <c r="K36" i="14"/>
  <c r="P37" i="14"/>
  <c r="K37" i="14"/>
  <c r="P27" i="14"/>
  <c r="K27" i="14"/>
  <c r="P43" i="14"/>
  <c r="N51" i="14"/>
  <c r="K21" i="14"/>
  <c r="K44" i="14"/>
  <c r="N52" i="14"/>
  <c r="P47" i="12"/>
  <c r="P70" i="12"/>
  <c r="P41" i="12"/>
  <c r="P22" i="12"/>
  <c r="P27" i="12"/>
  <c r="K27" i="12"/>
  <c r="P34" i="12"/>
  <c r="K34" i="12"/>
  <c r="N50" i="12"/>
  <c r="P51" i="12"/>
  <c r="N49" i="12"/>
  <c r="K42" i="12"/>
  <c r="K26" i="12"/>
  <c r="K28" i="12"/>
  <c r="K35" i="12"/>
  <c r="K20" i="12"/>
  <c r="P51" i="10"/>
  <c r="N52" i="10"/>
  <c r="N50" i="10"/>
  <c r="N48" i="10"/>
  <c r="K43" i="10"/>
  <c r="P27" i="10"/>
  <c r="K27" i="10"/>
  <c r="P29" i="10"/>
  <c r="K29" i="10"/>
  <c r="P36" i="10"/>
  <c r="K36" i="10"/>
  <c r="P37" i="10"/>
  <c r="K37" i="10"/>
  <c r="P28" i="10"/>
  <c r="K28" i="10"/>
  <c r="P44" i="10"/>
  <c r="K23" i="10"/>
  <c r="K21" i="10"/>
  <c r="N29" i="4"/>
  <c r="L44" i="8"/>
  <c r="N43" i="8"/>
  <c r="N23" i="8"/>
  <c r="N21" i="8"/>
  <c r="L29" i="8"/>
  <c r="N29" i="8"/>
  <c r="L28" i="8"/>
  <c r="N28" i="8"/>
  <c r="L36" i="8"/>
  <c r="N36" i="8"/>
  <c r="L27" i="8"/>
  <c r="N27" i="8"/>
  <c r="L37" i="8"/>
  <c r="N37" i="8"/>
  <c r="L36" i="6"/>
  <c r="N36" i="6"/>
  <c r="L37" i="6"/>
  <c r="N37" i="6"/>
  <c r="N21" i="6"/>
  <c r="N27" i="6"/>
  <c r="L27" i="6"/>
  <c r="N28" i="6"/>
  <c r="L28" i="6"/>
  <c r="N29" i="6"/>
  <c r="L29" i="6"/>
  <c r="L23" i="6"/>
  <c r="D4" i="41" l="1"/>
  <c r="F4" i="41" s="1"/>
  <c r="V32" i="20"/>
  <c r="B32" i="20" s="1"/>
  <c r="V42" i="21"/>
  <c r="B42" i="21" s="1"/>
  <c r="P56" i="10"/>
  <c r="X57" i="10" s="1"/>
  <c r="B57" i="10" s="1"/>
  <c r="P72" i="12"/>
  <c r="X73" i="12" s="1"/>
  <c r="B73" i="12" s="1"/>
  <c r="P86" i="14"/>
  <c r="X87" i="14" s="1"/>
  <c r="B87" i="14" s="1"/>
  <c r="N47" i="8"/>
  <c r="V48" i="8" s="1"/>
  <c r="B48" i="8" s="1"/>
  <c r="N41" i="6"/>
  <c r="V42" i="6" s="1"/>
  <c r="B42" i="6" s="1"/>
  <c r="K28" i="4" l="1"/>
  <c r="K27" i="4"/>
  <c r="K21" i="4"/>
  <c r="K23" i="4"/>
  <c r="N23" i="4" s="1"/>
  <c r="L21" i="4" l="1"/>
  <c r="N21" i="4"/>
  <c r="L27" i="4"/>
  <c r="L28" i="4"/>
  <c r="N28" i="4"/>
  <c r="L23" i="4"/>
  <c r="N31" i="4" l="1"/>
  <c r="V32" i="4" s="1"/>
  <c r="B3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What is the main focus of the problem?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 xml:space="preserve">What is the question in the problem.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 xr:uid="{00000000-0006-0000-0900-000003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26" authorId="0" shapeId="0" xr:uid="{00000000-0006-0000-0900-000004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  <author>Ricardo Dacaldacal</author>
  </authors>
  <commentList>
    <comment ref="C20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What is the main focus of the problem?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 xml:space="preserve">What is the question in the problem.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 shapeId="0" xr:uid="{00000000-0006-0000-1100-000003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25" authorId="0" shapeId="0" xr:uid="{00000000-0006-0000-1100-000004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  <comment ref="C33" authorId="0" shapeId="0" xr:uid="{00000000-0006-0000-1100-000005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33" authorId="0" shapeId="0" xr:uid="{00000000-0006-0000-1100-000006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  <comment ref="C59" authorId="1" shapeId="0" xr:uid="{00000000-0006-0000-1100-000007000000}">
      <text>
        <r>
          <rPr>
            <sz val="9"/>
            <color indexed="81"/>
            <rFont val="Tahoma"/>
            <family val="2"/>
          </rPr>
          <t xml:space="preserve">What is given?
Ex: s= 15.0m/s
      t= 3.0s
</t>
        </r>
      </text>
    </comment>
    <comment ref="C61" authorId="1" shapeId="0" xr:uid="{00000000-0006-0000-1100-000008000000}">
      <text>
        <r>
          <rPr>
            <sz val="9"/>
            <color indexed="81"/>
            <rFont val="Tahoma"/>
            <family val="2"/>
          </rPr>
          <t xml:space="preserve">Write the formula/s.
Ex: distance= speed/time
</t>
        </r>
      </text>
    </comment>
    <comment ref="C63" authorId="1" shapeId="0" xr:uid="{00000000-0006-0000-1100-000009000000}">
      <text>
        <r>
          <rPr>
            <sz val="9"/>
            <color indexed="81"/>
            <rFont val="Tahoma"/>
            <family val="2"/>
          </rPr>
          <t xml:space="preserve">Distribute the given values.
Ex: d= 15.0m/s / 3.0s
</t>
        </r>
      </text>
    </comment>
    <comment ref="C65" authorId="1" shapeId="0" xr:uid="{00000000-0006-0000-1100-00000A000000}">
      <text>
        <r>
          <rPr>
            <b/>
            <sz val="9"/>
            <color indexed="81"/>
            <rFont val="Tahoma"/>
            <family val="2"/>
          </rPr>
          <t xml:space="preserve">SOLVE.
</t>
        </r>
        <r>
          <rPr>
            <sz val="9"/>
            <color indexed="81"/>
            <rFont val="Tahoma"/>
            <family val="2"/>
          </rPr>
          <t>Ex: d= 15.0m/</t>
        </r>
        <r>
          <rPr>
            <strike/>
            <sz val="9"/>
            <color indexed="81"/>
            <rFont val="Tahoma"/>
            <family val="2"/>
          </rPr>
          <t xml:space="preserve">s </t>
        </r>
        <r>
          <rPr>
            <sz val="9"/>
            <color indexed="81"/>
            <rFont val="Tahoma"/>
            <family val="2"/>
          </rPr>
          <t>/ 3.0</t>
        </r>
        <r>
          <rPr>
            <strike/>
            <sz val="9"/>
            <color indexed="81"/>
            <rFont val="Tahoma"/>
            <family val="2"/>
          </rPr>
          <t xml:space="preserve">s </t>
        </r>
        <r>
          <rPr>
            <sz val="9"/>
            <color indexed="81"/>
            <rFont val="Tahoma"/>
            <family val="2"/>
          </rPr>
          <t xml:space="preserve">
       = 5.0m
</t>
        </r>
      </text>
    </comment>
    <comment ref="C68" authorId="1" shapeId="0" xr:uid="{00000000-0006-0000-1100-00000B000000}">
      <text>
        <r>
          <rPr>
            <sz val="9"/>
            <color indexed="81"/>
            <rFont val="Tahoma"/>
            <family val="2"/>
          </rPr>
          <t xml:space="preserve">Final Answer.
Ex: 5.0m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  <author>Ricardo Dacaldacal</author>
  </authors>
  <commentList>
    <comment ref="C2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What is the main focus of the problem?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 xml:space="preserve">What is the question in the problem.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 xr:uid="{00000000-0006-0000-1300-000003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26" authorId="0" shapeId="0" xr:uid="{00000000-0006-0000-1300-000004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  <comment ref="C35" authorId="0" shapeId="0" xr:uid="{00000000-0006-0000-1300-000005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35" authorId="0" shapeId="0" xr:uid="{00000000-0006-0000-1300-000006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  <comment ref="C61" authorId="1" shapeId="0" xr:uid="{00000000-0006-0000-1300-000007000000}">
      <text>
        <r>
          <rPr>
            <sz val="9"/>
            <color indexed="81"/>
            <rFont val="Tahoma"/>
            <family val="2"/>
          </rPr>
          <t xml:space="preserve">What is given?
Ex: s= 15.0m/s
      t= 3.0s
</t>
        </r>
      </text>
    </comment>
    <comment ref="C63" authorId="1" shapeId="0" xr:uid="{00000000-0006-0000-1300-000008000000}">
      <text>
        <r>
          <rPr>
            <sz val="9"/>
            <color indexed="81"/>
            <rFont val="Tahoma"/>
            <family val="2"/>
          </rPr>
          <t xml:space="preserve">Write the formula/s.
Ex: distance= speed/time
</t>
        </r>
      </text>
    </comment>
    <comment ref="C65" authorId="1" shapeId="0" xr:uid="{00000000-0006-0000-1300-000009000000}">
      <text>
        <r>
          <rPr>
            <sz val="9"/>
            <color indexed="81"/>
            <rFont val="Tahoma"/>
            <family val="2"/>
          </rPr>
          <t xml:space="preserve">Distribute the given values.
Ex: d= 15.0m/s / 3.0s
</t>
        </r>
      </text>
    </comment>
    <comment ref="C67" authorId="1" shapeId="0" xr:uid="{00000000-0006-0000-1300-00000A000000}">
      <text>
        <r>
          <rPr>
            <b/>
            <sz val="9"/>
            <color indexed="81"/>
            <rFont val="Tahoma"/>
            <family val="2"/>
          </rPr>
          <t xml:space="preserve">SOLVE.
</t>
        </r>
        <r>
          <rPr>
            <sz val="9"/>
            <color indexed="81"/>
            <rFont val="Tahoma"/>
            <family val="2"/>
          </rPr>
          <t>Ex: d= 15.0m/</t>
        </r>
        <r>
          <rPr>
            <strike/>
            <sz val="9"/>
            <color indexed="81"/>
            <rFont val="Tahoma"/>
            <family val="2"/>
          </rPr>
          <t xml:space="preserve">s </t>
        </r>
        <r>
          <rPr>
            <sz val="9"/>
            <color indexed="81"/>
            <rFont val="Tahoma"/>
            <family val="2"/>
          </rPr>
          <t>/ 3.0</t>
        </r>
        <r>
          <rPr>
            <strike/>
            <sz val="9"/>
            <color indexed="81"/>
            <rFont val="Tahoma"/>
            <family val="2"/>
          </rPr>
          <t xml:space="preserve">s </t>
        </r>
        <r>
          <rPr>
            <sz val="9"/>
            <color indexed="81"/>
            <rFont val="Tahoma"/>
            <family val="2"/>
          </rPr>
          <t xml:space="preserve">
       = 5.0m
</t>
        </r>
      </text>
    </comment>
    <comment ref="C70" authorId="1" shapeId="0" xr:uid="{00000000-0006-0000-1300-00000B000000}">
      <text>
        <r>
          <rPr>
            <sz val="9"/>
            <color indexed="81"/>
            <rFont val="Tahoma"/>
            <family val="2"/>
          </rPr>
          <t xml:space="preserve">Final Answer.
Ex: 5.0m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What is the main focus of the problem?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 xml:space="preserve">What is the question in the problem.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 xr:uid="{00000000-0006-0000-0A00-000003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26" authorId="0" shapeId="0" xr:uid="{00000000-0006-0000-0A00-000004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What is the main focus of the problem?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 xml:space="preserve">What is the question in the problem.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 xr:uid="{00000000-0006-0000-0C00-000003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26" authorId="0" shapeId="0" xr:uid="{00000000-0006-0000-0C00-000004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  <comment ref="C35" authorId="0" shapeId="0" xr:uid="{00000000-0006-0000-0C00-000005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35" authorId="0" shapeId="0" xr:uid="{00000000-0006-0000-0C00-000006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What is the main focus of the problem?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 xml:space="preserve">What is the question in the problem.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 xr:uid="{00000000-0006-0000-0D00-000003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26" authorId="0" shapeId="0" xr:uid="{00000000-0006-0000-0D00-000004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  <comment ref="C35" authorId="0" shapeId="0" xr:uid="{00000000-0006-0000-0D00-000005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35" authorId="0" shapeId="0" xr:uid="{00000000-0006-0000-0D00-000006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What is the main focus of the problem?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 xml:space="preserve">What is the question in the problem.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 xr:uid="{00000000-0006-0000-0E00-000003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26" authorId="0" shapeId="0" xr:uid="{00000000-0006-0000-0E00-000004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  <comment ref="C35" authorId="0" shapeId="0" xr:uid="{00000000-0006-0000-0E00-000005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35" authorId="0" shapeId="0" xr:uid="{00000000-0006-0000-0E00-000006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1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What is the main focus of the problem?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 xml:space="preserve">What is the question in the problem.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 xr:uid="{00000000-0006-0000-0F00-000003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26" authorId="0" shapeId="0" xr:uid="{00000000-0006-0000-0F00-000004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  <comment ref="C35" authorId="0" shapeId="0" xr:uid="{00000000-0006-0000-0F00-000005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35" authorId="0" shapeId="0" xr:uid="{00000000-0006-0000-0F00-000006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What is the main focus of the problem?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 xml:space="preserve">What is the question in the problem.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 xr:uid="{00000000-0006-0000-0B00-000003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26" authorId="0" shapeId="0" xr:uid="{00000000-0006-0000-0B00-000004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  <comment ref="C35" authorId="0" shapeId="0" xr:uid="{00000000-0006-0000-0B00-000005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35" authorId="0" shapeId="0" xr:uid="{00000000-0006-0000-0B00-000006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1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What is the main focus of the problem?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 xml:space="preserve">What is the question in the problem.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 xr:uid="{00000000-0006-0000-1000-000003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26" authorId="0" shapeId="0" xr:uid="{00000000-0006-0000-1000-000004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  <comment ref="C35" authorId="0" shapeId="0" xr:uid="{00000000-0006-0000-1000-000005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35" authorId="0" shapeId="0" xr:uid="{00000000-0006-0000-1000-000006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  <author>Ricardo Dacaldacal</author>
  </authors>
  <commentList>
    <comment ref="C21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What is the main focus of the problem?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 xml:space="preserve">What is the question in the problem.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 xr:uid="{00000000-0006-0000-1400-000003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26" authorId="0" shapeId="0" xr:uid="{00000000-0006-0000-1400-000004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  <comment ref="C34" authorId="0" shapeId="0" xr:uid="{00000000-0006-0000-1400-000005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34" authorId="0" shapeId="0" xr:uid="{00000000-0006-0000-1400-000006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  <comment ref="C60" authorId="1" shapeId="0" xr:uid="{00000000-0006-0000-1400-000007000000}">
      <text>
        <r>
          <rPr>
            <sz val="9"/>
            <color indexed="81"/>
            <rFont val="Tahoma"/>
            <family val="2"/>
          </rPr>
          <t xml:space="preserve">What is given?
Ex: s= 15.0m/s
      t= 3.0s
</t>
        </r>
      </text>
    </comment>
    <comment ref="C62" authorId="1" shapeId="0" xr:uid="{00000000-0006-0000-1400-000008000000}">
      <text>
        <r>
          <rPr>
            <sz val="9"/>
            <color indexed="81"/>
            <rFont val="Tahoma"/>
            <family val="2"/>
          </rPr>
          <t xml:space="preserve">Write the formula/s.
Ex: distance= speed/time
</t>
        </r>
      </text>
    </comment>
    <comment ref="C64" authorId="1" shapeId="0" xr:uid="{00000000-0006-0000-1400-000009000000}">
      <text>
        <r>
          <rPr>
            <sz val="9"/>
            <color indexed="81"/>
            <rFont val="Tahoma"/>
            <family val="2"/>
          </rPr>
          <t xml:space="preserve">Distribute the given values.
Ex: d= 15.0m/s / 3.0s
</t>
        </r>
      </text>
    </comment>
    <comment ref="C66" authorId="1" shapeId="0" xr:uid="{00000000-0006-0000-1400-00000A000000}">
      <text>
        <r>
          <rPr>
            <b/>
            <sz val="9"/>
            <color indexed="81"/>
            <rFont val="Tahoma"/>
            <family val="2"/>
          </rPr>
          <t xml:space="preserve">SOLVE.
</t>
        </r>
        <r>
          <rPr>
            <sz val="9"/>
            <color indexed="81"/>
            <rFont val="Tahoma"/>
            <family val="2"/>
          </rPr>
          <t>Ex: d= 15.0m/</t>
        </r>
        <r>
          <rPr>
            <strike/>
            <sz val="9"/>
            <color indexed="81"/>
            <rFont val="Tahoma"/>
            <family val="2"/>
          </rPr>
          <t xml:space="preserve">s </t>
        </r>
        <r>
          <rPr>
            <sz val="9"/>
            <color indexed="81"/>
            <rFont val="Tahoma"/>
            <family val="2"/>
          </rPr>
          <t>/ 3.0</t>
        </r>
        <r>
          <rPr>
            <strike/>
            <sz val="9"/>
            <color indexed="81"/>
            <rFont val="Tahoma"/>
            <family val="2"/>
          </rPr>
          <t xml:space="preserve">s </t>
        </r>
        <r>
          <rPr>
            <sz val="9"/>
            <color indexed="81"/>
            <rFont val="Tahoma"/>
            <family val="2"/>
          </rPr>
          <t xml:space="preserve">
       = 5.0m
</t>
        </r>
      </text>
    </comment>
    <comment ref="C69" authorId="1" shapeId="0" xr:uid="{00000000-0006-0000-1400-00000B000000}">
      <text>
        <r>
          <rPr>
            <sz val="9"/>
            <color indexed="81"/>
            <rFont val="Tahoma"/>
            <family val="2"/>
          </rPr>
          <t xml:space="preserve">Final Answer.
Ex: 5.0m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  <author>Ricardo Dacaldacal</author>
  </authors>
  <commentList>
    <comment ref="C21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What is the main focus of the problem?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 xml:space="preserve">What is the question in the problem.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 xr:uid="{00000000-0006-0000-1200-000003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26" authorId="0" shapeId="0" xr:uid="{00000000-0006-0000-1200-000004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  <comment ref="C34" authorId="0" shapeId="0" xr:uid="{00000000-0006-0000-1200-000005000000}">
      <text>
        <r>
          <rPr>
            <sz val="9"/>
            <color indexed="81"/>
            <rFont val="Tahoma"/>
            <family val="2"/>
          </rPr>
          <t xml:space="preserve">It is a property of matter that that can be measured or described by a numerical value. It can be expressed in terms of a unit of measurement. Examples are </t>
        </r>
        <r>
          <rPr>
            <b/>
            <sz val="9"/>
            <color indexed="81"/>
            <rFont val="Tahoma"/>
            <family val="2"/>
          </rPr>
          <t>distance, time, force, mass, volume, temperature</t>
        </r>
        <r>
          <rPr>
            <sz val="9"/>
            <color indexed="81"/>
            <rFont val="Tahoma"/>
            <family val="2"/>
          </rPr>
          <t xml:space="preserve">, and the like. 
</t>
        </r>
      </text>
    </comment>
    <comment ref="F34" authorId="0" shapeId="0" xr:uid="{00000000-0006-0000-1200-000006000000}">
      <text>
        <r>
          <rPr>
            <sz val="9"/>
            <color indexed="81"/>
            <rFont val="Tahoma"/>
            <family val="2"/>
          </rPr>
          <t>A unit is a specific quantity that is used as a standard for measuring other quantities of the same kind. Examples of units are</t>
        </r>
        <r>
          <rPr>
            <b/>
            <sz val="9"/>
            <color indexed="81"/>
            <rFont val="Tahoma"/>
            <family val="2"/>
          </rPr>
          <t xml:space="preserve"> meters (m) for distance, seconds (s) for time, liters (L) for volume, grams (g) for mass</t>
        </r>
        <r>
          <rPr>
            <sz val="9"/>
            <color indexed="81"/>
            <rFont val="Tahoma"/>
            <family val="2"/>
          </rPr>
          <t>, and others.</t>
        </r>
      </text>
    </comment>
    <comment ref="C60" authorId="1" shapeId="0" xr:uid="{00000000-0006-0000-1200-000007000000}">
      <text>
        <r>
          <rPr>
            <sz val="9"/>
            <color indexed="81"/>
            <rFont val="Tahoma"/>
            <family val="2"/>
          </rPr>
          <t xml:space="preserve">What is given?
Ex: s= 15.0m/s
      t= 3.0s
</t>
        </r>
      </text>
    </comment>
    <comment ref="C62" authorId="1" shapeId="0" xr:uid="{00000000-0006-0000-1200-000008000000}">
      <text>
        <r>
          <rPr>
            <sz val="9"/>
            <color indexed="81"/>
            <rFont val="Tahoma"/>
            <family val="2"/>
          </rPr>
          <t xml:space="preserve">Write the formula/s.
Ex: distance= speed/time
</t>
        </r>
      </text>
    </comment>
    <comment ref="C64" authorId="1" shapeId="0" xr:uid="{00000000-0006-0000-1200-000009000000}">
      <text>
        <r>
          <rPr>
            <sz val="9"/>
            <color indexed="81"/>
            <rFont val="Tahoma"/>
            <family val="2"/>
          </rPr>
          <t xml:space="preserve">Distribute the given values.
Ex: d= 15.0m/s / 3.0s
</t>
        </r>
      </text>
    </comment>
    <comment ref="C66" authorId="1" shapeId="0" xr:uid="{00000000-0006-0000-1200-00000A000000}">
      <text>
        <r>
          <rPr>
            <b/>
            <sz val="9"/>
            <color indexed="81"/>
            <rFont val="Tahoma"/>
            <family val="2"/>
          </rPr>
          <t xml:space="preserve">SOLVE.
</t>
        </r>
        <r>
          <rPr>
            <sz val="9"/>
            <color indexed="81"/>
            <rFont val="Tahoma"/>
            <family val="2"/>
          </rPr>
          <t>Ex: d= 15.0m/</t>
        </r>
        <r>
          <rPr>
            <strike/>
            <sz val="9"/>
            <color indexed="81"/>
            <rFont val="Tahoma"/>
            <family val="2"/>
          </rPr>
          <t xml:space="preserve">s </t>
        </r>
        <r>
          <rPr>
            <sz val="9"/>
            <color indexed="81"/>
            <rFont val="Tahoma"/>
            <family val="2"/>
          </rPr>
          <t>/ 3.0</t>
        </r>
        <r>
          <rPr>
            <strike/>
            <sz val="9"/>
            <color indexed="81"/>
            <rFont val="Tahoma"/>
            <family val="2"/>
          </rPr>
          <t xml:space="preserve">s </t>
        </r>
        <r>
          <rPr>
            <sz val="9"/>
            <color indexed="81"/>
            <rFont val="Tahoma"/>
            <family val="2"/>
          </rPr>
          <t xml:space="preserve">
       = 5.0m
</t>
        </r>
      </text>
    </comment>
    <comment ref="C69" authorId="1" shapeId="0" xr:uid="{00000000-0006-0000-1200-00000B000000}">
      <text>
        <r>
          <rPr>
            <sz val="9"/>
            <color indexed="81"/>
            <rFont val="Tahoma"/>
            <family val="2"/>
          </rPr>
          <t xml:space="preserve">Final Answer.
Ex: 5.0m
</t>
        </r>
      </text>
    </comment>
  </commentList>
</comments>
</file>

<file path=xl/sharedStrings.xml><?xml version="1.0" encoding="utf-8"?>
<sst xmlns="http://schemas.openxmlformats.org/spreadsheetml/2006/main" count="965" uniqueCount="152">
  <si>
    <t>Once</t>
  </si>
  <si>
    <t>Twice</t>
  </si>
  <si>
    <t>Units</t>
  </si>
  <si>
    <t>speed</t>
  </si>
  <si>
    <t>distance</t>
  </si>
  <si>
    <t>time</t>
  </si>
  <si>
    <t>m/s</t>
  </si>
  <si>
    <t>Quantitites</t>
  </si>
  <si>
    <t>meter (m)</t>
  </si>
  <si>
    <t>second (s)</t>
  </si>
  <si>
    <t>Speed</t>
  </si>
  <si>
    <t xml:space="preserve"> A. The car travels a distance of 6.0 meters after 2.0 seconds. What is its speed?</t>
  </si>
  <si>
    <t xml:space="preserve">Thrice </t>
  </si>
  <si>
    <t>More:</t>
  </si>
  <si>
    <t xml:space="preserve">How many times did you read the problem? </t>
  </si>
  <si>
    <t>A.1.</t>
  </si>
  <si>
    <t>A.2.</t>
  </si>
  <si>
    <t>What is/are the word/s in the problem you find difficult to understand?</t>
  </si>
  <si>
    <t xml:space="preserve">A.3. </t>
  </si>
  <si>
    <t>What is the speed?</t>
  </si>
  <si>
    <t xml:space="preserve">What is the key concept of the problem?  </t>
  </si>
  <si>
    <t xml:space="preserve">What is asked in the problem? </t>
  </si>
  <si>
    <t>What is the time?</t>
  </si>
  <si>
    <t>What is the distance?</t>
  </si>
  <si>
    <t>What is the car used?</t>
  </si>
  <si>
    <t>d/t</t>
  </si>
  <si>
    <t>Car</t>
  </si>
  <si>
    <t>Distance</t>
  </si>
  <si>
    <t>Time</t>
  </si>
  <si>
    <t>units</t>
  </si>
  <si>
    <t>SCORE:</t>
  </si>
  <si>
    <t>/5</t>
  </si>
  <si>
    <t>SAMPLE CARD 1</t>
  </si>
  <si>
    <t>ACTIVITY CARD 1</t>
  </si>
  <si>
    <t xml:space="preserve"> A. The car travels a distance of 15.0 meters in 3.0 seconds. What is its speed?</t>
  </si>
  <si>
    <t xml:space="preserve">By answering all the questions correctly, you are now classified as Level 1 Problem Solver. Would you like to improve your Level? Then what are you waiting for! Proceed now to Step 2. </t>
  </si>
  <si>
    <t>Are you now ready to take Activity Card 1? What are you waiting for? Proceed now to Activity Card 1.</t>
  </si>
  <si>
    <t>Step 1</t>
  </si>
  <si>
    <t>Step 2</t>
  </si>
  <si>
    <t>Given:</t>
  </si>
  <si>
    <t>Values With Units</t>
  </si>
  <si>
    <t>1.0 s</t>
  </si>
  <si>
    <t>2.0 s</t>
  </si>
  <si>
    <t>3.0 s</t>
  </si>
  <si>
    <t>2.0 m</t>
  </si>
  <si>
    <t>6.0 m</t>
  </si>
  <si>
    <t>Are you now ready to take Activity Card 2? What are you waiting for? Proceed now to Activity Card 2.</t>
  </si>
  <si>
    <t>10.0 m</t>
  </si>
  <si>
    <t>15.0 m</t>
  </si>
  <si>
    <t>SAMPLE CARD 2</t>
  </si>
  <si>
    <t>ACTIVITY CARD 2</t>
  </si>
  <si>
    <t>SAMPLE CARD 3</t>
  </si>
  <si>
    <t>Step 3</t>
  </si>
  <si>
    <t>Required:</t>
  </si>
  <si>
    <t>What is required?</t>
  </si>
  <si>
    <t>What is the formula?</t>
  </si>
  <si>
    <t>speed = distance/time (d/t)</t>
  </si>
  <si>
    <t>speed = time/distance (t/d)</t>
  </si>
  <si>
    <t>speed = velocity/time (v/t)</t>
  </si>
  <si>
    <t>speed = time/velocity (t/v)</t>
  </si>
  <si>
    <t>ACTIVITY CARD 3</t>
  </si>
  <si>
    <t>3.0 m/s</t>
  </si>
  <si>
    <t>6.0 m/s</t>
  </si>
  <si>
    <t>5.0 m/s</t>
  </si>
  <si>
    <t>/10</t>
  </si>
  <si>
    <t>2.0 m/s</t>
  </si>
  <si>
    <t>SAMPLE CARD 4</t>
  </si>
  <si>
    <t>Step 4</t>
  </si>
  <si>
    <t xml:space="preserve">Type of Solution required: </t>
  </si>
  <si>
    <t>Single-step</t>
  </si>
  <si>
    <t>Multiple-steps</t>
  </si>
  <si>
    <t>Formulas:</t>
  </si>
  <si>
    <t>Formula:</t>
  </si>
  <si>
    <t>(For multiple-steps, include the formula in step 3.)</t>
  </si>
  <si>
    <t>distance= velocity x time (v.t)</t>
  </si>
  <si>
    <t>time= distance/speed (d/s)</t>
  </si>
  <si>
    <t>speed= distance/time (d/t)</t>
  </si>
  <si>
    <t>/11</t>
  </si>
  <si>
    <t>ACTIVITY CARD 4</t>
  </si>
  <si>
    <t>SAMPLE CARD 5</t>
  </si>
  <si>
    <t>Step 5</t>
  </si>
  <si>
    <t>Plugging-in the Values (Solutions)</t>
  </si>
  <si>
    <t>Show your solution here with formulation and cancellation of units.</t>
  </si>
  <si>
    <t>4.0 m/s</t>
  </si>
  <si>
    <t>8.0 m/s</t>
  </si>
  <si>
    <t>/12</t>
  </si>
  <si>
    <t>STEP 1</t>
  </si>
  <si>
    <t>STEP 2</t>
  </si>
  <si>
    <t>STEP 3</t>
  </si>
  <si>
    <t>STEP 4</t>
  </si>
  <si>
    <t>STEP 5</t>
  </si>
  <si>
    <t>SAMPLE CARD 6</t>
  </si>
  <si>
    <t>speed= distance/time</t>
  </si>
  <si>
    <t>ACTIVITY CARD 5</t>
  </si>
  <si>
    <t>d= 6.0m</t>
  </si>
  <si>
    <t>s= 2.0s</t>
  </si>
  <si>
    <t>s= 6.0m / 2.0s</t>
  </si>
  <si>
    <t>=</t>
  </si>
  <si>
    <t>Step 6</t>
  </si>
  <si>
    <t>Write your FINAL answer here with correct unit/s.</t>
  </si>
  <si>
    <t>Writing your FINAL answer:</t>
  </si>
  <si>
    <t>ACTIVITY CARD 6</t>
  </si>
  <si>
    <t>distance= speed/time (s/t)</t>
  </si>
  <si>
    <t>Are you now ready to take Activity Card 3? What are you waiting for? Proceed now to Activity Card 3.</t>
  </si>
  <si>
    <t>Are you now ready to take Activity Card 4? What are you waiting for? Proceed now to Activity Card 4.</t>
  </si>
  <si>
    <t>Are you now ready to take Activity Card 5? What are you waiting for? Proceed now to Activity Card 5.</t>
  </si>
  <si>
    <t>Are you now ready to take Activity Card 6? What are you waiting for? Proceed now to Activity Card 6.</t>
  </si>
  <si>
    <t xml:space="preserve">By answering all the questions correctly, you are now a Certified Science Problem Solver. Are you now ready to take the Assessment? Just focus and Good luck! </t>
  </si>
  <si>
    <t>/7</t>
  </si>
  <si>
    <t>/9</t>
  </si>
  <si>
    <t>s</t>
  </si>
  <si>
    <t>m</t>
  </si>
  <si>
    <t>SPEED</t>
  </si>
  <si>
    <t>A. The car travels a distance of 15.0 meters in 3.0 seconds. What is its speed?</t>
  </si>
  <si>
    <t>12.0 m/s</t>
  </si>
  <si>
    <t>A.3.</t>
  </si>
  <si>
    <t>A.4. What are the quantities involved in the problem? What are their units?</t>
  </si>
  <si>
    <t>A.4.. What are the quantities involved in the problem? What are their units?</t>
  </si>
  <si>
    <t xml:space="preserve">A.2. </t>
  </si>
  <si>
    <t xml:space="preserve">A.2 </t>
  </si>
  <si>
    <t>A.1</t>
  </si>
  <si>
    <t>A.3</t>
  </si>
  <si>
    <t>By answering all the questions correctly, you are now classified as Level 2 Problem Solver. Would you like to improve your Level? Then what are you waiting for! Proceed now to Step 3.</t>
  </si>
  <si>
    <t>By answering all the questions correctly, you are now classified as Level 3 Problem Solver. Would you like to improve your Level? Then what are you waiting for! Proceed now to Step 4.</t>
  </si>
  <si>
    <t>By answering all the questions correctly, you are now classified as Level 4 Problem Solver. Would you like to improve your Level? Then what are you waiting for! Proceed now to Step 5.</t>
  </si>
  <si>
    <t>By answering all the questions correctly, you are now classified as Level 5 Problem Solver. Would you like to improve your Level? Then what are you waiting for! Proceed now to Step 6.</t>
  </si>
  <si>
    <t>DIFFICULT WORDS</t>
  </si>
  <si>
    <t xml:space="preserve"> DIFFICULT WORDS</t>
  </si>
  <si>
    <t>CLICK HERE TO PROCEED TO THE NEXT PAGE</t>
  </si>
  <si>
    <t>TOTAL SCORE</t>
  </si>
  <si>
    <t>/54</t>
  </si>
  <si>
    <t>VERY MASTERED</t>
  </si>
  <si>
    <t>MASTERED</t>
  </si>
  <si>
    <t>NEARLY MASTERED</t>
  </si>
  <si>
    <t>LEAST MASTERED</t>
  </si>
  <si>
    <t>Column1</t>
  </si>
  <si>
    <t>Column2</t>
  </si>
  <si>
    <t>Column3</t>
  </si>
  <si>
    <t>Column4</t>
  </si>
  <si>
    <t>Column5</t>
  </si>
  <si>
    <t>DESCRIPTION</t>
  </si>
  <si>
    <t>PERCENTAGE</t>
  </si>
  <si>
    <t>SCORES</t>
  </si>
  <si>
    <t>SCALE</t>
  </si>
  <si>
    <t>what is the color of the sky?</t>
  </si>
  <si>
    <t>green</t>
  </si>
  <si>
    <t>blue</t>
  </si>
  <si>
    <t>red</t>
  </si>
  <si>
    <t>violet</t>
  </si>
  <si>
    <t>a</t>
  </si>
  <si>
    <t>/2</t>
  </si>
  <si>
    <t>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</si>
</sst>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₱&quot;* #,##0.00_-;\-&quot;₱&quot;* #,##0.00_-;_-&quot;₱&quot;* &quot;-&quot;??_-;_-@_-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4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u/>
      <sz val="18"/>
      <color theme="10"/>
      <name val="Calibri"/>
      <family val="2"/>
      <scheme val="minor"/>
    </font>
    <font>
      <b/>
      <u/>
      <sz val="20"/>
      <color theme="10"/>
      <name val="Calibri"/>
      <family val="2"/>
      <scheme val="minor"/>
    </font>
    <font>
      <b/>
      <u/>
      <sz val="22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164" fontId="16" fillId="0" borderId="0" applyFont="0" applyFill="0" applyBorder="0" applyAlignment="0" applyProtection="0"/>
    <xf numFmtId="0" fontId="26" fillId="0" borderId="42" applyNumberFormat="0" applyFill="0" applyAlignment="0" applyProtection="0"/>
  </cellStyleXfs>
  <cellXfs count="24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ill="1"/>
    <xf numFmtId="0" fontId="7" fillId="0" borderId="0" xfId="0" applyFont="1" applyFill="1" applyBorder="1" applyAlignment="1">
      <alignment horizontal="left"/>
    </xf>
    <xf numFmtId="0" fontId="0" fillId="6" borderId="0" xfId="0" applyFill="1" applyBorder="1" applyAlignment="1">
      <alignment horizontal="right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1" fillId="6" borderId="20" xfId="0" applyFont="1" applyFill="1" applyBorder="1" applyAlignment="1">
      <alignment horizontal="right"/>
    </xf>
    <xf numFmtId="0" fontId="0" fillId="6" borderId="20" xfId="0" applyFill="1" applyBorder="1" applyAlignment="1"/>
    <xf numFmtId="0" fontId="0" fillId="6" borderId="0" xfId="0" applyFill="1" applyBorder="1" applyAlignment="1"/>
    <xf numFmtId="0" fontId="0" fillId="6" borderId="21" xfId="0" applyFill="1" applyBorder="1"/>
    <xf numFmtId="0" fontId="0" fillId="6" borderId="20" xfId="0" applyFill="1" applyBorder="1" applyAlignment="1">
      <alignment horizontal="left" vertical="center" indent="5"/>
    </xf>
    <xf numFmtId="0" fontId="1" fillId="6" borderId="20" xfId="0" applyFont="1" applyFill="1" applyBorder="1" applyAlignment="1">
      <alignment horizontal="left" vertical="center" indent="5"/>
    </xf>
    <xf numFmtId="0" fontId="0" fillId="6" borderId="0" xfId="0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6" borderId="20" xfId="0" applyFill="1" applyBorder="1"/>
    <xf numFmtId="0" fontId="4" fillId="6" borderId="17" xfId="0" applyFont="1" applyFill="1" applyBorder="1" applyAlignment="1">
      <alignment horizontal="left" vertical="center" indent="5"/>
    </xf>
    <xf numFmtId="0" fontId="4" fillId="6" borderId="18" xfId="0" applyFont="1" applyFill="1" applyBorder="1" applyAlignment="1">
      <alignment horizontal="left" vertical="center"/>
    </xf>
    <xf numFmtId="0" fontId="4" fillId="6" borderId="19" xfId="0" applyFont="1" applyFill="1" applyBorder="1" applyAlignment="1">
      <alignment horizontal="left" vertical="center"/>
    </xf>
    <xf numFmtId="0" fontId="0" fillId="6" borderId="22" xfId="0" applyFill="1" applyBorder="1"/>
    <xf numFmtId="0" fontId="0" fillId="6" borderId="23" xfId="0" applyFill="1" applyBorder="1"/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left" vertical="center"/>
    </xf>
    <xf numFmtId="0" fontId="10" fillId="6" borderId="21" xfId="0" applyFont="1" applyFill="1" applyBorder="1" applyAlignment="1">
      <alignment horizontal="center"/>
    </xf>
    <xf numFmtId="0" fontId="12" fillId="6" borderId="21" xfId="0" applyFont="1" applyFill="1" applyBorder="1" applyAlignment="1">
      <alignment horizontal="left" vertical="center" wrapText="1"/>
    </xf>
    <xf numFmtId="0" fontId="0" fillId="6" borderId="23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center"/>
    </xf>
    <xf numFmtId="0" fontId="6" fillId="6" borderId="20" xfId="0" applyFont="1" applyFill="1" applyBorder="1"/>
    <xf numFmtId="0" fontId="0" fillId="6" borderId="0" xfId="0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11" fillId="6" borderId="18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0" fillId="6" borderId="0" xfId="0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11" fillId="6" borderId="18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6" borderId="18" xfId="0" applyFill="1" applyBorder="1"/>
    <xf numFmtId="0" fontId="1" fillId="6" borderId="20" xfId="0" applyFont="1" applyFill="1" applyBorder="1"/>
    <xf numFmtId="0" fontId="0" fillId="0" borderId="0" xfId="0" applyProtection="1">
      <protection locked="0"/>
    </xf>
    <xf numFmtId="164" fontId="0" fillId="0" borderId="0" xfId="2" applyFont="1"/>
    <xf numFmtId="0" fontId="17" fillId="6" borderId="20" xfId="0" applyFont="1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2" xfId="0" applyFill="1" applyBorder="1"/>
    <xf numFmtId="0" fontId="0" fillId="6" borderId="4" xfId="0" applyFill="1" applyBorder="1"/>
    <xf numFmtId="0" fontId="1" fillId="0" borderId="0" xfId="0" applyFont="1"/>
    <xf numFmtId="0" fontId="1" fillId="6" borderId="0" xfId="0" applyFont="1" applyFill="1" applyBorder="1"/>
    <xf numFmtId="0" fontId="1" fillId="6" borderId="2" xfId="0" applyFont="1" applyFill="1" applyBorder="1"/>
    <xf numFmtId="0" fontId="1" fillId="6" borderId="21" xfId="0" applyFont="1" applyFill="1" applyBorder="1"/>
    <xf numFmtId="0" fontId="0" fillId="6" borderId="35" xfId="0" applyFill="1" applyBorder="1"/>
    <xf numFmtId="0" fontId="1" fillId="6" borderId="35" xfId="0" applyFont="1" applyFill="1" applyBorder="1"/>
    <xf numFmtId="0" fontId="0" fillId="0" borderId="0" xfId="0" applyFont="1"/>
    <xf numFmtId="0" fontId="0" fillId="6" borderId="0" xfId="0" applyFont="1" applyFill="1" applyBorder="1"/>
    <xf numFmtId="0" fontId="19" fillId="6" borderId="20" xfId="0" applyFont="1" applyFill="1" applyBorder="1"/>
    <xf numFmtId="0" fontId="0" fillId="6" borderId="0" xfId="0" applyFill="1" applyBorder="1" applyAlignment="1">
      <alignment vertical="top"/>
    </xf>
    <xf numFmtId="0" fontId="0" fillId="6" borderId="0" xfId="0" applyFill="1" applyBorder="1" applyAlignment="1">
      <alignment horizontal="right" vertical="top"/>
    </xf>
    <xf numFmtId="0" fontId="0" fillId="6" borderId="0" xfId="0" applyFont="1" applyFill="1" applyBorder="1" applyAlignment="1">
      <alignment horizontal="left" vertical="center"/>
    </xf>
    <xf numFmtId="0" fontId="11" fillId="6" borderId="6" xfId="0" applyFont="1" applyFill="1" applyBorder="1" applyAlignment="1">
      <alignment horizontal="center" vertical="center" wrapText="1"/>
    </xf>
    <xf numFmtId="0" fontId="0" fillId="6" borderId="0" xfId="0" applyFill="1" applyBorder="1" applyAlignment="1" applyProtection="1">
      <protection locked="0"/>
    </xf>
    <xf numFmtId="0" fontId="0" fillId="6" borderId="0" xfId="0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11" fillId="6" borderId="18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1" fillId="6" borderId="6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2" fillId="2" borderId="37" xfId="0" applyFont="1" applyFill="1" applyBorder="1" applyAlignment="1">
      <alignment horizontal="center"/>
    </xf>
    <xf numFmtId="0" fontId="0" fillId="6" borderId="0" xfId="0" applyFill="1" applyBorder="1" applyAlignment="1">
      <alignment vertical="center" wrapText="1"/>
    </xf>
    <xf numFmtId="0" fontId="0" fillId="6" borderId="8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2" xfId="0" applyFill="1" applyBorder="1" applyAlignment="1" applyProtection="1">
      <alignment vertical="center" wrapText="1"/>
      <protection locked="0" hidden="1"/>
    </xf>
    <xf numFmtId="0" fontId="12" fillId="0" borderId="0" xfId="0" applyFont="1"/>
    <xf numFmtId="0" fontId="0" fillId="0" borderId="0" xfId="0" applyAlignment="1">
      <alignment wrapText="1"/>
    </xf>
    <xf numFmtId="0" fontId="26" fillId="0" borderId="0" xfId="3" applyBorder="1"/>
    <xf numFmtId="0" fontId="26" fillId="0" borderId="12" xfId="3" applyBorder="1"/>
    <xf numFmtId="0" fontId="26" fillId="0" borderId="36" xfId="3" applyBorder="1"/>
    <xf numFmtId="0" fontId="26" fillId="0" borderId="13" xfId="3" applyBorder="1"/>
    <xf numFmtId="0" fontId="0" fillId="9" borderId="15" xfId="0" applyFill="1" applyBorder="1"/>
    <xf numFmtId="0" fontId="0" fillId="9" borderId="41" xfId="0" applyFill="1" applyBorder="1"/>
    <xf numFmtId="0" fontId="0" fillId="10" borderId="15" xfId="0" applyFill="1" applyBorder="1"/>
    <xf numFmtId="0" fontId="0" fillId="10" borderId="41" xfId="0" applyFill="1" applyBorder="1"/>
    <xf numFmtId="9" fontId="0" fillId="11" borderId="15" xfId="0" applyNumberFormat="1" applyFill="1" applyBorder="1"/>
    <xf numFmtId="9" fontId="0" fillId="11" borderId="41" xfId="0" applyNumberFormat="1" applyFill="1" applyBorder="1"/>
    <xf numFmtId="0" fontId="0" fillId="12" borderId="11" xfId="0" applyFill="1" applyBorder="1"/>
    <xf numFmtId="0" fontId="0" fillId="12" borderId="2" xfId="0" applyFill="1" applyBorder="1"/>
    <xf numFmtId="0" fontId="27" fillId="9" borderId="14" xfId="0" applyFont="1" applyFill="1" applyBorder="1" applyAlignment="1">
      <alignment horizontal="center"/>
    </xf>
    <xf numFmtId="0" fontId="27" fillId="10" borderId="14" xfId="0" applyFont="1" applyFill="1" applyBorder="1" applyAlignment="1">
      <alignment horizontal="center"/>
    </xf>
    <xf numFmtId="0" fontId="27" fillId="11" borderId="14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0" fillId="9" borderId="14" xfId="0" applyFill="1" applyBorder="1"/>
    <xf numFmtId="0" fontId="0" fillId="10" borderId="14" xfId="0" applyFill="1" applyBorder="1"/>
    <xf numFmtId="9" fontId="0" fillId="11" borderId="14" xfId="0" applyNumberFormat="1" applyFill="1" applyBorder="1"/>
    <xf numFmtId="0" fontId="0" fillId="12" borderId="13" xfId="0" applyFill="1" applyBorder="1"/>
    <xf numFmtId="0" fontId="0" fillId="4" borderId="0" xfId="0" applyFill="1"/>
    <xf numFmtId="0" fontId="0" fillId="0" borderId="8" xfId="0" applyBorder="1"/>
    <xf numFmtId="0" fontId="0" fillId="10" borderId="0" xfId="0" applyFill="1"/>
    <xf numFmtId="0" fontId="25" fillId="4" borderId="10" xfId="1" applyFont="1" applyFill="1" applyBorder="1" applyAlignment="1">
      <alignment horizontal="center" wrapText="1"/>
    </xf>
    <xf numFmtId="0" fontId="25" fillId="4" borderId="9" xfId="1" applyFont="1" applyFill="1" applyBorder="1" applyAlignment="1">
      <alignment horizontal="center" wrapText="1"/>
    </xf>
    <xf numFmtId="0" fontId="25" fillId="4" borderId="11" xfId="1" applyFont="1" applyFill="1" applyBorder="1" applyAlignment="1">
      <alignment horizontal="center" wrapText="1"/>
    </xf>
    <xf numFmtId="0" fontId="25" fillId="4" borderId="3" xfId="1" applyFont="1" applyFill="1" applyBorder="1" applyAlignment="1">
      <alignment horizontal="center" wrapText="1"/>
    </xf>
    <xf numFmtId="0" fontId="25" fillId="4" borderId="8" xfId="1" applyFont="1" applyFill="1" applyBorder="1" applyAlignment="1">
      <alignment horizontal="center" wrapText="1"/>
    </xf>
    <xf numFmtId="0" fontId="25" fillId="4" borderId="4" xfId="1" applyFont="1" applyFill="1" applyBorder="1" applyAlignment="1">
      <alignment horizontal="center" wrapText="1"/>
    </xf>
    <xf numFmtId="0" fontId="24" fillId="4" borderId="10" xfId="1" applyFont="1" applyFill="1" applyBorder="1" applyAlignment="1">
      <alignment horizontal="center" wrapText="1"/>
    </xf>
    <xf numFmtId="0" fontId="24" fillId="4" borderId="9" xfId="1" applyFont="1" applyFill="1" applyBorder="1" applyAlignment="1">
      <alignment horizontal="center" wrapText="1"/>
    </xf>
    <xf numFmtId="0" fontId="24" fillId="4" borderId="11" xfId="1" applyFont="1" applyFill="1" applyBorder="1" applyAlignment="1">
      <alignment horizontal="center" wrapText="1"/>
    </xf>
    <xf numFmtId="0" fontId="24" fillId="4" borderId="3" xfId="1" applyFont="1" applyFill="1" applyBorder="1" applyAlignment="1">
      <alignment horizontal="center" wrapText="1"/>
    </xf>
    <xf numFmtId="0" fontId="24" fillId="4" borderId="8" xfId="1" applyFont="1" applyFill="1" applyBorder="1" applyAlignment="1">
      <alignment horizontal="center" wrapText="1"/>
    </xf>
    <xf numFmtId="0" fontId="24" fillId="4" borderId="4" xfId="1" applyFont="1" applyFill="1" applyBorder="1" applyAlignment="1">
      <alignment horizontal="center" wrapText="1"/>
    </xf>
    <xf numFmtId="0" fontId="23" fillId="4" borderId="10" xfId="1" applyFont="1" applyFill="1" applyBorder="1" applyAlignment="1">
      <alignment horizontal="center" wrapText="1"/>
    </xf>
    <xf numFmtId="0" fontId="23" fillId="4" borderId="9" xfId="1" applyFont="1" applyFill="1" applyBorder="1" applyAlignment="1">
      <alignment horizontal="center" wrapText="1"/>
    </xf>
    <xf numFmtId="0" fontId="23" fillId="4" borderId="11" xfId="1" applyFont="1" applyFill="1" applyBorder="1" applyAlignment="1">
      <alignment horizontal="center" wrapText="1"/>
    </xf>
    <xf numFmtId="0" fontId="23" fillId="4" borderId="3" xfId="1" applyFont="1" applyFill="1" applyBorder="1" applyAlignment="1">
      <alignment horizontal="center" wrapText="1"/>
    </xf>
    <xf numFmtId="0" fontId="23" fillId="4" borderId="8" xfId="1" applyFont="1" applyFill="1" applyBorder="1" applyAlignment="1">
      <alignment horizontal="center" wrapText="1"/>
    </xf>
    <xf numFmtId="0" fontId="23" fillId="4" borderId="4" xfId="1" applyFont="1" applyFill="1" applyBorder="1" applyAlignment="1">
      <alignment horizontal="center" wrapText="1"/>
    </xf>
    <xf numFmtId="0" fontId="22" fillId="4" borderId="10" xfId="1" applyFont="1" applyFill="1" applyBorder="1" applyAlignment="1">
      <alignment horizontal="center" wrapText="1"/>
    </xf>
    <xf numFmtId="0" fontId="22" fillId="4" borderId="9" xfId="1" applyFont="1" applyFill="1" applyBorder="1" applyAlignment="1">
      <alignment horizontal="center" wrapText="1"/>
    </xf>
    <xf numFmtId="0" fontId="22" fillId="4" borderId="11" xfId="1" applyFont="1" applyFill="1" applyBorder="1" applyAlignment="1">
      <alignment horizontal="center" wrapText="1"/>
    </xf>
    <xf numFmtId="0" fontId="22" fillId="4" borderId="3" xfId="1" applyFont="1" applyFill="1" applyBorder="1" applyAlignment="1">
      <alignment horizontal="center" wrapText="1"/>
    </xf>
    <xf numFmtId="0" fontId="22" fillId="4" borderId="8" xfId="1" applyFont="1" applyFill="1" applyBorder="1" applyAlignment="1">
      <alignment horizontal="center" wrapText="1"/>
    </xf>
    <xf numFmtId="0" fontId="22" fillId="4" borderId="4" xfId="1" applyFont="1" applyFill="1" applyBorder="1" applyAlignment="1">
      <alignment horizontal="center" wrapText="1"/>
    </xf>
    <xf numFmtId="0" fontId="21" fillId="2" borderId="10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0" fillId="6" borderId="24" xfId="0" applyFill="1" applyBorder="1" applyAlignment="1" applyProtection="1">
      <alignment horizontal="center"/>
      <protection locked="0" hidden="1"/>
    </xf>
    <xf numFmtId="0" fontId="0" fillId="6" borderId="13" xfId="0" applyFill="1" applyBorder="1" applyAlignment="1" applyProtection="1">
      <alignment horizontal="center"/>
      <protection locked="0" hidden="1"/>
    </xf>
    <xf numFmtId="0" fontId="0" fillId="6" borderId="10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left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horizontal="left" vertical="center" wrapText="1"/>
    </xf>
    <xf numFmtId="0" fontId="5" fillId="3" borderId="33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0" fillId="6" borderId="16" xfId="0" applyFill="1" applyBorder="1" applyAlignment="1" applyProtection="1">
      <alignment horizontal="center"/>
      <protection locked="0" hidden="1"/>
    </xf>
    <xf numFmtId="0" fontId="0" fillId="6" borderId="31" xfId="0" applyFill="1" applyBorder="1" applyAlignment="1" applyProtection="1">
      <alignment horizontal="center"/>
      <protection locked="0" hidden="1"/>
    </xf>
    <xf numFmtId="0" fontId="0" fillId="6" borderId="14" xfId="0" applyFill="1" applyBorder="1" applyAlignment="1" applyProtection="1">
      <alignment horizontal="center"/>
      <protection locked="0" hidden="1"/>
    </xf>
    <xf numFmtId="0" fontId="0" fillId="6" borderId="25" xfId="0" applyFill="1" applyBorder="1" applyAlignment="1" applyProtection="1">
      <alignment horizontal="center"/>
      <protection locked="0" hidden="1"/>
    </xf>
    <xf numFmtId="0" fontId="0" fillId="6" borderId="28" xfId="0" applyFill="1" applyBorder="1" applyAlignment="1" applyProtection="1">
      <alignment horizontal="center"/>
      <protection locked="0" hidden="1"/>
    </xf>
    <xf numFmtId="0" fontId="0" fillId="6" borderId="29" xfId="0" applyFill="1" applyBorder="1" applyAlignment="1" applyProtection="1">
      <alignment horizontal="center"/>
      <protection locked="0" hidden="1"/>
    </xf>
    <xf numFmtId="0" fontId="0" fillId="6" borderId="12" xfId="0" applyFill="1" applyBorder="1" applyAlignment="1">
      <alignment horizontal="center" vertical="center" wrapText="1"/>
    </xf>
    <xf numFmtId="0" fontId="0" fillId="6" borderId="36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left" vertical="center"/>
    </xf>
    <xf numFmtId="0" fontId="0" fillId="6" borderId="8" xfId="0" applyFill="1" applyBorder="1" applyAlignment="1" applyProtection="1">
      <alignment horizontal="center"/>
      <protection locked="0"/>
    </xf>
    <xf numFmtId="0" fontId="15" fillId="8" borderId="5" xfId="1" applyFont="1" applyFill="1" applyBorder="1" applyAlignment="1" applyProtection="1">
      <alignment horizontal="center" vertical="center"/>
      <protection locked="0" hidden="1"/>
    </xf>
    <xf numFmtId="0" fontId="15" fillId="8" borderId="6" xfId="1" applyFont="1" applyFill="1" applyBorder="1" applyAlignment="1" applyProtection="1">
      <alignment horizontal="center" vertical="center"/>
      <protection locked="0" hidden="1"/>
    </xf>
    <xf numFmtId="0" fontId="15" fillId="8" borderId="7" xfId="1" applyFont="1" applyFill="1" applyBorder="1" applyAlignment="1" applyProtection="1">
      <alignment horizontal="center" vertical="center"/>
      <protection locked="0" hidden="1"/>
    </xf>
    <xf numFmtId="0" fontId="0" fillId="6" borderId="0" xfId="0" applyFont="1" applyFill="1" applyBorder="1" applyAlignment="1">
      <alignment horizontal="left" vertical="center"/>
    </xf>
    <xf numFmtId="0" fontId="0" fillId="6" borderId="5" xfId="0" applyFill="1" applyBorder="1" applyAlignment="1" applyProtection="1">
      <alignment horizontal="center" vertical="center"/>
      <protection locked="0" hidden="1"/>
    </xf>
    <xf numFmtId="0" fontId="0" fillId="6" borderId="6" xfId="0" applyFill="1" applyBorder="1" applyAlignment="1" applyProtection="1">
      <alignment horizontal="center" vertical="center"/>
      <protection locked="0" hidden="1"/>
    </xf>
    <xf numFmtId="0" fontId="0" fillId="6" borderId="7" xfId="0" applyFill="1" applyBorder="1" applyAlignment="1" applyProtection="1">
      <alignment horizontal="center" vertical="center"/>
      <protection locked="0" hidden="1"/>
    </xf>
    <xf numFmtId="0" fontId="0" fillId="6" borderId="5" xfId="0" applyFont="1" applyFill="1" applyBorder="1" applyAlignment="1" applyProtection="1">
      <alignment horizontal="center" vertical="center"/>
      <protection locked="0" hidden="1"/>
    </xf>
    <xf numFmtId="0" fontId="0" fillId="6" borderId="6" xfId="0" applyFont="1" applyFill="1" applyBorder="1" applyAlignment="1" applyProtection="1">
      <alignment horizontal="center" vertical="center"/>
      <protection locked="0" hidden="1"/>
    </xf>
    <xf numFmtId="0" fontId="0" fillId="6" borderId="7" xfId="0" applyFont="1" applyFill="1" applyBorder="1" applyAlignment="1" applyProtection="1">
      <alignment horizontal="center" vertical="center"/>
      <protection locked="0" hidden="1"/>
    </xf>
    <xf numFmtId="0" fontId="10" fillId="6" borderId="5" xfId="0" applyFont="1" applyFill="1" applyBorder="1" applyAlignment="1" applyProtection="1">
      <alignment horizontal="center"/>
      <protection locked="0" hidden="1"/>
    </xf>
    <xf numFmtId="0" fontId="10" fillId="6" borderId="6" xfId="0" applyFont="1" applyFill="1" applyBorder="1" applyAlignment="1" applyProtection="1">
      <alignment horizontal="center"/>
      <protection locked="0" hidden="1"/>
    </xf>
    <xf numFmtId="0" fontId="10" fillId="6" borderId="7" xfId="0" applyFont="1" applyFill="1" applyBorder="1" applyAlignment="1" applyProtection="1">
      <alignment horizontal="center"/>
      <protection locked="0" hidden="1"/>
    </xf>
    <xf numFmtId="0" fontId="11" fillId="6" borderId="17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right" vertical="center" wrapText="1"/>
    </xf>
    <xf numFmtId="0" fontId="12" fillId="6" borderId="18" xfId="0" applyFont="1" applyFill="1" applyBorder="1" applyAlignment="1">
      <alignment horizontal="right" vertical="center" wrapText="1"/>
    </xf>
    <xf numFmtId="0" fontId="0" fillId="6" borderId="26" xfId="0" applyFill="1" applyBorder="1" applyAlignment="1" applyProtection="1">
      <alignment horizontal="center"/>
      <protection locked="0" hidden="1"/>
    </xf>
    <xf numFmtId="0" fontId="0" fillId="6" borderId="27" xfId="0" applyFill="1" applyBorder="1" applyAlignment="1" applyProtection="1">
      <alignment horizontal="center"/>
      <protection locked="0" hidden="1"/>
    </xf>
    <xf numFmtId="0" fontId="5" fillId="2" borderId="5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0" fillId="6" borderId="30" xfId="0" applyFill="1" applyBorder="1" applyAlignment="1" applyProtection="1">
      <alignment horizontal="center"/>
      <protection locked="0" hidden="1"/>
    </xf>
    <xf numFmtId="0" fontId="0" fillId="6" borderId="4" xfId="0" applyFill="1" applyBorder="1" applyAlignment="1" applyProtection="1">
      <alignment horizontal="center"/>
      <protection locked="0" hidden="1"/>
    </xf>
    <xf numFmtId="0" fontId="15" fillId="8" borderId="5" xfId="1" applyFont="1" applyFill="1" applyBorder="1" applyAlignment="1">
      <alignment horizontal="center" vertical="center" wrapText="1"/>
    </xf>
    <xf numFmtId="0" fontId="15" fillId="8" borderId="6" xfId="1" applyFont="1" applyFill="1" applyBorder="1" applyAlignment="1">
      <alignment horizontal="center" vertical="center" wrapText="1"/>
    </xf>
    <xf numFmtId="0" fontId="15" fillId="8" borderId="7" xfId="1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15" fillId="8" borderId="5" xfId="1" applyFont="1" applyFill="1" applyBorder="1" applyAlignment="1">
      <alignment horizontal="center" vertical="center"/>
    </xf>
    <xf numFmtId="0" fontId="15" fillId="8" borderId="6" xfId="1" applyFont="1" applyFill="1" applyBorder="1" applyAlignment="1">
      <alignment horizontal="center" vertical="center"/>
    </xf>
    <xf numFmtId="0" fontId="15" fillId="8" borderId="7" xfId="1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7" fillId="5" borderId="5" xfId="0" applyFont="1" applyFill="1" applyBorder="1" applyAlignment="1" applyProtection="1">
      <alignment horizontal="left" vertical="center" wrapText="1"/>
      <protection locked="0"/>
    </xf>
    <xf numFmtId="0" fontId="7" fillId="5" borderId="6" xfId="0" applyFont="1" applyFill="1" applyBorder="1" applyAlignment="1" applyProtection="1">
      <alignment horizontal="left" vertical="center" wrapText="1"/>
      <protection locked="0"/>
    </xf>
    <xf numFmtId="0" fontId="7" fillId="5" borderId="7" xfId="0" applyFont="1" applyFill="1" applyBorder="1" applyAlignment="1" applyProtection="1">
      <alignment horizontal="left" vertical="center" wrapText="1"/>
      <protection locked="0"/>
    </xf>
    <xf numFmtId="0" fontId="11" fillId="6" borderId="5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164" fontId="7" fillId="5" borderId="5" xfId="2" applyFont="1" applyFill="1" applyBorder="1" applyAlignment="1">
      <alignment horizontal="left" vertical="center" wrapText="1"/>
    </xf>
    <xf numFmtId="164" fontId="7" fillId="5" borderId="6" xfId="2" applyFont="1" applyFill="1" applyBorder="1" applyAlignment="1">
      <alignment horizontal="left" vertical="center" wrapText="1"/>
    </xf>
    <xf numFmtId="164" fontId="7" fillId="5" borderId="7" xfId="2" applyFont="1" applyFill="1" applyBorder="1" applyAlignment="1">
      <alignment horizontal="left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6" borderId="18" xfId="0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20" fillId="6" borderId="17" xfId="0" applyFont="1" applyFill="1" applyBorder="1" applyAlignment="1">
      <alignment horizontal="center"/>
    </xf>
    <xf numFmtId="0" fontId="20" fillId="6" borderId="37" xfId="0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/>
    </xf>
    <xf numFmtId="0" fontId="20" fillId="6" borderId="2" xfId="0" applyFont="1" applyFill="1" applyBorder="1" applyAlignment="1">
      <alignment horizontal="center"/>
    </xf>
    <xf numFmtId="0" fontId="20" fillId="6" borderId="22" xfId="0" applyFont="1" applyFill="1" applyBorder="1" applyAlignment="1">
      <alignment horizontal="center"/>
    </xf>
    <xf numFmtId="0" fontId="20" fillId="6" borderId="40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 vertical="center"/>
    </xf>
    <xf numFmtId="0" fontId="0" fillId="6" borderId="41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/>
    </xf>
    <xf numFmtId="0" fontId="20" fillId="6" borderId="9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0" fontId="20" fillId="6" borderId="8" xfId="0" applyFont="1" applyFill="1" applyBorder="1" applyAlignment="1">
      <alignment horizontal="center"/>
    </xf>
    <xf numFmtId="0" fontId="20" fillId="6" borderId="4" xfId="0" applyFont="1" applyFill="1" applyBorder="1" applyAlignment="1">
      <alignment horizontal="center"/>
    </xf>
    <xf numFmtId="0" fontId="22" fillId="8" borderId="5" xfId="1" applyFont="1" applyFill="1" applyBorder="1" applyAlignment="1" applyProtection="1">
      <alignment horizontal="center" vertical="center" wrapText="1"/>
      <protection locked="0" hidden="1"/>
    </xf>
    <xf numFmtId="0" fontId="22" fillId="8" borderId="6" xfId="1" applyFont="1" applyFill="1" applyBorder="1" applyAlignment="1" applyProtection="1">
      <alignment horizontal="center" vertical="center" wrapText="1"/>
      <protection locked="0" hidden="1"/>
    </xf>
    <xf numFmtId="0" fontId="22" fillId="8" borderId="7" xfId="1" applyFont="1" applyFill="1" applyBorder="1" applyAlignment="1" applyProtection="1">
      <alignment horizontal="center" vertical="center" wrapText="1"/>
      <protection locked="0" hidden="1"/>
    </xf>
    <xf numFmtId="0" fontId="0" fillId="10" borderId="0" xfId="0" applyFill="1" applyAlignment="1">
      <alignment horizontal="center"/>
    </xf>
  </cellXfs>
  <cellStyles count="4">
    <cellStyle name="Currency" xfId="2" builtinId="4"/>
    <cellStyle name="Heading 1" xfId="3" builtinId="16"/>
    <cellStyle name="Hyperlink" xfId="1" builtinId="8"/>
    <cellStyle name="Normal" xfId="0" builtinId="0"/>
  </cellStyles>
  <dxfs count="6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70C0"/>
      </font>
      <fill>
        <patternFill>
          <bgColor rgb="FFFFC7CE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bottom style="thick">
          <color theme="4"/>
        </bottom>
      </border>
    </dxf>
    <dxf>
      <border outline="0">
        <bottom style="thick">
          <color theme="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0070C0"/>
        </patternFill>
      </fill>
    </dxf>
    <dxf>
      <fill>
        <patternFill patternType="solid"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 patternType="solid"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70C0"/>
      </font>
      <fill>
        <patternFill>
          <bgColor rgb="FFFFC7CE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0070C0"/>
        </patternFill>
      </fill>
    </dxf>
    <dxf>
      <fill>
        <patternFill patternType="solid"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 patternType="solid"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70C0"/>
      </font>
      <fill>
        <patternFill>
          <bgColor rgb="FFFFC7CE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0070C0"/>
        </patternFill>
      </fill>
    </dxf>
    <dxf>
      <fill>
        <patternFill patternType="solid"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 patternType="solid"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70C0"/>
      </font>
      <fill>
        <patternFill>
          <bgColor rgb="FFFFC7CE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0070C0"/>
        </patternFill>
      </fill>
    </dxf>
    <dxf>
      <fill>
        <patternFill patternType="solid"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 patternType="solid"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70C0"/>
      </font>
      <fill>
        <patternFill>
          <bgColor rgb="FFFFC7CE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 patternType="solid"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 patternType="solid"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70C0"/>
      </font>
      <fill>
        <patternFill>
          <bgColor rgb="FFFFC7CE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70C0"/>
      </font>
      <fill>
        <patternFill>
          <bgColor rgb="FFFFC7CE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 patternType="solid"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 patternType="solid"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70C0"/>
      </font>
      <fill>
        <patternFill>
          <bgColor rgb="FFFFC7CE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70C0"/>
      </font>
      <fill>
        <patternFill>
          <bgColor rgb="FFFFC7CE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70C0"/>
      </font>
      <fill>
        <patternFill>
          <bgColor rgb="FFFFC7CE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70C0"/>
      </font>
      <fill>
        <patternFill>
          <bgColor rgb="FFFFC7CE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70C0"/>
      </font>
      <fill>
        <patternFill>
          <bgColor rgb="FFFFC7CE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PivotTable Style 1" table="0" count="0" xr9:uid="{5CCDFF05-7DA1-49A9-AD91-87FBCAA4DC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12</xdr:col>
      <xdr:colOff>9525</xdr:colOff>
      <xdr:row>22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1BBA45-3BDB-4D65-928E-9DB76AE15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15125" cy="4191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68</xdr:row>
      <xdr:rowOff>142875</xdr:rowOff>
    </xdr:from>
    <xdr:to>
      <xdr:col>5</xdr:col>
      <xdr:colOff>152400</xdr:colOff>
      <xdr:row>70</xdr:row>
      <xdr:rowOff>53975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EC973DD-6D6C-42F1-AD05-F5C8E9C46A01}"/>
            </a:ext>
          </a:extLst>
        </xdr:cNvPr>
        <xdr:cNvSpPr/>
      </xdr:nvSpPr>
      <xdr:spPr>
        <a:xfrm>
          <a:off x="1238250" y="15563850"/>
          <a:ext cx="962025" cy="3016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PH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422405</xdr:colOff>
      <xdr:row>68</xdr:row>
      <xdr:rowOff>133156</xdr:rowOff>
    </xdr:from>
    <xdr:to>
      <xdr:col>5</xdr:col>
      <xdr:colOff>165230</xdr:colOff>
      <xdr:row>70</xdr:row>
      <xdr:rowOff>44256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3A0284C-7E31-4E2B-9D75-FCFE61C21ACB}"/>
            </a:ext>
          </a:extLst>
        </xdr:cNvPr>
        <xdr:cNvSpPr/>
      </xdr:nvSpPr>
      <xdr:spPr>
        <a:xfrm>
          <a:off x="1326308" y="16053513"/>
          <a:ext cx="967468" cy="30959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PH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402965</xdr:colOff>
      <xdr:row>67</xdr:row>
      <xdr:rowOff>172033</xdr:rowOff>
    </xdr:from>
    <xdr:to>
      <xdr:col>5</xdr:col>
      <xdr:colOff>145790</xdr:colOff>
      <xdr:row>69</xdr:row>
      <xdr:rowOff>83133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394343" y="15489788"/>
          <a:ext cx="967467" cy="30959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PH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69</xdr:row>
      <xdr:rowOff>142875</xdr:rowOff>
    </xdr:from>
    <xdr:to>
      <xdr:col>4</xdr:col>
      <xdr:colOff>278130</xdr:colOff>
      <xdr:row>71</xdr:row>
      <xdr:rowOff>53975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1476375" y="15306675"/>
          <a:ext cx="1240155" cy="3016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PH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12</xdr:col>
      <xdr:colOff>0</xdr:colOff>
      <xdr:row>22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56B9A-0EE4-4947-A858-E18940D8E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05600" cy="419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600075</xdr:colOff>
      <xdr:row>21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7B9CFB-D2B0-4FDC-9748-621376FCB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0"/>
          <a:ext cx="6696075" cy="4181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600075</xdr:colOff>
      <xdr:row>23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2CEB32-72FD-4CCB-95F1-A9C6022B8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96075" cy="4381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12</xdr:col>
      <xdr:colOff>9525</xdr:colOff>
      <xdr:row>22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F70BD2-60B6-4B79-AAD9-309573822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15125" cy="419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12</xdr:col>
      <xdr:colOff>9524</xdr:colOff>
      <xdr:row>21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FCD480-AF19-4A8E-BA98-DFA781B1C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15124" cy="4152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581025</xdr:colOff>
      <xdr:row>21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8178E3-E7D2-4EE5-8583-BDDFE8F11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77025" cy="41528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12</xdr:col>
      <xdr:colOff>0</xdr:colOff>
      <xdr:row>21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D06E70-6660-46A1-8174-5DD884A88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05600" cy="41719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590550</xdr:colOff>
      <xdr:row>21</xdr:row>
      <xdr:rowOff>171449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332A4E-193E-4251-BA6A-404DE68A7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86550" cy="4171949"/>
        </a:xfrm>
        <a:prstGeom prst="rect">
          <a:avLst/>
        </a:prstGeom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ew1" id="{32E4389D-28BD-4AA0-A167-37849188F4B7}">
    <nsvFilter filterId="{EA1D6DE1-F823-47DD-99FD-943B9B5827B0}" ref="B3:F4" tableId="3"/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1D6DE1-F823-47DD-99FD-943B9B5827B0}" name="Table3" displayName="Table3" ref="B3:F4" totalsRowShown="0" headerRowBorderDxfId="30" tableBorderDxfId="29" headerRowCellStyle="Heading 1" dataCellStyle="Heading 1">
  <autoFilter ref="B3:F4" xr:uid="{EA1D6DE1-F823-47DD-99FD-943B9B5827B0}"/>
  <tableColumns count="5">
    <tableColumn id="1" xr3:uid="{8FCABB27-73A8-4562-B439-88DC4923DCB4}" name="Column1" dataDxfId="28" dataCellStyle="Heading 1"/>
    <tableColumn id="2" xr3:uid="{7E15EF9D-0D19-4B36-9BAC-5DE74C1E7071}" name="Column2" dataDxfId="27" dataCellStyle="Heading 1"/>
    <tableColumn id="3" xr3:uid="{C5BEB121-C088-43E1-837D-3CA073D82B24}" name="Column3" dataCellStyle="Heading 1">
      <calculatedColumnFormula>SUM('AC6-2'!P85:Q85,'AC5-2'!P73:Q73,'AC4-2'!P56:Q56,'AC3-2'!N47:O47,'AC2-2'!N41:O41,'AC1-2'!N31:O31)</calculatedColumnFormula>
    </tableColumn>
    <tableColumn id="4" xr3:uid="{923A498E-71B4-48A3-8DAE-8743A2AD359A}" name="Column4" dataDxfId="26" dataCellStyle="Heading 1"/>
    <tableColumn id="5" xr3:uid="{9B933010-A188-4BEA-9BB1-414C6719E9E9}" name="Column5" dataDxfId="25" dataCellStyle="Heading 1">
      <calculatedColumnFormula>IF(D4=54,"VERY MASTERED",IF(D4=53,"VERY MASTERED",IF(D4=52,"VERY MASTERED",IF(D4=51,"VERY MASTERED",IF(D4=50,"VERY MASTERED",IF(D4=49,"VERY MASTERED",IF(D4=48,"VERY MASTERED",IF(D4=47,"MASTERED",IF(D4=46,"MASTERED",IF(D4=45,"MASTERED",IF(D4=44,"MASTERED",IF(D4=43,"MASTERED",IF(D4=42,"NEARLY MASTERED",IF(D4=41,"NEARLY MASTERED",IF(D4=40,"NEARLY MASTERED",IF(D4=39,"LEAST MASTERED",IF(D4=38,"LEAST MASTERED",IF(D4=37,"LEAST MASTERED",IF(D4=36,"LEAST MASTERED",IF(D4=35,"LEAST MASTERED",IF(D4=34,"LEAST MASTERED",IF(D4=33,"LEAST MASTERED",IF(D4=32,"LEAST MASTERED",IF(D4=31,"LEAST MASTERED",IF(D4=30,"LEAST MASTERED",IF(D4=29,"LEAST MASTERED",IF(D4=28,"LEAST MASTERED",IF(D4=27,"LEAST MASTERED",IF(D4=26,"LEAST MASTERED",IF(D4=25,"LEAST MASTERED",IF(D4=24,"LEAST MASTERED",IF(D4=23,"LEAST MASTERED",IF(D4=22,"LEAST MASTERED",IF(D4=21,"LEAST MASTERED",IF(D4=20,"LEAST MASTERED",IF(D4=19,"LEAST MASTERED",IF(D4=18,"LEAST MASTERED",IF(D4=17,"LEAST MASTERED",IF(D4=16,"LEAST MASTERED",IF(D4=15,"LEAST MASTERED",IF(D4=14,"LEAST MASTERED",IF(D4=13,"LEAST MASTERED",IF(D4=12,"LEAST MASTERED",IF(D4=11,"LEAST MASTERED",IF(D4=10,"LEAST MASTERED",IF(D4=9,"LEAST MASTERED",IF(D4=8,"LEAST MASTERED",IF(D4=7,"LEAST MASTERED",IF(D4=6,"LEAST MASTERED",IF(D4=5,"LEAST MASTERED",IF(D4=4,"LEAST MASTERED",IF(D4=3,"LEAST MASTERED",IF(D4=2,"LEAST MASTERED",IF(D4=1,"LEAST MASTERED",""))))))))))))))))))))))))))))))))))))))))))))))))))))))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3:L24"/>
  <sheetViews>
    <sheetView showGridLines="0" showRowColHeaders="0" workbookViewId="0"/>
  </sheetViews>
  <sheetFormatPr defaultRowHeight="15" x14ac:dyDescent="0.25"/>
  <cols>
    <col min="1" max="1" width="2.140625" customWidth="1"/>
    <col min="2" max="2" width="9.140625" customWidth="1"/>
  </cols>
  <sheetData>
    <row r="23" spans="2:12" x14ac:dyDescent="0.25">
      <c r="B23" s="98" t="s">
        <v>128</v>
      </c>
      <c r="C23" s="99"/>
      <c r="D23" s="99"/>
      <c r="E23" s="99"/>
      <c r="F23" s="99"/>
      <c r="G23" s="99"/>
      <c r="H23" s="99"/>
      <c r="I23" s="99"/>
      <c r="J23" s="99"/>
      <c r="K23" s="99"/>
      <c r="L23" s="100"/>
    </row>
    <row r="24" spans="2:12" x14ac:dyDescent="0.25">
      <c r="B24" s="101"/>
      <c r="C24" s="102"/>
      <c r="D24" s="102"/>
      <c r="E24" s="102"/>
      <c r="F24" s="102"/>
      <c r="G24" s="102"/>
      <c r="H24" s="102"/>
      <c r="I24" s="102"/>
      <c r="J24" s="102"/>
      <c r="K24" s="102"/>
      <c r="L24" s="103"/>
    </row>
  </sheetData>
  <sheetProtection selectLockedCells="1"/>
  <mergeCells count="1">
    <mergeCell ref="B23:L24"/>
  </mergeCells>
  <hyperlinks>
    <hyperlink ref="B23:L24" location="'2'!A1" display="CLICK HERE TO GO TO THE NEXT PAGE" xr:uid="{00000000-0004-0000-0000-000000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Y32"/>
  <sheetViews>
    <sheetView tabSelected="1" zoomScale="85" zoomScaleNormal="85" workbookViewId="0">
      <pane ySplit="4" topLeftCell="A5" activePane="bottomLeft" state="frozen"/>
      <selection activeCell="B1" sqref="B1"/>
      <selection pane="bottomLeft" activeCell="S10" sqref="S10"/>
    </sheetView>
  </sheetViews>
  <sheetFormatPr defaultRowHeight="15" x14ac:dyDescent="0.25"/>
  <cols>
    <col min="1" max="1" width="3.28515625" customWidth="1"/>
    <col min="2" max="2" width="10.42578125" customWidth="1"/>
    <col min="3" max="3" width="10.140625" customWidth="1"/>
    <col min="4" max="4" width="11.5703125" customWidth="1"/>
    <col min="5" max="5" width="4.28515625" customWidth="1"/>
    <col min="6" max="6" width="10.85546875" customWidth="1"/>
    <col min="10" max="10" width="9.140625" customWidth="1"/>
    <col min="11" max="11" width="4.5703125" hidden="1" customWidth="1"/>
    <col min="12" max="12" width="5.7109375" hidden="1" customWidth="1"/>
    <col min="13" max="13" width="3.28515625" customWidth="1"/>
    <col min="18" max="18" width="2.7109375" customWidth="1"/>
    <col min="19" max="28" width="6.5703125" customWidth="1"/>
  </cols>
  <sheetData>
    <row r="1" spans="2:23" ht="15.75" thickBot="1" x14ac:dyDescent="0.3"/>
    <row r="2" spans="2:23" ht="24" thickBot="1" x14ac:dyDescent="0.3">
      <c r="B2" s="149" t="s">
        <v>32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1"/>
    </row>
    <row r="3" spans="2:23" ht="15.75" customHeight="1" thickBot="1" x14ac:dyDescent="0.3">
      <c r="B3" s="1"/>
    </row>
    <row r="4" spans="2:23" ht="38.25" customHeight="1" thickBot="1" x14ac:dyDescent="0.3">
      <c r="B4" s="135" t="s">
        <v>11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7"/>
    </row>
    <row r="5" spans="2:23" s="2" customFormat="1" ht="19.5" customHeight="1" thickBot="1" x14ac:dyDescent="0.4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2:23" ht="32.25" thickBot="1" x14ac:dyDescent="0.3">
      <c r="B6" s="152" t="s">
        <v>37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4"/>
    </row>
    <row r="7" spans="2:23" ht="21" hidden="1" x14ac:dyDescent="0.25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8"/>
    </row>
    <row r="8" spans="2:23" hidden="1" x14ac:dyDescent="0.25">
      <c r="B8" s="7" t="s">
        <v>15</v>
      </c>
      <c r="C8" s="155" t="s">
        <v>14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21"/>
    </row>
    <row r="9" spans="2:23" hidden="1" x14ac:dyDescent="0.25">
      <c r="B9" s="8"/>
      <c r="C9" s="60"/>
      <c r="D9" s="9" t="s">
        <v>0</v>
      </c>
      <c r="E9" s="9"/>
      <c r="F9" s="60"/>
      <c r="G9" s="9" t="s">
        <v>1</v>
      </c>
      <c r="H9" s="60"/>
      <c r="I9" s="9" t="s">
        <v>12</v>
      </c>
      <c r="J9" s="4" t="s">
        <v>13</v>
      </c>
      <c r="K9" s="157"/>
      <c r="L9" s="157"/>
      <c r="M9" s="157"/>
      <c r="N9" s="157"/>
      <c r="O9" s="5"/>
      <c r="P9" s="5"/>
      <c r="Q9" s="5"/>
      <c r="R9" s="10"/>
    </row>
    <row r="10" spans="2:23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4"/>
      <c r="O10" s="5"/>
      <c r="P10" s="5"/>
      <c r="Q10" s="5"/>
      <c r="R10" s="10"/>
    </row>
    <row r="11" spans="2:23" x14ac:dyDescent="0.25">
      <c r="B11" s="7" t="s">
        <v>15</v>
      </c>
      <c r="C11" s="156" t="s">
        <v>17</v>
      </c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22"/>
    </row>
    <row r="12" spans="2:23" x14ac:dyDescent="0.25">
      <c r="B12" s="11"/>
      <c r="C12" s="69"/>
      <c r="D12" s="70"/>
      <c r="E12" s="70"/>
      <c r="F12" s="70"/>
      <c r="G12" s="70"/>
      <c r="H12" s="70"/>
      <c r="I12" s="69"/>
      <c r="J12" s="69"/>
      <c r="K12" s="5"/>
      <c r="L12" s="5"/>
      <c r="M12" s="5"/>
      <c r="N12" s="5"/>
      <c r="O12" s="5"/>
      <c r="P12" s="5"/>
      <c r="Q12" s="5"/>
      <c r="R12" s="10"/>
    </row>
    <row r="13" spans="2:23" x14ac:dyDescent="0.25">
      <c r="B13" s="11"/>
      <c r="C13" s="71"/>
      <c r="D13" s="122" t="s">
        <v>127</v>
      </c>
      <c r="E13" s="123"/>
      <c r="F13" s="123"/>
      <c r="G13" s="123"/>
      <c r="H13" s="124"/>
      <c r="I13" s="69"/>
      <c r="J13" s="69"/>
      <c r="K13" s="5"/>
      <c r="L13" s="5"/>
      <c r="M13" s="5"/>
      <c r="N13" s="5"/>
      <c r="O13" s="5"/>
      <c r="P13" s="5"/>
      <c r="Q13" s="5"/>
      <c r="R13" s="10"/>
      <c r="W13" t="str">
        <f>IF(ISNUMBER(SEARCH("6.0 m",B4)),"")</f>
        <v/>
      </c>
    </row>
    <row r="14" spans="2:23" x14ac:dyDescent="0.25">
      <c r="B14" s="11"/>
      <c r="C14" s="71"/>
      <c r="D14" s="125"/>
      <c r="E14" s="126"/>
      <c r="F14" s="126"/>
      <c r="G14" s="126"/>
      <c r="H14" s="127"/>
      <c r="I14" s="69"/>
      <c r="J14" s="69"/>
      <c r="K14" s="5"/>
      <c r="L14" s="5"/>
      <c r="M14" s="5"/>
      <c r="N14" s="5"/>
      <c r="O14" s="5"/>
      <c r="P14" s="5"/>
      <c r="Q14" s="5"/>
      <c r="R14" s="10"/>
    </row>
    <row r="15" spans="2:23" ht="26.25" customHeight="1" x14ac:dyDescent="0.25">
      <c r="B15" s="11"/>
      <c r="C15" s="71"/>
      <c r="D15" s="130" t="s">
        <v>112</v>
      </c>
      <c r="E15" s="131"/>
      <c r="F15" s="131"/>
      <c r="G15" s="131"/>
      <c r="H15" s="132"/>
      <c r="I15" s="69"/>
      <c r="J15" s="69"/>
      <c r="K15" s="5"/>
      <c r="L15" s="5"/>
      <c r="M15" s="5"/>
      <c r="N15" s="5"/>
      <c r="O15" s="5"/>
      <c r="P15" s="5"/>
      <c r="Q15" s="5"/>
      <c r="R15" s="10"/>
    </row>
    <row r="16" spans="2:23" ht="27.75" customHeight="1" x14ac:dyDescent="0.25">
      <c r="B16" s="11"/>
      <c r="C16" s="72"/>
      <c r="D16" s="130"/>
      <c r="E16" s="131"/>
      <c r="F16" s="131"/>
      <c r="G16" s="131"/>
      <c r="H16" s="132"/>
      <c r="I16" s="69"/>
      <c r="J16" s="69"/>
      <c r="K16" s="5"/>
      <c r="L16" s="5"/>
      <c r="M16" s="5"/>
      <c r="N16" s="5"/>
      <c r="O16" s="5"/>
      <c r="P16" s="5"/>
      <c r="Q16" s="5"/>
      <c r="R16" s="10"/>
    </row>
    <row r="17" spans="2:25" ht="29.25" customHeight="1" x14ac:dyDescent="0.25">
      <c r="B17" s="11"/>
      <c r="C17" s="72"/>
      <c r="D17" s="130"/>
      <c r="E17" s="131"/>
      <c r="F17" s="131"/>
      <c r="G17" s="131"/>
      <c r="H17" s="132"/>
      <c r="I17" s="69"/>
      <c r="J17" s="69"/>
      <c r="K17" s="5"/>
      <c r="L17" s="5"/>
      <c r="M17" s="5"/>
      <c r="N17" s="5"/>
      <c r="O17" s="5"/>
      <c r="P17" s="5"/>
      <c r="Q17" s="5"/>
      <c r="R17" s="10"/>
    </row>
    <row r="18" spans="2:25" ht="25.5" customHeight="1" x14ac:dyDescent="0.25">
      <c r="B18" s="11"/>
      <c r="C18" s="72"/>
      <c r="D18" s="146"/>
      <c r="E18" s="147"/>
      <c r="F18" s="147"/>
      <c r="G18" s="147"/>
      <c r="H18" s="148"/>
      <c r="I18" s="69"/>
      <c r="J18" s="69"/>
      <c r="K18" s="5"/>
      <c r="L18" s="5"/>
      <c r="M18" s="5"/>
      <c r="N18" s="5"/>
      <c r="O18" s="5"/>
      <c r="P18" s="5"/>
      <c r="Q18" s="5"/>
      <c r="R18" s="10"/>
    </row>
    <row r="19" spans="2:25" ht="27.75" customHeight="1" x14ac:dyDescent="0.25">
      <c r="B19" s="11"/>
      <c r="C19" s="72"/>
      <c r="D19" s="146"/>
      <c r="E19" s="147"/>
      <c r="F19" s="147"/>
      <c r="G19" s="147"/>
      <c r="H19" s="148"/>
      <c r="I19" s="69"/>
      <c r="J19" s="69"/>
      <c r="K19" s="5"/>
      <c r="L19" s="5"/>
      <c r="M19" s="5"/>
      <c r="N19" s="5"/>
      <c r="O19" s="5"/>
      <c r="P19" s="5"/>
      <c r="Q19" s="5"/>
      <c r="R19" s="10"/>
    </row>
    <row r="20" spans="2:25" ht="15.75" thickBot="1" x14ac:dyDescent="0.3">
      <c r="B20" s="11"/>
      <c r="C20" s="65"/>
      <c r="D20" s="65"/>
      <c r="E20" s="6"/>
      <c r="F20" s="6"/>
      <c r="G20" s="6"/>
      <c r="H20" s="6"/>
      <c r="I20" s="6"/>
      <c r="J20" s="5"/>
      <c r="K20" s="5"/>
      <c r="L20" s="5"/>
      <c r="M20" s="5"/>
      <c r="N20" s="5"/>
      <c r="O20" s="5"/>
      <c r="P20" s="5"/>
      <c r="Q20" s="5"/>
      <c r="R20" s="10"/>
    </row>
    <row r="21" spans="2:25" ht="16.5" thickBot="1" x14ac:dyDescent="0.3">
      <c r="B21" s="12" t="s">
        <v>16</v>
      </c>
      <c r="C21" s="156" t="s">
        <v>20</v>
      </c>
      <c r="D21" s="156"/>
      <c r="E21" s="156"/>
      <c r="F21" s="156"/>
      <c r="G21" s="156"/>
      <c r="H21" s="162" t="s">
        <v>10</v>
      </c>
      <c r="I21" s="163"/>
      <c r="J21" s="164"/>
      <c r="K21" s="14">
        <f>IFERROR(INDEX($S$21:$S$24,MATCH(H21,$U$21:$U$24,0)),"")+0</f>
        <v>3</v>
      </c>
      <c r="L21" s="14">
        <f>IFERROR(IF(K21=3,"1","0"),"")+0</f>
        <v>1</v>
      </c>
      <c r="M21" s="13"/>
      <c r="N21" s="168" t="str">
        <f>IFERROR(IF(K21=3,"YOU ARE CORRECT! VERY GOOD!","INCORRECT! PLEASE TRY AGAIN!"),"")</f>
        <v>YOU ARE CORRECT! VERY GOOD!</v>
      </c>
      <c r="O21" s="169"/>
      <c r="P21" s="169"/>
      <c r="Q21" s="170"/>
      <c r="R21" s="23"/>
      <c r="S21">
        <v>1</v>
      </c>
      <c r="T21">
        <v>1</v>
      </c>
      <c r="U21" t="s">
        <v>26</v>
      </c>
      <c r="W21">
        <v>1</v>
      </c>
      <c r="X21">
        <v>1</v>
      </c>
      <c r="Y21" t="s">
        <v>22</v>
      </c>
    </row>
    <row r="22" spans="2:25" ht="15.75" thickBot="1" x14ac:dyDescent="0.3">
      <c r="B22" s="1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10"/>
      <c r="S22">
        <v>2</v>
      </c>
      <c r="T22">
        <v>2</v>
      </c>
      <c r="U22" t="s">
        <v>27</v>
      </c>
      <c r="W22">
        <v>2</v>
      </c>
      <c r="X22">
        <v>2</v>
      </c>
      <c r="Y22" t="s">
        <v>23</v>
      </c>
    </row>
    <row r="23" spans="2:25" ht="16.5" thickBot="1" x14ac:dyDescent="0.3">
      <c r="B23" s="12" t="s">
        <v>115</v>
      </c>
      <c r="C23" s="161" t="s">
        <v>21</v>
      </c>
      <c r="D23" s="161"/>
      <c r="E23" s="161"/>
      <c r="F23" s="161"/>
      <c r="G23" s="161"/>
      <c r="H23" s="165" t="s">
        <v>19</v>
      </c>
      <c r="I23" s="166"/>
      <c r="J23" s="167"/>
      <c r="K23" s="14">
        <f>IFERROR(INDEX($W$21:$W$24,MATCH(H23,$Y$21:$Y$24,0)),"")+0</f>
        <v>3</v>
      </c>
      <c r="L23" s="14">
        <f>IFERROR(IF(K23=3,"1","0"),"")+0</f>
        <v>1</v>
      </c>
      <c r="M23" s="14"/>
      <c r="N23" s="168" t="str">
        <f>IFERROR(IF(K23=3,"YOU ARE CORRECT! VERY GOOD!","INCORRECT! PLEASE TRY AGAIN!"),"")</f>
        <v>YOU ARE CORRECT! VERY GOOD!</v>
      </c>
      <c r="O23" s="169"/>
      <c r="P23" s="169"/>
      <c r="Q23" s="170"/>
      <c r="R23" s="23"/>
      <c r="S23">
        <v>3</v>
      </c>
      <c r="T23">
        <v>3</v>
      </c>
      <c r="U23" t="s">
        <v>10</v>
      </c>
      <c r="W23">
        <v>3</v>
      </c>
      <c r="X23">
        <v>3</v>
      </c>
      <c r="Y23" t="s">
        <v>19</v>
      </c>
    </row>
    <row r="24" spans="2:25" x14ac:dyDescent="0.25">
      <c r="B24" s="1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10"/>
      <c r="S24">
        <v>4</v>
      </c>
      <c r="T24">
        <v>4</v>
      </c>
      <c r="U24" t="s">
        <v>28</v>
      </c>
      <c r="W24">
        <v>4</v>
      </c>
      <c r="X24">
        <v>4</v>
      </c>
      <c r="Y24" t="s">
        <v>24</v>
      </c>
    </row>
    <row r="25" spans="2:25" ht="15.75" thickBot="1" x14ac:dyDescent="0.3">
      <c r="B25" s="12" t="s">
        <v>116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10"/>
    </row>
    <row r="26" spans="2:25" ht="16.5" thickBot="1" x14ac:dyDescent="0.3">
      <c r="B26" s="15"/>
      <c r="C26" s="178" t="s">
        <v>7</v>
      </c>
      <c r="D26" s="179"/>
      <c r="E26" s="26"/>
      <c r="F26" s="138" t="s">
        <v>2</v>
      </c>
      <c r="G26" s="138"/>
      <c r="H26" s="138"/>
      <c r="I26" s="138"/>
      <c r="J26" s="139"/>
      <c r="K26" s="5"/>
      <c r="L26" s="5"/>
      <c r="M26" s="5"/>
      <c r="N26" s="5"/>
      <c r="O26" s="5"/>
      <c r="P26" s="5"/>
      <c r="Q26" s="5"/>
      <c r="R26" s="10"/>
    </row>
    <row r="27" spans="2:25" ht="16.5" thickBot="1" x14ac:dyDescent="0.3">
      <c r="B27" s="15"/>
      <c r="C27" s="180" t="s">
        <v>4</v>
      </c>
      <c r="D27" s="181"/>
      <c r="E27" s="14">
        <f>IFERROR(INDEX($W$27:$W$30,MATCH(C27,$Y$27:$Y$30,0)),"")+0</f>
        <v>1</v>
      </c>
      <c r="F27" s="140" t="s">
        <v>8</v>
      </c>
      <c r="G27" s="140"/>
      <c r="H27" s="140"/>
      <c r="I27" s="140"/>
      <c r="J27" s="141"/>
      <c r="K27" s="14">
        <f>IFERROR(INDEX($S$27:$S$30,MATCH(F27,$U$27:$U$30,0)),"")+0-E27</f>
        <v>0</v>
      </c>
      <c r="L27" s="14">
        <f>IFERROR(IF(K27=0,"1","0"),"")+0</f>
        <v>1</v>
      </c>
      <c r="M27" s="5"/>
      <c r="N27" s="168" t="str">
        <f>IFERROR(IF(K27=0,"YOU ARE CORRECT! VERY GOOD!","INCORRECT! PLEASE TRY AGAIN!"),"")</f>
        <v>YOU ARE CORRECT! VERY GOOD!</v>
      </c>
      <c r="O27" s="169"/>
      <c r="P27" s="169"/>
      <c r="Q27" s="170"/>
      <c r="R27" s="23"/>
      <c r="S27">
        <v>1</v>
      </c>
      <c r="T27">
        <v>1</v>
      </c>
      <c r="U27" t="s">
        <v>8</v>
      </c>
      <c r="W27">
        <v>1</v>
      </c>
      <c r="X27">
        <v>1</v>
      </c>
      <c r="Y27" t="s">
        <v>4</v>
      </c>
    </row>
    <row r="28" spans="2:25" ht="16.5" thickBot="1" x14ac:dyDescent="0.3">
      <c r="B28" s="15"/>
      <c r="C28" s="128" t="s">
        <v>5</v>
      </c>
      <c r="D28" s="129"/>
      <c r="E28" s="14">
        <f t="shared" ref="E28:E29" si="0">IFERROR(INDEX($W$27:$W$30,MATCH(C28,$Y$27:$Y$30,0)),"")+0</f>
        <v>2</v>
      </c>
      <c r="F28" s="142" t="s">
        <v>9</v>
      </c>
      <c r="G28" s="142"/>
      <c r="H28" s="142"/>
      <c r="I28" s="142"/>
      <c r="J28" s="143"/>
      <c r="K28" s="14">
        <f>IFERROR(INDEX($S$27:$S$30,MATCH(F28,$U$27:$U$30,0)),"")+0-E28</f>
        <v>0</v>
      </c>
      <c r="L28" s="14">
        <f>IFERROR(IF(K28=0,"1","0"),"")+0</f>
        <v>1</v>
      </c>
      <c r="M28" s="5"/>
      <c r="N28" s="168" t="str">
        <f>IFERROR(IF(K28=0,"YOU ARE CORRECT! VERY GOOD!","INCORRECT! PLEASE TRY AGAIN!"),"")</f>
        <v>YOU ARE CORRECT! VERY GOOD!</v>
      </c>
      <c r="O28" s="169"/>
      <c r="P28" s="169"/>
      <c r="Q28" s="170"/>
      <c r="R28" s="23"/>
      <c r="S28">
        <v>2</v>
      </c>
      <c r="T28">
        <v>2</v>
      </c>
      <c r="U28" t="s">
        <v>9</v>
      </c>
      <c r="W28">
        <v>2</v>
      </c>
      <c r="X28">
        <v>2</v>
      </c>
      <c r="Y28" t="s">
        <v>5</v>
      </c>
    </row>
    <row r="29" spans="2:25" ht="16.5" thickBot="1" x14ac:dyDescent="0.3">
      <c r="B29" s="15"/>
      <c r="C29" s="176" t="s">
        <v>3</v>
      </c>
      <c r="D29" s="177"/>
      <c r="E29" s="25">
        <f t="shared" si="0"/>
        <v>3</v>
      </c>
      <c r="F29" s="144" t="s">
        <v>6</v>
      </c>
      <c r="G29" s="144"/>
      <c r="H29" s="144"/>
      <c r="I29" s="144"/>
      <c r="J29" s="145"/>
      <c r="K29" s="14">
        <f>IFERROR(INDEX($S$27:$S$30,MATCH(F29,$U$27:$U$30,0)),"")+0-E29</f>
        <v>0</v>
      </c>
      <c r="L29" s="14">
        <f>IFERROR(IF(K29=0,"1","0"),"")+0</f>
        <v>1</v>
      </c>
      <c r="M29" s="5"/>
      <c r="N29" s="168" t="str">
        <f>IFERROR(IF(K29=0,"YOU ARE CORRECT! VERY GOOD!","INCORRECT! PLEASE TRY AGAIN!"),"")</f>
        <v>YOU ARE CORRECT! VERY GOOD!</v>
      </c>
      <c r="O29" s="169"/>
      <c r="P29" s="169"/>
      <c r="Q29" s="170"/>
      <c r="R29" s="23"/>
      <c r="S29">
        <v>3</v>
      </c>
      <c r="T29">
        <v>3</v>
      </c>
      <c r="U29" t="s">
        <v>6</v>
      </c>
      <c r="W29">
        <v>3</v>
      </c>
      <c r="X29">
        <v>3</v>
      </c>
      <c r="Y29" t="s">
        <v>3</v>
      </c>
    </row>
    <row r="30" spans="2:25" ht="15.75" thickBot="1" x14ac:dyDescent="0.3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10"/>
      <c r="S30">
        <v>8</v>
      </c>
      <c r="T30">
        <v>4</v>
      </c>
      <c r="U30" t="s">
        <v>25</v>
      </c>
      <c r="W30">
        <v>4</v>
      </c>
      <c r="X30">
        <v>4</v>
      </c>
      <c r="Y30" t="s">
        <v>29</v>
      </c>
    </row>
    <row r="31" spans="2:25" ht="55.5" customHeight="1" thickBot="1" x14ac:dyDescent="0.3">
      <c r="B31" s="171" t="s">
        <v>30</v>
      </c>
      <c r="C31" s="172"/>
      <c r="D31" s="172"/>
      <c r="E31" s="172"/>
      <c r="F31" s="172"/>
      <c r="G31" s="172"/>
      <c r="H31" s="172"/>
      <c r="I31" s="172"/>
      <c r="J31" s="172"/>
      <c r="K31" s="172"/>
      <c r="L31" s="172"/>
      <c r="M31" s="173"/>
      <c r="N31" s="174">
        <f>IFERROR(SUM(L29,L28,L27,L23,L21),"")</f>
        <v>5</v>
      </c>
      <c r="O31" s="175"/>
      <c r="P31" s="133" t="s">
        <v>31</v>
      </c>
      <c r="Q31" s="134"/>
      <c r="R31" s="24"/>
    </row>
    <row r="32" spans="2:25" ht="68.25" customHeight="1" thickBot="1" x14ac:dyDescent="0.3">
      <c r="B32" s="158" t="str">
        <f>IFERROR(INDEX($U$32:$U$32,MATCH(V32,$N$31,0)),"")</f>
        <v>Are you now ready to take Activity Card 1? What are you waiting for? Proceed now to Activity Card 1.</v>
      </c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60"/>
      <c r="T32">
        <v>5</v>
      </c>
      <c r="U32" t="s">
        <v>36</v>
      </c>
      <c r="V32">
        <f>N31</f>
        <v>5</v>
      </c>
    </row>
  </sheetData>
  <sheetProtection selectLockedCells="1"/>
  <mergeCells count="33">
    <mergeCell ref="B32:R32"/>
    <mergeCell ref="C21:G21"/>
    <mergeCell ref="C23:G23"/>
    <mergeCell ref="H21:J21"/>
    <mergeCell ref="H23:J23"/>
    <mergeCell ref="N27:Q27"/>
    <mergeCell ref="N28:Q28"/>
    <mergeCell ref="N29:Q29"/>
    <mergeCell ref="B31:M31"/>
    <mergeCell ref="N31:O31"/>
    <mergeCell ref="N21:Q21"/>
    <mergeCell ref="N23:Q23"/>
    <mergeCell ref="C29:D29"/>
    <mergeCell ref="C26:D26"/>
    <mergeCell ref="C27:D27"/>
    <mergeCell ref="B2:R2"/>
    <mergeCell ref="B6:R6"/>
    <mergeCell ref="C8:Q8"/>
    <mergeCell ref="C11:Q11"/>
    <mergeCell ref="K9:N9"/>
    <mergeCell ref="D13:H14"/>
    <mergeCell ref="C28:D28"/>
    <mergeCell ref="D16:H16"/>
    <mergeCell ref="P31:Q31"/>
    <mergeCell ref="B4:R4"/>
    <mergeCell ref="F26:J26"/>
    <mergeCell ref="F27:J27"/>
    <mergeCell ref="F28:J28"/>
    <mergeCell ref="F29:J29"/>
    <mergeCell ref="D17:H17"/>
    <mergeCell ref="D18:H18"/>
    <mergeCell ref="D19:H19"/>
    <mergeCell ref="D15:H15"/>
  </mergeCells>
  <conditionalFormatting sqref="H21:J21">
    <cfRule type="cellIs" dxfId="673" priority="23" operator="equal">
      <formula>"Time"</formula>
    </cfRule>
    <cfRule type="cellIs" dxfId="672" priority="24" operator="equal">
      <formula>"Distance"</formula>
    </cfRule>
    <cfRule type="cellIs" dxfId="671" priority="25" operator="equal">
      <formula>"Car"</formula>
    </cfRule>
    <cfRule type="cellIs" dxfId="670" priority="26" operator="equal">
      <formula>"SPEED"</formula>
    </cfRule>
    <cfRule type="cellIs" dxfId="669" priority="27" operator="equal">
      <formula>"SPEED"</formula>
    </cfRule>
  </conditionalFormatting>
  <conditionalFormatting sqref="N21:R21">
    <cfRule type="containsText" dxfId="668" priority="12" operator="containsText" text="very good">
      <formula>NOT(ISERROR(SEARCH("very good",N21)))</formula>
    </cfRule>
    <cfRule type="containsText" dxfId="667" priority="13" operator="containsText" text="incorrect">
      <formula>NOT(ISERROR(SEARCH("incorrect",N21)))</formula>
    </cfRule>
    <cfRule type="containsText" dxfId="666" priority="14" operator="containsText" text="incorrect">
      <formula>NOT(ISERROR(SEARCH("incorrect",N21)))</formula>
    </cfRule>
    <cfRule type="containsText" dxfId="665" priority="15" operator="containsText" text="correct">
      <formula>NOT(ISERROR(SEARCH("correct",N21)))</formula>
    </cfRule>
    <cfRule type="containsText" dxfId="664" priority="22" operator="containsText" text="Incorrect">
      <formula>NOT(ISERROR(SEARCH("Incorrect",N21)))</formula>
    </cfRule>
  </conditionalFormatting>
  <conditionalFormatting sqref="H23:J23">
    <cfRule type="containsText" dxfId="663" priority="17" operator="containsText" text="speed">
      <formula>NOT(ISERROR(SEARCH("speed",H23)))</formula>
    </cfRule>
    <cfRule type="containsText" dxfId="662" priority="18" operator="containsText" text="car">
      <formula>NOT(ISERROR(SEARCH("car",H23)))</formula>
    </cfRule>
    <cfRule type="containsText" dxfId="661" priority="19" operator="containsText" text="distance">
      <formula>NOT(ISERROR(SEARCH("distance",H23)))</formula>
    </cfRule>
    <cfRule type="containsText" dxfId="660" priority="20" operator="containsText" text="time">
      <formula>NOT(ISERROR(SEARCH("time",H23)))</formula>
    </cfRule>
    <cfRule type="containsText" dxfId="659" priority="21" operator="containsText" text="Speed">
      <formula>NOT(ISERROR(SEARCH("Speed",H23)))</formula>
    </cfRule>
  </conditionalFormatting>
  <conditionalFormatting sqref="N27:R29">
    <cfRule type="containsText" dxfId="658" priority="6" operator="containsText" text="very good">
      <formula>NOT(ISERROR(SEARCH("very good",N27)))</formula>
    </cfRule>
    <cfRule type="containsText" dxfId="657" priority="7" operator="containsText" text="incorrect">
      <formula>NOT(ISERROR(SEARCH("incorrect",N27)))</formula>
    </cfRule>
    <cfRule type="containsText" dxfId="656" priority="8" operator="containsText" text="incorrect">
      <formula>NOT(ISERROR(SEARCH("incorrect",N27)))</formula>
    </cfRule>
    <cfRule type="containsText" dxfId="655" priority="9" operator="containsText" text="correct">
      <formula>NOT(ISERROR(SEARCH("correct",N27)))</formula>
    </cfRule>
    <cfRule type="containsText" dxfId="654" priority="10" operator="containsText" text="Incorrect">
      <formula>NOT(ISERROR(SEARCH("Incorrect",N27)))</formula>
    </cfRule>
  </conditionalFormatting>
  <conditionalFormatting sqref="N23:R23">
    <cfRule type="containsText" dxfId="653" priority="1" operator="containsText" text="very good">
      <formula>NOT(ISERROR(SEARCH("very good",N23)))</formula>
    </cfRule>
    <cfRule type="containsText" dxfId="652" priority="2" operator="containsText" text="incorrect">
      <formula>NOT(ISERROR(SEARCH("incorrect",N23)))</formula>
    </cfRule>
    <cfRule type="containsText" dxfId="651" priority="3" operator="containsText" text="incorrect">
      <formula>NOT(ISERROR(SEARCH("incorrect",N23)))</formula>
    </cfRule>
    <cfRule type="containsText" dxfId="650" priority="4" operator="containsText" text="correct">
      <formula>NOT(ISERROR(SEARCH("correct",N23)))</formula>
    </cfRule>
    <cfRule type="containsText" dxfId="649" priority="5" operator="containsText" text="Incorrect">
      <formula>NOT(ISERROR(SEARCH("Incorrect",N23)))</formula>
    </cfRule>
  </conditionalFormatting>
  <dataValidations count="4">
    <dataValidation type="list" allowBlank="1" showInputMessage="1" showErrorMessage="1" errorTitle="I AM SORRY, IT IS INCORRECT!" error="PLEASE TRY AGAIN!" sqref="H21:J21" xr:uid="{00000000-0002-0000-0900-000000000000}">
      <formula1>$U$21:$U$24</formula1>
    </dataValidation>
    <dataValidation type="list" allowBlank="1" showInputMessage="1" showErrorMessage="1" errorTitle="INCORRECT!" error="PLEASE TRY AGAIN!" sqref="H23:J23" xr:uid="{00000000-0002-0000-0900-000001000000}">
      <formula1>$Y$21:$Y$24</formula1>
    </dataValidation>
    <dataValidation type="list" allowBlank="1" showInputMessage="1" showErrorMessage="1" sqref="F27:J29" xr:uid="{00000000-0002-0000-0900-000002000000}">
      <formula1>$U$27:$U$30</formula1>
    </dataValidation>
    <dataValidation type="list" allowBlank="1" showInputMessage="1" showErrorMessage="1" sqref="C27:D29" xr:uid="{00000000-0002-0000-0900-000003000000}">
      <formula1>$Y$27:$Y$30</formula1>
    </dataValidation>
  </dataValidations>
  <hyperlinks>
    <hyperlink ref="B32:R32" location="'AC1-2'!A1" display="'AC1-2'!A1" xr:uid="{00000000-0004-0000-0900-000000000000}"/>
  </hyperlink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A42"/>
  <sheetViews>
    <sheetView showGridLines="0" showRowColHeaders="0" workbookViewId="0">
      <pane ySplit="4" topLeftCell="A5" activePane="bottomLeft" state="frozen"/>
      <selection activeCell="B1" sqref="B1"/>
      <selection pane="bottomLeft" activeCell="F1" sqref="F1"/>
    </sheetView>
  </sheetViews>
  <sheetFormatPr defaultRowHeight="15" x14ac:dyDescent="0.25"/>
  <cols>
    <col min="1" max="1" width="3.28515625" customWidth="1"/>
    <col min="2" max="2" width="10.42578125" customWidth="1"/>
    <col min="3" max="3" width="10.140625" customWidth="1"/>
    <col min="4" max="4" width="11.5703125" customWidth="1"/>
    <col min="5" max="5" width="4.7109375" hidden="1" customWidth="1"/>
    <col min="6" max="6" width="10.85546875" customWidth="1"/>
    <col min="11" max="11" width="7.85546875" hidden="1" customWidth="1"/>
    <col min="12" max="12" width="7.42578125" hidden="1" customWidth="1"/>
    <col min="13" max="13" width="3.28515625" customWidth="1"/>
    <col min="18" max="18" width="2.7109375" customWidth="1"/>
    <col min="19" max="19" width="8.42578125" hidden="1" customWidth="1"/>
    <col min="20" max="20" width="7" hidden="1" customWidth="1"/>
    <col min="21" max="21" width="7.140625" hidden="1" customWidth="1"/>
    <col min="22" max="22" width="8.5703125" hidden="1" customWidth="1"/>
    <col min="23" max="23" width="8.42578125" hidden="1" customWidth="1"/>
    <col min="24" max="24" width="7" hidden="1" customWidth="1"/>
    <col min="25" max="25" width="6.5703125" hidden="1" customWidth="1"/>
    <col min="26" max="26" width="8.7109375" hidden="1" customWidth="1"/>
    <col min="27" max="27" width="7.5703125" hidden="1" customWidth="1"/>
    <col min="28" max="28" width="0" hidden="1" customWidth="1"/>
  </cols>
  <sheetData>
    <row r="1" spans="2:18" ht="15.75" thickBot="1" x14ac:dyDescent="0.3"/>
    <row r="2" spans="2:18" ht="24" thickBot="1" x14ac:dyDescent="0.3">
      <c r="B2" s="149" t="s">
        <v>50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1"/>
    </row>
    <row r="3" spans="2:18" ht="15.75" customHeight="1" thickBot="1" x14ac:dyDescent="0.3">
      <c r="B3" s="1"/>
    </row>
    <row r="4" spans="2:18" ht="38.25" customHeight="1" thickBot="1" x14ac:dyDescent="0.3">
      <c r="B4" s="135" t="s">
        <v>34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7"/>
    </row>
    <row r="5" spans="2:18" s="2" customFormat="1" ht="19.5" customHeight="1" thickBot="1" x14ac:dyDescent="0.4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2:18" ht="32.25" thickBot="1" x14ac:dyDescent="0.3">
      <c r="B6" s="152" t="s">
        <v>37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4"/>
    </row>
    <row r="7" spans="2:18" ht="21" hidden="1" x14ac:dyDescent="0.25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8"/>
    </row>
    <row r="8" spans="2:18" hidden="1" x14ac:dyDescent="0.25">
      <c r="B8" s="7" t="s">
        <v>15</v>
      </c>
      <c r="C8" s="155" t="s">
        <v>14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21"/>
    </row>
    <row r="9" spans="2:18" hidden="1" x14ac:dyDescent="0.25">
      <c r="B9" s="8"/>
      <c r="C9" s="9"/>
      <c r="D9" s="9" t="s">
        <v>0</v>
      </c>
      <c r="E9" s="9"/>
      <c r="F9" s="9"/>
      <c r="G9" s="9" t="s">
        <v>1</v>
      </c>
      <c r="H9" s="9"/>
      <c r="I9" s="9" t="s">
        <v>12</v>
      </c>
      <c r="J9" s="4" t="s">
        <v>13</v>
      </c>
      <c r="K9" s="206"/>
      <c r="L9" s="206"/>
      <c r="M9" s="206"/>
      <c r="N9" s="206"/>
      <c r="O9" s="5"/>
      <c r="P9" s="5"/>
      <c r="Q9" s="5"/>
      <c r="R9" s="10"/>
    </row>
    <row r="10" spans="2:18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4"/>
      <c r="O10" s="5"/>
      <c r="P10" s="5"/>
      <c r="Q10" s="5"/>
      <c r="R10" s="10"/>
    </row>
    <row r="11" spans="2:18" x14ac:dyDescent="0.25">
      <c r="B11" s="7" t="s">
        <v>15</v>
      </c>
      <c r="C11" s="156" t="s">
        <v>17</v>
      </c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22"/>
    </row>
    <row r="12" spans="2:18" x14ac:dyDescent="0.25">
      <c r="B12" s="1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10"/>
    </row>
    <row r="13" spans="2:18" ht="15" customHeight="1" x14ac:dyDescent="0.25">
      <c r="B13" s="11"/>
      <c r="C13" s="5"/>
      <c r="D13" s="122" t="s">
        <v>127</v>
      </c>
      <c r="E13" s="123"/>
      <c r="F13" s="123"/>
      <c r="G13" s="123"/>
      <c r="H13" s="124"/>
      <c r="I13" s="5"/>
      <c r="J13" s="5"/>
      <c r="K13" s="5"/>
      <c r="L13" s="5"/>
      <c r="M13" s="5"/>
      <c r="N13" s="5"/>
      <c r="O13" s="5"/>
      <c r="P13" s="5"/>
      <c r="Q13" s="5"/>
      <c r="R13" s="10"/>
    </row>
    <row r="14" spans="2:18" ht="15" customHeight="1" x14ac:dyDescent="0.25">
      <c r="B14" s="11"/>
      <c r="C14" s="5"/>
      <c r="D14" s="125"/>
      <c r="E14" s="126"/>
      <c r="F14" s="126"/>
      <c r="G14" s="126"/>
      <c r="H14" s="127"/>
      <c r="I14" s="5"/>
      <c r="J14" s="5"/>
      <c r="K14" s="5"/>
      <c r="L14" s="5"/>
      <c r="M14" s="5"/>
      <c r="N14" s="5"/>
      <c r="O14" s="5"/>
      <c r="P14" s="5"/>
      <c r="Q14" s="5"/>
      <c r="R14" s="10"/>
    </row>
    <row r="15" spans="2:18" ht="28.5" customHeight="1" x14ac:dyDescent="0.25">
      <c r="B15" s="11"/>
      <c r="C15" s="5"/>
      <c r="D15" s="130"/>
      <c r="E15" s="131"/>
      <c r="F15" s="131"/>
      <c r="G15" s="131"/>
      <c r="H15" s="132"/>
      <c r="I15" s="5"/>
      <c r="J15" s="5"/>
      <c r="K15" s="5"/>
      <c r="L15" s="5"/>
      <c r="M15" s="5"/>
      <c r="N15" s="5"/>
      <c r="O15" s="5"/>
      <c r="P15" s="5"/>
      <c r="Q15" s="5"/>
      <c r="R15" s="10"/>
    </row>
    <row r="16" spans="2:18" ht="27.75" customHeight="1" x14ac:dyDescent="0.25">
      <c r="B16" s="11"/>
      <c r="C16" s="5"/>
      <c r="D16" s="130"/>
      <c r="E16" s="131"/>
      <c r="F16" s="131"/>
      <c r="G16" s="131"/>
      <c r="H16" s="132"/>
      <c r="I16" s="5"/>
      <c r="J16" s="5"/>
      <c r="K16" s="5"/>
      <c r="L16" s="5"/>
      <c r="M16" s="5"/>
      <c r="N16" s="5"/>
      <c r="O16" s="5"/>
      <c r="P16" s="5"/>
      <c r="Q16" s="5"/>
      <c r="R16" s="10"/>
    </row>
    <row r="17" spans="2:25" ht="29.25" customHeight="1" x14ac:dyDescent="0.25">
      <c r="B17" s="11"/>
      <c r="C17" s="5"/>
      <c r="D17" s="130"/>
      <c r="E17" s="131"/>
      <c r="F17" s="131"/>
      <c r="G17" s="131"/>
      <c r="H17" s="132"/>
      <c r="I17" s="5"/>
      <c r="J17" s="5"/>
      <c r="K17" s="5"/>
      <c r="L17" s="5"/>
      <c r="M17" s="5"/>
      <c r="N17" s="5"/>
      <c r="O17" s="5"/>
      <c r="P17" s="5"/>
      <c r="Q17" s="5"/>
      <c r="R17" s="10"/>
    </row>
    <row r="18" spans="2:25" ht="25.5" customHeight="1" x14ac:dyDescent="0.25">
      <c r="B18" s="11"/>
      <c r="C18" s="5"/>
      <c r="D18" s="146"/>
      <c r="E18" s="147"/>
      <c r="F18" s="147"/>
      <c r="G18" s="147"/>
      <c r="H18" s="148"/>
      <c r="I18" s="5"/>
      <c r="J18" s="5"/>
      <c r="K18" s="5"/>
      <c r="L18" s="5"/>
      <c r="M18" s="5"/>
      <c r="N18" s="5"/>
      <c r="O18" s="5"/>
      <c r="P18" s="5"/>
      <c r="Q18" s="5"/>
      <c r="R18" s="10"/>
    </row>
    <row r="19" spans="2:25" ht="27.75" customHeight="1" x14ac:dyDescent="0.25">
      <c r="B19" s="11"/>
      <c r="C19" s="5"/>
      <c r="D19" s="146"/>
      <c r="E19" s="147"/>
      <c r="F19" s="147"/>
      <c r="G19" s="147"/>
      <c r="H19" s="148"/>
      <c r="I19" s="5"/>
      <c r="J19" s="5"/>
      <c r="K19" s="5"/>
      <c r="L19" s="5"/>
      <c r="M19" s="5"/>
      <c r="N19" s="5"/>
      <c r="O19" s="5"/>
      <c r="P19" s="5"/>
      <c r="Q19" s="5"/>
      <c r="R19" s="10"/>
    </row>
    <row r="20" spans="2:25" ht="15.75" thickBot="1" x14ac:dyDescent="0.3">
      <c r="B20" s="11"/>
      <c r="C20" s="65"/>
      <c r="D20" s="65"/>
      <c r="E20" s="65"/>
      <c r="F20" s="65"/>
      <c r="G20" s="65"/>
      <c r="H20" s="65"/>
      <c r="I20" s="65"/>
      <c r="J20" s="5"/>
      <c r="K20" s="5"/>
      <c r="L20" s="5"/>
      <c r="M20" s="5"/>
      <c r="N20" s="5"/>
      <c r="O20" s="5"/>
      <c r="P20" s="5"/>
      <c r="Q20" s="5"/>
      <c r="R20" s="10"/>
    </row>
    <row r="21" spans="2:25" ht="16.5" thickBot="1" x14ac:dyDescent="0.3">
      <c r="B21" s="12" t="s">
        <v>118</v>
      </c>
      <c r="C21" s="156" t="s">
        <v>20</v>
      </c>
      <c r="D21" s="156"/>
      <c r="E21" s="156"/>
      <c r="F21" s="156"/>
      <c r="G21" s="156"/>
      <c r="H21" s="200"/>
      <c r="I21" s="201"/>
      <c r="J21" s="202"/>
      <c r="K21" s="62" t="e">
        <f>IFERROR(INDEX($S$21:$S$24,MATCH(H21,$U$21:$U$24,0)),"")+0</f>
        <v>#VALUE!</v>
      </c>
      <c r="L21" s="62" t="e">
        <f>IFERROR(IF(K21=3,"1","0"),"")+0</f>
        <v>#VALUE!</v>
      </c>
      <c r="M21" s="61"/>
      <c r="N21" s="189" t="str">
        <f>IFERROR(IF(K21=3,"YOU ARE CORRECT! VERY GOOD!","INCORRECT! PLEASE TRY AGAIN!"),"")</f>
        <v/>
      </c>
      <c r="O21" s="190"/>
      <c r="P21" s="190"/>
      <c r="Q21" s="191"/>
      <c r="R21" s="23"/>
      <c r="S21">
        <v>1</v>
      </c>
      <c r="T21">
        <v>1</v>
      </c>
      <c r="U21" t="s">
        <v>26</v>
      </c>
      <c r="W21">
        <v>1</v>
      </c>
      <c r="X21">
        <v>1</v>
      </c>
      <c r="Y21" t="s">
        <v>22</v>
      </c>
    </row>
    <row r="22" spans="2:25" ht="15.75" thickBot="1" x14ac:dyDescent="0.3">
      <c r="B22" s="1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10"/>
      <c r="S22">
        <v>2</v>
      </c>
      <c r="T22">
        <v>2</v>
      </c>
      <c r="U22" t="s">
        <v>27</v>
      </c>
      <c r="W22">
        <v>2</v>
      </c>
      <c r="X22">
        <v>2</v>
      </c>
      <c r="Y22" t="s">
        <v>23</v>
      </c>
    </row>
    <row r="23" spans="2:25" ht="16.5" thickBot="1" x14ac:dyDescent="0.3">
      <c r="B23" s="12" t="s">
        <v>18</v>
      </c>
      <c r="C23" s="161" t="s">
        <v>21</v>
      </c>
      <c r="D23" s="161"/>
      <c r="E23" s="161"/>
      <c r="F23" s="161"/>
      <c r="G23" s="161"/>
      <c r="H23" s="203"/>
      <c r="I23" s="204"/>
      <c r="J23" s="205"/>
      <c r="K23" s="62" t="e">
        <f>IFERROR(INDEX($W$21:$W$24,MATCH(H23,$Y$21:$Y$24,0)),"")+0</f>
        <v>#VALUE!</v>
      </c>
      <c r="L23" s="62" t="e">
        <f>IFERROR(IF(K23=3,"1","0"),"")+0</f>
        <v>#VALUE!</v>
      </c>
      <c r="M23" s="62"/>
      <c r="N23" s="189" t="str">
        <f>IFERROR(IF(K23=3,"YOU ARE CORRECT! VERY GOOD!","INCORRECT! PLEASE TRY AGAIN!"),"")</f>
        <v/>
      </c>
      <c r="O23" s="190"/>
      <c r="P23" s="190"/>
      <c r="Q23" s="191"/>
      <c r="R23" s="23"/>
      <c r="S23">
        <v>3</v>
      </c>
      <c r="T23">
        <v>3</v>
      </c>
      <c r="U23" t="s">
        <v>10</v>
      </c>
      <c r="W23">
        <v>3</v>
      </c>
      <c r="X23">
        <v>3</v>
      </c>
      <c r="Y23" t="s">
        <v>19</v>
      </c>
    </row>
    <row r="24" spans="2:25" x14ac:dyDescent="0.25">
      <c r="B24" s="1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10"/>
      <c r="S24">
        <v>4</v>
      </c>
      <c r="T24">
        <v>4</v>
      </c>
      <c r="U24" t="s">
        <v>28</v>
      </c>
      <c r="W24">
        <v>4</v>
      </c>
      <c r="X24">
        <v>4</v>
      </c>
      <c r="Y24" t="s">
        <v>24</v>
      </c>
    </row>
    <row r="25" spans="2:25" ht="15.75" thickBot="1" x14ac:dyDescent="0.3">
      <c r="B25" s="12" t="s">
        <v>116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10"/>
    </row>
    <row r="26" spans="2:25" ht="16.5" thickBot="1" x14ac:dyDescent="0.3">
      <c r="B26" s="15"/>
      <c r="C26" s="178" t="s">
        <v>7</v>
      </c>
      <c r="D26" s="179"/>
      <c r="E26" s="64"/>
      <c r="F26" s="138" t="s">
        <v>2</v>
      </c>
      <c r="G26" s="138"/>
      <c r="H26" s="138"/>
      <c r="I26" s="138"/>
      <c r="J26" s="139"/>
      <c r="K26" s="5"/>
      <c r="L26" s="5"/>
      <c r="M26" s="5"/>
      <c r="N26" s="5"/>
      <c r="O26" s="5"/>
      <c r="P26" s="5"/>
      <c r="Q26" s="5"/>
      <c r="R26" s="10"/>
    </row>
    <row r="27" spans="2:25" ht="16.5" thickBot="1" x14ac:dyDescent="0.3">
      <c r="B27" s="15"/>
      <c r="C27" s="192"/>
      <c r="D27" s="193"/>
      <c r="E27" s="62" t="e">
        <f>IFERROR(INDEX($W$27:$W$30,MATCH(C27,$Y$27:$Y$30,0)),"")+0</f>
        <v>#VALUE!</v>
      </c>
      <c r="F27" s="187"/>
      <c r="G27" s="187"/>
      <c r="H27" s="187"/>
      <c r="I27" s="187"/>
      <c r="J27" s="188"/>
      <c r="K27" s="62" t="e">
        <f>IFERROR(INDEX($S$27:$S$30,MATCH(F27,$U$27:$U$30,0)),"")+0-E27</f>
        <v>#VALUE!</v>
      </c>
      <c r="L27" s="62" t="e">
        <f>IFERROR(IF(K27=0,"1","0"),"")+0</f>
        <v>#VALUE!</v>
      </c>
      <c r="M27" s="5"/>
      <c r="N27" s="189" t="str">
        <f>IFERROR(IF(K27=0,"YOU ARE CORRECT! VERY GOOD!","INCORRECT! PLEASE TRY AGAIN!"),"")</f>
        <v/>
      </c>
      <c r="O27" s="190"/>
      <c r="P27" s="190"/>
      <c r="Q27" s="191"/>
      <c r="R27" s="23"/>
      <c r="S27">
        <v>1</v>
      </c>
      <c r="T27">
        <v>1</v>
      </c>
      <c r="U27" t="s">
        <v>8</v>
      </c>
      <c r="W27">
        <v>1</v>
      </c>
      <c r="X27">
        <v>1</v>
      </c>
      <c r="Y27" t="s">
        <v>4</v>
      </c>
    </row>
    <row r="28" spans="2:25" ht="16.5" thickBot="1" x14ac:dyDescent="0.3">
      <c r="B28" s="15"/>
      <c r="C28" s="194"/>
      <c r="D28" s="195"/>
      <c r="E28" s="62" t="e">
        <f t="shared" ref="E28:E29" si="0">IFERROR(INDEX($W$27:$W$30,MATCH(C28,$Y$27:$Y$30,0)),"")+0</f>
        <v>#VALUE!</v>
      </c>
      <c r="F28" s="198"/>
      <c r="G28" s="198"/>
      <c r="H28" s="198"/>
      <c r="I28" s="198"/>
      <c r="J28" s="199"/>
      <c r="K28" s="62" t="e">
        <f>IFERROR(INDEX($S$27:$S$30,MATCH(F28,$U$27:$U$30,0)),"")+0-E28</f>
        <v>#VALUE!</v>
      </c>
      <c r="L28" s="62" t="e">
        <f>IFERROR(IF(K28=0,"1","0"),"")+0</f>
        <v>#VALUE!</v>
      </c>
      <c r="M28" s="5"/>
      <c r="N28" s="189" t="str">
        <f>IFERROR(IF(K28=0,"YOU ARE CORRECT! VERY GOOD!","INCORRECT! PLEASE TRY AGAIN!"),"")</f>
        <v/>
      </c>
      <c r="O28" s="190"/>
      <c r="P28" s="190"/>
      <c r="Q28" s="191"/>
      <c r="R28" s="23"/>
      <c r="S28">
        <v>2</v>
      </c>
      <c r="T28">
        <v>2</v>
      </c>
      <c r="U28" t="s">
        <v>9</v>
      </c>
      <c r="W28">
        <v>2</v>
      </c>
      <c r="X28">
        <v>2</v>
      </c>
      <c r="Y28" t="s">
        <v>5</v>
      </c>
    </row>
    <row r="29" spans="2:25" ht="16.5" thickBot="1" x14ac:dyDescent="0.3">
      <c r="B29" s="15"/>
      <c r="C29" s="185"/>
      <c r="D29" s="186"/>
      <c r="E29" s="25" t="e">
        <f t="shared" si="0"/>
        <v>#VALUE!</v>
      </c>
      <c r="F29" s="196"/>
      <c r="G29" s="196"/>
      <c r="H29" s="196"/>
      <c r="I29" s="196"/>
      <c r="J29" s="197"/>
      <c r="K29" s="62" t="e">
        <f>IFERROR(INDEX($S$27:$S$30,MATCH(F29,$U$27:$U$30,0)),"")+0-E29</f>
        <v>#VALUE!</v>
      </c>
      <c r="L29" s="62" t="e">
        <f>IFERROR(IF(K29=0,"1","0"),"")+0</f>
        <v>#VALUE!</v>
      </c>
      <c r="M29" s="5"/>
      <c r="N29" s="189" t="str">
        <f>IFERROR(IF(K29=0,"YOU ARE CORRECT! VERY GOOD!","INCORRECT! PLEASE TRY AGAIN!"),"")</f>
        <v/>
      </c>
      <c r="O29" s="190"/>
      <c r="P29" s="190"/>
      <c r="Q29" s="191"/>
      <c r="R29" s="23"/>
      <c r="S29">
        <v>3</v>
      </c>
      <c r="T29">
        <v>3</v>
      </c>
      <c r="U29" t="s">
        <v>6</v>
      </c>
      <c r="W29">
        <v>3</v>
      </c>
      <c r="X29">
        <v>3</v>
      </c>
      <c r="Y29" t="s">
        <v>3</v>
      </c>
    </row>
    <row r="30" spans="2:25" ht="15.75" thickBot="1" x14ac:dyDescent="0.3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10"/>
      <c r="S30">
        <v>7</v>
      </c>
      <c r="T30">
        <v>4</v>
      </c>
      <c r="U30" t="s">
        <v>25</v>
      </c>
      <c r="W30">
        <v>4</v>
      </c>
      <c r="X30">
        <v>4</v>
      </c>
      <c r="Y30" t="s">
        <v>29</v>
      </c>
    </row>
    <row r="31" spans="2:25" ht="15.75" thickBot="1" x14ac:dyDescent="0.3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10"/>
    </row>
    <row r="32" spans="2:25" ht="32.25" thickBot="1" x14ac:dyDescent="0.3">
      <c r="B32" s="152" t="s">
        <v>38</v>
      </c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4"/>
    </row>
    <row r="33" spans="2:25" x14ac:dyDescent="0.25">
      <c r="B33" s="1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10"/>
    </row>
    <row r="34" spans="2:25" ht="19.5" thickBot="1" x14ac:dyDescent="0.35">
      <c r="B34" s="27" t="s">
        <v>39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10"/>
    </row>
    <row r="35" spans="2:25" ht="16.5" thickBot="1" x14ac:dyDescent="0.3">
      <c r="B35" s="15"/>
      <c r="C35" s="178" t="s">
        <v>7</v>
      </c>
      <c r="D35" s="179"/>
      <c r="E35" s="64"/>
      <c r="F35" s="138" t="s">
        <v>40</v>
      </c>
      <c r="G35" s="138"/>
      <c r="H35" s="138"/>
      <c r="I35" s="138"/>
      <c r="J35" s="139"/>
      <c r="K35" s="5"/>
      <c r="L35" s="5"/>
      <c r="M35" s="5"/>
      <c r="N35" s="5"/>
      <c r="O35" s="5"/>
      <c r="P35" s="5"/>
      <c r="Q35" s="5"/>
      <c r="R35" s="10"/>
    </row>
    <row r="36" spans="2:25" ht="16.5" thickBot="1" x14ac:dyDescent="0.3">
      <c r="B36" s="15"/>
      <c r="C36" s="192"/>
      <c r="D36" s="193"/>
      <c r="E36" s="62" t="e">
        <f>IFERROR(INDEX($W$36:$W$39,MATCH(C36,$Y$36:$Y$39,0)),"")+0</f>
        <v>#VALUE!</v>
      </c>
      <c r="F36" s="187"/>
      <c r="G36" s="187"/>
      <c r="H36" s="187"/>
      <c r="I36" s="187"/>
      <c r="J36" s="188"/>
      <c r="K36" s="62" t="e">
        <f>IFERROR(INDEX($S$36:$S$39,MATCH(F36,$U$36:$U$39,0)),"")+0-E36</f>
        <v>#VALUE!</v>
      </c>
      <c r="L36" s="62" t="e">
        <f>IFERROR(IF(K36=0,"1","0"),"")+0</f>
        <v>#VALUE!</v>
      </c>
      <c r="M36" s="5"/>
      <c r="N36" s="189" t="str">
        <f>IFERROR(IF(K36=0,"YOU ARE CORRECT! VERY GOOD!","INCORRECT! PLEASE TRY AGAIN!"),"")</f>
        <v/>
      </c>
      <c r="O36" s="190"/>
      <c r="P36" s="190"/>
      <c r="Q36" s="191"/>
      <c r="R36" s="10"/>
      <c r="S36">
        <v>8</v>
      </c>
      <c r="T36">
        <v>1</v>
      </c>
      <c r="U36" t="s">
        <v>41</v>
      </c>
      <c r="W36">
        <v>1</v>
      </c>
      <c r="X36">
        <v>1</v>
      </c>
      <c r="Y36" t="s">
        <v>29</v>
      </c>
    </row>
    <row r="37" spans="2:25" ht="16.5" thickBot="1" x14ac:dyDescent="0.3">
      <c r="B37" s="15"/>
      <c r="C37" s="194"/>
      <c r="D37" s="195"/>
      <c r="E37" s="62" t="e">
        <f>IFERROR(INDEX($W$36:$W$39,MATCH(C37,$Y$36:$Y$39,0)),"")+0</f>
        <v>#VALUE!</v>
      </c>
      <c r="F37" s="187"/>
      <c r="G37" s="187"/>
      <c r="H37" s="187"/>
      <c r="I37" s="187"/>
      <c r="J37" s="188"/>
      <c r="K37" s="62" t="e">
        <f>IFERROR(INDEX($S$36:$S$39,MATCH(F37,$U$36:$U$39,0)),"")+0-E37</f>
        <v>#VALUE!</v>
      </c>
      <c r="L37" s="62" t="e">
        <f>IFERROR(IF(K37=0,"1","0"),"")+0</f>
        <v>#VALUE!</v>
      </c>
      <c r="M37" s="5"/>
      <c r="N37" s="189" t="str">
        <f>IFERROR(IF(K37=0,"YOU ARE CORRECT! VERY GOOD!","INCORRECT! PLEASE TRY AGAIN!"),"")</f>
        <v/>
      </c>
      <c r="O37" s="190"/>
      <c r="P37" s="190"/>
      <c r="Q37" s="191"/>
      <c r="R37" s="10"/>
      <c r="S37">
        <v>2</v>
      </c>
      <c r="T37">
        <v>2</v>
      </c>
      <c r="U37" t="s">
        <v>43</v>
      </c>
      <c r="W37">
        <v>2</v>
      </c>
      <c r="X37">
        <v>2</v>
      </c>
      <c r="Y37" t="s">
        <v>5</v>
      </c>
    </row>
    <row r="38" spans="2:25" ht="16.5" thickBot="1" x14ac:dyDescent="0.3">
      <c r="B38" s="15"/>
      <c r="C38" s="185"/>
      <c r="D38" s="186"/>
      <c r="E38" s="62" t="e">
        <f>IFERROR(INDEX($W$36:$W$39,MATCH(C38,$Y$36:$Y$39,0)),"")+0</f>
        <v>#VALUE!</v>
      </c>
      <c r="F38" s="187"/>
      <c r="G38" s="187"/>
      <c r="H38" s="187"/>
      <c r="I38" s="187"/>
      <c r="J38" s="188"/>
      <c r="K38" s="62" t="e">
        <f>IFERROR(INDEX($S$36:$S$41,MATCH(F38,$U$36:$U$41,0)),"")+0-E38</f>
        <v>#VALUE!</v>
      </c>
      <c r="L38" s="62" t="e">
        <f>IFERROR(IF(K38=0,"1","0"),"")+0</f>
        <v>#VALUE!</v>
      </c>
      <c r="M38" s="5"/>
      <c r="N38" s="189" t="str">
        <f>IFERROR(IF(K38=0,"YOU ARE CORRECT! VERY GOOD!","INCORRECT! PLEASE TRY AGAIN!"),"")</f>
        <v/>
      </c>
      <c r="O38" s="190"/>
      <c r="P38" s="190"/>
      <c r="Q38" s="191"/>
      <c r="R38" s="10"/>
      <c r="S38">
        <v>7</v>
      </c>
      <c r="T38">
        <v>3</v>
      </c>
      <c r="U38" t="s">
        <v>44</v>
      </c>
      <c r="W38">
        <v>3</v>
      </c>
      <c r="X38">
        <v>3</v>
      </c>
      <c r="Y38" t="s">
        <v>3</v>
      </c>
    </row>
    <row r="39" spans="2:25" x14ac:dyDescent="0.25">
      <c r="B39" s="1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10"/>
      <c r="S39">
        <v>4</v>
      </c>
      <c r="T39">
        <v>4</v>
      </c>
      <c r="U39" t="s">
        <v>48</v>
      </c>
      <c r="W39">
        <v>4</v>
      </c>
      <c r="X39">
        <v>4</v>
      </c>
      <c r="Y39" t="s">
        <v>4</v>
      </c>
    </row>
    <row r="40" spans="2:25" ht="15.75" thickBot="1" x14ac:dyDescent="0.3">
      <c r="B40" s="1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20"/>
      <c r="Q40" s="20"/>
      <c r="R40" s="10"/>
    </row>
    <row r="41" spans="2:25" ht="55.5" customHeight="1" thickBot="1" x14ac:dyDescent="0.3">
      <c r="B41" s="171" t="s">
        <v>30</v>
      </c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3"/>
      <c r="N41" s="174" t="str">
        <f>IFERROR(SUM(L29,L28,L27,L23,L21,L36,L37),"")</f>
        <v/>
      </c>
      <c r="O41" s="175"/>
      <c r="P41" s="133" t="s">
        <v>108</v>
      </c>
      <c r="Q41" s="134"/>
      <c r="R41" s="24"/>
      <c r="S41">
        <v>6</v>
      </c>
      <c r="U41" t="s">
        <v>62</v>
      </c>
    </row>
    <row r="42" spans="2:25" ht="68.25" customHeight="1" thickBot="1" x14ac:dyDescent="0.3">
      <c r="B42" s="182" t="str">
        <f>IFERROR(INDEX($U$42:$U$42,MATCH(V42,$N$41,0)),"")</f>
        <v>By answering all the questions correctly, you are now classified as Level 2 Problem Solver. Would you like to improve your Level? Then what are you waiting for! Proceed now to Step 3.</v>
      </c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4"/>
      <c r="T42">
        <v>7</v>
      </c>
      <c r="U42" t="s">
        <v>122</v>
      </c>
      <c r="V42" t="str">
        <f>N41</f>
        <v/>
      </c>
    </row>
  </sheetData>
  <mergeCells count="45">
    <mergeCell ref="D19:H19"/>
    <mergeCell ref="B2:R2"/>
    <mergeCell ref="B4:R4"/>
    <mergeCell ref="B6:R6"/>
    <mergeCell ref="C8:Q8"/>
    <mergeCell ref="K9:N9"/>
    <mergeCell ref="C11:Q11"/>
    <mergeCell ref="D13:H14"/>
    <mergeCell ref="D15:H15"/>
    <mergeCell ref="D16:H16"/>
    <mergeCell ref="D17:H17"/>
    <mergeCell ref="D18:H18"/>
    <mergeCell ref="C28:D28"/>
    <mergeCell ref="F28:J28"/>
    <mergeCell ref="N28:Q28"/>
    <mergeCell ref="C21:G21"/>
    <mergeCell ref="H21:J21"/>
    <mergeCell ref="N21:Q21"/>
    <mergeCell ref="C23:G23"/>
    <mergeCell ref="H23:J23"/>
    <mergeCell ref="N23:Q23"/>
    <mergeCell ref="C26:D26"/>
    <mergeCell ref="F26:J26"/>
    <mergeCell ref="C27:D27"/>
    <mergeCell ref="F27:J27"/>
    <mergeCell ref="N27:Q27"/>
    <mergeCell ref="C29:D29"/>
    <mergeCell ref="F29:J29"/>
    <mergeCell ref="N29:Q29"/>
    <mergeCell ref="B32:R32"/>
    <mergeCell ref="C35:D35"/>
    <mergeCell ref="F35:J35"/>
    <mergeCell ref="C36:D36"/>
    <mergeCell ref="F36:J36"/>
    <mergeCell ref="N36:Q36"/>
    <mergeCell ref="C37:D37"/>
    <mergeCell ref="F37:J37"/>
    <mergeCell ref="N37:Q37"/>
    <mergeCell ref="B42:R42"/>
    <mergeCell ref="C38:D38"/>
    <mergeCell ref="F38:J38"/>
    <mergeCell ref="N38:Q38"/>
    <mergeCell ref="B41:M41"/>
    <mergeCell ref="N41:O41"/>
    <mergeCell ref="P41:Q41"/>
  </mergeCells>
  <conditionalFormatting sqref="H21:J21">
    <cfRule type="cellIs" dxfId="648" priority="26" operator="equal">
      <formula>"Time"</formula>
    </cfRule>
    <cfRule type="cellIs" dxfId="647" priority="27" operator="equal">
      <formula>"Distance"</formula>
    </cfRule>
    <cfRule type="cellIs" dxfId="646" priority="28" operator="equal">
      <formula>"Car"</formula>
    </cfRule>
    <cfRule type="cellIs" dxfId="645" priority="29" operator="equal">
      <formula>"SPEED"</formula>
    </cfRule>
    <cfRule type="cellIs" dxfId="644" priority="30" operator="equal">
      <formula>"SPEED"</formula>
    </cfRule>
  </conditionalFormatting>
  <conditionalFormatting sqref="N21:R21">
    <cfRule type="containsText" dxfId="643" priority="16" operator="containsText" text="very good">
      <formula>NOT(ISERROR(SEARCH("very good",N21)))</formula>
    </cfRule>
    <cfRule type="containsText" dxfId="642" priority="17" operator="containsText" text="incorrect">
      <formula>NOT(ISERROR(SEARCH("incorrect",N21)))</formula>
    </cfRule>
    <cfRule type="containsText" dxfId="641" priority="18" operator="containsText" text="incorrect">
      <formula>NOT(ISERROR(SEARCH("incorrect",N21)))</formula>
    </cfRule>
    <cfRule type="containsText" dxfId="640" priority="19" operator="containsText" text="correct">
      <formula>NOT(ISERROR(SEARCH("correct",N21)))</formula>
    </cfRule>
    <cfRule type="containsText" dxfId="639" priority="25" operator="containsText" text="Incorrect">
      <formula>NOT(ISERROR(SEARCH("Incorrect",N21)))</formula>
    </cfRule>
  </conditionalFormatting>
  <conditionalFormatting sqref="H23:J23">
    <cfRule type="containsText" dxfId="638" priority="20" operator="containsText" text="speed">
      <formula>NOT(ISERROR(SEARCH("speed",H23)))</formula>
    </cfRule>
    <cfRule type="containsText" dxfId="637" priority="21" operator="containsText" text="car">
      <formula>NOT(ISERROR(SEARCH("car",H23)))</formula>
    </cfRule>
    <cfRule type="containsText" dxfId="636" priority="22" operator="containsText" text="distance">
      <formula>NOT(ISERROR(SEARCH("distance",H23)))</formula>
    </cfRule>
    <cfRule type="containsText" dxfId="635" priority="23" operator="containsText" text="time">
      <formula>NOT(ISERROR(SEARCH("time",H23)))</formula>
    </cfRule>
    <cfRule type="containsText" dxfId="634" priority="24" operator="containsText" text="Speed">
      <formula>NOT(ISERROR(SEARCH("Speed",H23)))</formula>
    </cfRule>
  </conditionalFormatting>
  <conditionalFormatting sqref="N27:R29">
    <cfRule type="containsText" dxfId="633" priority="11" operator="containsText" text="very good">
      <formula>NOT(ISERROR(SEARCH("very good",N27)))</formula>
    </cfRule>
    <cfRule type="containsText" dxfId="632" priority="12" operator="containsText" text="incorrect">
      <formula>NOT(ISERROR(SEARCH("incorrect",N27)))</formula>
    </cfRule>
    <cfRule type="containsText" dxfId="631" priority="13" operator="containsText" text="incorrect">
      <formula>NOT(ISERROR(SEARCH("incorrect",N27)))</formula>
    </cfRule>
    <cfRule type="containsText" dxfId="630" priority="14" operator="containsText" text="correct">
      <formula>NOT(ISERROR(SEARCH("correct",N27)))</formula>
    </cfRule>
    <cfRule type="containsText" dxfId="629" priority="15" operator="containsText" text="Incorrect">
      <formula>NOT(ISERROR(SEARCH("Incorrect",N27)))</formula>
    </cfRule>
  </conditionalFormatting>
  <conditionalFormatting sqref="N23:R23">
    <cfRule type="containsText" dxfId="628" priority="6" operator="containsText" text="very good">
      <formula>NOT(ISERROR(SEARCH("very good",N23)))</formula>
    </cfRule>
    <cfRule type="containsText" dxfId="627" priority="7" operator="containsText" text="incorrect">
      <formula>NOT(ISERROR(SEARCH("incorrect",N23)))</formula>
    </cfRule>
    <cfRule type="containsText" dxfId="626" priority="8" operator="containsText" text="incorrect">
      <formula>NOT(ISERROR(SEARCH("incorrect",N23)))</formula>
    </cfRule>
    <cfRule type="containsText" dxfId="625" priority="9" operator="containsText" text="correct">
      <formula>NOT(ISERROR(SEARCH("correct",N23)))</formula>
    </cfRule>
    <cfRule type="containsText" dxfId="624" priority="10" operator="containsText" text="Incorrect">
      <formula>NOT(ISERROR(SEARCH("Incorrect",N23)))</formula>
    </cfRule>
  </conditionalFormatting>
  <conditionalFormatting sqref="N36:Q38">
    <cfRule type="containsText" dxfId="623" priority="1" operator="containsText" text="very good">
      <formula>NOT(ISERROR(SEARCH("very good",N36)))</formula>
    </cfRule>
    <cfRule type="containsText" dxfId="622" priority="2" operator="containsText" text="incorrect">
      <formula>NOT(ISERROR(SEARCH("incorrect",N36)))</formula>
    </cfRule>
    <cfRule type="containsText" dxfId="621" priority="3" operator="containsText" text="incorrect">
      <formula>NOT(ISERROR(SEARCH("incorrect",N36)))</formula>
    </cfRule>
    <cfRule type="containsText" dxfId="620" priority="4" operator="containsText" text="correct">
      <formula>NOT(ISERROR(SEARCH("correct",N36)))</formula>
    </cfRule>
    <cfRule type="containsText" dxfId="619" priority="5" operator="containsText" text="Incorrect">
      <formula>NOT(ISERROR(SEARCH("Incorrect",N36)))</formula>
    </cfRule>
  </conditionalFormatting>
  <dataValidations count="5">
    <dataValidation type="list" allowBlank="1" showInputMessage="1" showErrorMessage="1" errorTitle="INCORRECT!" error="PLEASE TRY AGAIN!" sqref="F36:J38" xr:uid="{00000000-0002-0000-0C00-000000000000}">
      <formula1>$U$36:$U$39</formula1>
    </dataValidation>
    <dataValidation type="list" allowBlank="1" showInputMessage="1" showErrorMessage="1" errorTitle="I AM SORRY, IT IS INCORRECT!" error="PLEASE TRY AGAIN!" sqref="H21:J21" xr:uid="{00000000-0002-0000-0C00-000001000000}">
      <formula1>$U$21:$U$24</formula1>
    </dataValidation>
    <dataValidation type="list" allowBlank="1" showInputMessage="1" showErrorMessage="1" errorTitle="INCORRECT!" error="PLEASE TRY AGAIN!" sqref="H23:J23" xr:uid="{00000000-0002-0000-0C00-000002000000}">
      <formula1>$Y$21:$Y$24</formula1>
    </dataValidation>
    <dataValidation type="list" allowBlank="1" showInputMessage="1" showErrorMessage="1" sqref="F27:J29" xr:uid="{00000000-0002-0000-0C00-000003000000}">
      <formula1>$U$27:$U$30</formula1>
    </dataValidation>
    <dataValidation type="list" allowBlank="1" showInputMessage="1" showErrorMessage="1" sqref="C27:D29 C36:D38" xr:uid="{00000000-0002-0000-0C00-000004000000}">
      <formula1>$Y$27:$Y$30</formula1>
    </dataValidation>
  </dataValidations>
  <hyperlinks>
    <hyperlink ref="B42:R42" location="'8'!A1" display="'8'!A1" xr:uid="{00000000-0004-0000-0C00-000000000000}"/>
  </hyperlinks>
  <pageMargins left="0.7" right="0.7" top="0.75" bottom="0.75" header="0.3" footer="0.3"/>
  <pageSetup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Y48"/>
  <sheetViews>
    <sheetView showGridLines="0" showRowColHeaders="0" workbookViewId="0">
      <pane ySplit="4" topLeftCell="A40" activePane="bottomLeft" state="frozen"/>
      <selection activeCell="B1" sqref="B1"/>
      <selection pane="bottomLeft" activeCell="S1" sqref="S1:AB1048576"/>
    </sheetView>
  </sheetViews>
  <sheetFormatPr defaultRowHeight="15" x14ac:dyDescent="0.25"/>
  <cols>
    <col min="1" max="1" width="3.28515625" customWidth="1"/>
    <col min="2" max="2" width="10.42578125" customWidth="1"/>
    <col min="3" max="3" width="10.140625" customWidth="1"/>
    <col min="4" max="4" width="11.5703125" customWidth="1"/>
    <col min="5" max="5" width="7.140625" hidden="1" customWidth="1"/>
    <col min="6" max="6" width="10.85546875" customWidth="1"/>
    <col min="11" max="11" width="8.7109375" hidden="1" customWidth="1"/>
    <col min="12" max="12" width="5.5703125" hidden="1" customWidth="1"/>
    <col min="13" max="13" width="3.28515625" customWidth="1"/>
    <col min="17" max="17" width="9.140625" customWidth="1"/>
    <col min="18" max="18" width="2.7109375" customWidth="1"/>
    <col min="19" max="19" width="10" hidden="1" customWidth="1"/>
    <col min="20" max="20" width="7.7109375" hidden="1" customWidth="1"/>
    <col min="21" max="21" width="9.28515625" hidden="1" customWidth="1"/>
    <col min="22" max="22" width="10.5703125" hidden="1" customWidth="1"/>
    <col min="23" max="23" width="10.85546875" hidden="1" customWidth="1"/>
    <col min="24" max="24" width="13" hidden="1" customWidth="1"/>
    <col min="25" max="25" width="9.42578125" hidden="1" customWidth="1"/>
    <col min="26" max="28" width="0" hidden="1" customWidth="1"/>
  </cols>
  <sheetData>
    <row r="1" spans="2:18" ht="15.75" thickBot="1" x14ac:dyDescent="0.3"/>
    <row r="2" spans="2:18" ht="24" thickBot="1" x14ac:dyDescent="0.3">
      <c r="B2" s="149" t="s">
        <v>51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1"/>
    </row>
    <row r="3" spans="2:18" ht="15.75" customHeight="1" thickBot="1" x14ac:dyDescent="0.3">
      <c r="B3" s="1"/>
    </row>
    <row r="4" spans="2:18" s="40" customFormat="1" ht="38.25" customHeight="1" thickBot="1" x14ac:dyDescent="0.3">
      <c r="B4" s="214" t="s">
        <v>11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6"/>
    </row>
    <row r="5" spans="2:18" s="2" customFormat="1" ht="19.5" customHeight="1" thickBot="1" x14ac:dyDescent="0.4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2:18" ht="32.25" thickBot="1" x14ac:dyDescent="0.3">
      <c r="B6" s="152" t="s">
        <v>37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4"/>
    </row>
    <row r="7" spans="2:18" ht="21" hidden="1" x14ac:dyDescent="0.25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8"/>
    </row>
    <row r="8" spans="2:18" hidden="1" x14ac:dyDescent="0.25">
      <c r="B8" s="7" t="s">
        <v>15</v>
      </c>
      <c r="C8" s="155" t="s">
        <v>14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21"/>
    </row>
    <row r="9" spans="2:18" hidden="1" x14ac:dyDescent="0.25">
      <c r="B9" s="8"/>
      <c r="C9" s="9"/>
      <c r="D9" s="9" t="s">
        <v>0</v>
      </c>
      <c r="E9" s="9"/>
      <c r="F9" s="9"/>
      <c r="G9" s="9" t="s">
        <v>1</v>
      </c>
      <c r="H9" s="9"/>
      <c r="I9" s="9" t="s">
        <v>12</v>
      </c>
      <c r="J9" s="4" t="s">
        <v>13</v>
      </c>
      <c r="K9" s="206"/>
      <c r="L9" s="206"/>
      <c r="M9" s="206"/>
      <c r="N9" s="206"/>
      <c r="O9" s="5"/>
      <c r="P9" s="5"/>
      <c r="Q9" s="5"/>
      <c r="R9" s="10"/>
    </row>
    <row r="10" spans="2:18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4"/>
      <c r="O10" s="5"/>
      <c r="P10" s="5"/>
      <c r="Q10" s="5"/>
      <c r="R10" s="10"/>
    </row>
    <row r="11" spans="2:18" x14ac:dyDescent="0.25">
      <c r="B11" s="7" t="s">
        <v>15</v>
      </c>
      <c r="C11" s="156" t="s">
        <v>17</v>
      </c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22"/>
    </row>
    <row r="12" spans="2:18" x14ac:dyDescent="0.25">
      <c r="B12" s="1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10"/>
    </row>
    <row r="13" spans="2:18" ht="15" customHeight="1" x14ac:dyDescent="0.25">
      <c r="B13" s="11"/>
      <c r="C13" s="5"/>
      <c r="D13" s="122" t="s">
        <v>126</v>
      </c>
      <c r="E13" s="123"/>
      <c r="F13" s="123"/>
      <c r="G13" s="123"/>
      <c r="H13" s="124"/>
      <c r="I13" s="5"/>
      <c r="J13" s="5"/>
      <c r="K13" s="5"/>
      <c r="L13" s="5"/>
      <c r="M13" s="5"/>
      <c r="N13" s="5"/>
      <c r="O13" s="5"/>
      <c r="P13" s="5"/>
      <c r="Q13" s="5"/>
      <c r="R13" s="10"/>
    </row>
    <row r="14" spans="2:18" ht="15" customHeight="1" x14ac:dyDescent="0.25">
      <c r="B14" s="11"/>
      <c r="C14" s="5"/>
      <c r="D14" s="125"/>
      <c r="E14" s="126"/>
      <c r="F14" s="126"/>
      <c r="G14" s="126"/>
      <c r="H14" s="127"/>
      <c r="I14" s="5"/>
      <c r="J14" s="5"/>
      <c r="K14" s="5"/>
      <c r="L14" s="5"/>
      <c r="M14" s="5"/>
      <c r="N14" s="5"/>
      <c r="O14" s="5"/>
      <c r="P14" s="5"/>
      <c r="Q14" s="5"/>
      <c r="R14" s="10"/>
    </row>
    <row r="15" spans="2:18" ht="30" customHeight="1" x14ac:dyDescent="0.25">
      <c r="B15" s="11"/>
      <c r="C15" s="5"/>
      <c r="D15" s="130" t="s">
        <v>112</v>
      </c>
      <c r="E15" s="131"/>
      <c r="F15" s="131"/>
      <c r="G15" s="131"/>
      <c r="H15" s="132"/>
      <c r="I15" s="5"/>
      <c r="J15" s="5"/>
      <c r="K15" s="5"/>
      <c r="L15" s="5"/>
      <c r="M15" s="5"/>
      <c r="N15" s="5"/>
      <c r="O15" s="5"/>
      <c r="P15" s="5"/>
      <c r="Q15" s="5"/>
      <c r="R15" s="10"/>
    </row>
    <row r="16" spans="2:18" ht="27.75" customHeight="1" x14ac:dyDescent="0.25">
      <c r="B16" s="11"/>
      <c r="C16" s="5"/>
      <c r="D16" s="130"/>
      <c r="E16" s="131"/>
      <c r="F16" s="131"/>
      <c r="G16" s="131"/>
      <c r="H16" s="132"/>
      <c r="I16" s="5"/>
      <c r="J16" s="5"/>
      <c r="K16" s="5"/>
      <c r="L16" s="5"/>
      <c r="M16" s="5"/>
      <c r="N16" s="5"/>
      <c r="O16" s="5"/>
      <c r="P16" s="5"/>
      <c r="Q16" s="5"/>
      <c r="R16" s="10"/>
    </row>
    <row r="17" spans="2:25" ht="29.25" customHeight="1" x14ac:dyDescent="0.25">
      <c r="B17" s="11"/>
      <c r="C17" s="5"/>
      <c r="D17" s="130"/>
      <c r="E17" s="131"/>
      <c r="F17" s="131"/>
      <c r="G17" s="131"/>
      <c r="H17" s="132"/>
      <c r="I17" s="5"/>
      <c r="J17" s="5"/>
      <c r="K17" s="5"/>
      <c r="L17" s="5"/>
      <c r="M17" s="5"/>
      <c r="N17" s="5"/>
      <c r="O17" s="5"/>
      <c r="P17" s="5"/>
      <c r="Q17" s="5"/>
      <c r="R17" s="10"/>
    </row>
    <row r="18" spans="2:25" ht="25.5" customHeight="1" x14ac:dyDescent="0.25">
      <c r="B18" s="11"/>
      <c r="C18" s="5"/>
      <c r="D18" s="146"/>
      <c r="E18" s="147"/>
      <c r="F18" s="147"/>
      <c r="G18" s="147"/>
      <c r="H18" s="148"/>
      <c r="I18" s="5"/>
      <c r="J18" s="5"/>
      <c r="K18" s="5"/>
      <c r="L18" s="5"/>
      <c r="M18" s="5"/>
      <c r="N18" s="5"/>
      <c r="O18" s="5"/>
      <c r="P18" s="5"/>
      <c r="Q18" s="5"/>
      <c r="R18" s="10"/>
    </row>
    <row r="19" spans="2:25" ht="27.75" customHeight="1" x14ac:dyDescent="0.25">
      <c r="B19" s="11"/>
      <c r="C19" s="5"/>
      <c r="D19" s="146"/>
      <c r="E19" s="147"/>
      <c r="F19" s="147"/>
      <c r="G19" s="147"/>
      <c r="H19" s="148"/>
      <c r="I19" s="5"/>
      <c r="J19" s="5"/>
      <c r="K19" s="5"/>
      <c r="L19" s="5"/>
      <c r="M19" s="5"/>
      <c r="N19" s="5"/>
      <c r="O19" s="5"/>
      <c r="P19" s="5"/>
      <c r="Q19" s="5"/>
      <c r="R19" s="10"/>
    </row>
    <row r="20" spans="2:25" ht="15.75" thickBot="1" x14ac:dyDescent="0.3">
      <c r="B20" s="11"/>
      <c r="C20" s="65"/>
      <c r="D20" s="65"/>
      <c r="E20" s="6"/>
      <c r="F20" s="6"/>
      <c r="G20" s="6"/>
      <c r="H20" s="6"/>
      <c r="I20" s="6"/>
      <c r="J20" s="5"/>
      <c r="K20" s="5"/>
      <c r="L20" s="5"/>
      <c r="M20" s="5"/>
      <c r="N20" s="5"/>
      <c r="O20" s="5"/>
      <c r="P20" s="5"/>
      <c r="Q20" s="5"/>
      <c r="R20" s="10"/>
    </row>
    <row r="21" spans="2:25" ht="16.5" thickBot="1" x14ac:dyDescent="0.3">
      <c r="B21" s="12" t="s">
        <v>119</v>
      </c>
      <c r="C21" s="156" t="s">
        <v>20</v>
      </c>
      <c r="D21" s="156"/>
      <c r="E21" s="156"/>
      <c r="F21" s="156"/>
      <c r="G21" s="156"/>
      <c r="H21" s="200" t="s">
        <v>10</v>
      </c>
      <c r="I21" s="201"/>
      <c r="J21" s="202"/>
      <c r="K21" s="14">
        <f>IFERROR(INDEX($S$21:$S$24,MATCH(H21,$U$21:$U$24,0)),"")+0</f>
        <v>3</v>
      </c>
      <c r="L21" s="14">
        <f>IFERROR(IF(K21=3,"1","0"),"")+0</f>
        <v>1</v>
      </c>
      <c r="M21" s="13"/>
      <c r="N21" s="189" t="str">
        <f>IFERROR(IF(K21=3,"YOU ARE CORRECT! VERY GOOD!","INCORRECT! PLEASE TRY AGAIN!"),"")</f>
        <v>YOU ARE CORRECT! VERY GOOD!</v>
      </c>
      <c r="O21" s="190"/>
      <c r="P21" s="190"/>
      <c r="Q21" s="191"/>
      <c r="R21" s="23"/>
      <c r="S21">
        <v>1</v>
      </c>
      <c r="T21">
        <v>1</v>
      </c>
      <c r="U21" t="s">
        <v>26</v>
      </c>
      <c r="W21">
        <v>1</v>
      </c>
      <c r="X21">
        <v>1</v>
      </c>
      <c r="Y21" t="s">
        <v>22</v>
      </c>
    </row>
    <row r="22" spans="2:25" ht="15.75" thickBot="1" x14ac:dyDescent="0.3">
      <c r="B22" s="1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10"/>
      <c r="S22">
        <v>2</v>
      </c>
      <c r="T22">
        <v>2</v>
      </c>
      <c r="U22" t="s">
        <v>27</v>
      </c>
      <c r="W22">
        <v>2</v>
      </c>
      <c r="X22">
        <v>2</v>
      </c>
      <c r="Y22" t="s">
        <v>23</v>
      </c>
    </row>
    <row r="23" spans="2:25" ht="16.5" thickBot="1" x14ac:dyDescent="0.3">
      <c r="B23" s="12" t="s">
        <v>115</v>
      </c>
      <c r="C23" s="161" t="s">
        <v>21</v>
      </c>
      <c r="D23" s="161"/>
      <c r="E23" s="161"/>
      <c r="F23" s="161"/>
      <c r="G23" s="161"/>
      <c r="H23" s="203" t="s">
        <v>19</v>
      </c>
      <c r="I23" s="204"/>
      <c r="J23" s="205"/>
      <c r="K23" s="14">
        <f>IFERROR(INDEX($W$21:$W$24,MATCH(H23,$Y$21:$Y$24,0)),"")+0</f>
        <v>3</v>
      </c>
      <c r="L23" s="14">
        <f>IFERROR(IF(K23=3,"1","0"),"")+0</f>
        <v>1</v>
      </c>
      <c r="M23" s="14"/>
      <c r="N23" s="189" t="str">
        <f>IFERROR(IF(K23=3,"YOU ARE CORRECT! VERY GOOD!","INCORRECT! PLEASE TRY AGAIN!"),"")</f>
        <v>YOU ARE CORRECT! VERY GOOD!</v>
      </c>
      <c r="O23" s="190"/>
      <c r="P23" s="190"/>
      <c r="Q23" s="191"/>
      <c r="R23" s="23"/>
      <c r="S23">
        <v>3</v>
      </c>
      <c r="T23">
        <v>3</v>
      </c>
      <c r="U23" t="s">
        <v>10</v>
      </c>
      <c r="W23">
        <v>3</v>
      </c>
      <c r="X23">
        <v>3</v>
      </c>
      <c r="Y23" t="s">
        <v>19</v>
      </c>
    </row>
    <row r="24" spans="2:25" x14ac:dyDescent="0.25">
      <c r="B24" s="1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10"/>
      <c r="S24">
        <v>4</v>
      </c>
      <c r="T24">
        <v>4</v>
      </c>
      <c r="U24" t="s">
        <v>28</v>
      </c>
      <c r="W24">
        <v>4</v>
      </c>
      <c r="X24">
        <v>4</v>
      </c>
      <c r="Y24" t="s">
        <v>24</v>
      </c>
    </row>
    <row r="25" spans="2:25" ht="15.75" thickBot="1" x14ac:dyDescent="0.3">
      <c r="B25" s="12" t="s">
        <v>116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10"/>
    </row>
    <row r="26" spans="2:25" ht="16.5" thickBot="1" x14ac:dyDescent="0.3">
      <c r="B26" s="15"/>
      <c r="C26" s="178" t="s">
        <v>7</v>
      </c>
      <c r="D26" s="179"/>
      <c r="E26" s="26"/>
      <c r="F26" s="138" t="s">
        <v>2</v>
      </c>
      <c r="G26" s="138"/>
      <c r="H26" s="138"/>
      <c r="I26" s="138"/>
      <c r="J26" s="139"/>
      <c r="K26" s="5"/>
      <c r="L26" s="5"/>
      <c r="M26" s="5"/>
      <c r="N26" s="5"/>
      <c r="O26" s="5"/>
      <c r="P26" s="5"/>
      <c r="Q26" s="5"/>
      <c r="R26" s="10"/>
    </row>
    <row r="27" spans="2:25" ht="16.5" thickBot="1" x14ac:dyDescent="0.3">
      <c r="B27" s="15"/>
      <c r="C27" s="192" t="s">
        <v>5</v>
      </c>
      <c r="D27" s="193"/>
      <c r="E27" s="14">
        <f>IFERROR(INDEX($W$27:$W$30,MATCH(C27,$Y$27:$Y$30,0)),"")+0</f>
        <v>2</v>
      </c>
      <c r="F27" s="187" t="s">
        <v>9</v>
      </c>
      <c r="G27" s="187"/>
      <c r="H27" s="187"/>
      <c r="I27" s="187"/>
      <c r="J27" s="188"/>
      <c r="K27" s="14">
        <f>IFERROR(INDEX($S$27:$S$30,MATCH(F27,$U$27:$U$30,0)),"")+0-E27</f>
        <v>0</v>
      </c>
      <c r="L27" s="14">
        <f>IFERROR(IF(K27=0,"1","0"),"")+0</f>
        <v>1</v>
      </c>
      <c r="M27" s="5"/>
      <c r="N27" s="189" t="str">
        <f>IFERROR(IF(K27=0,"YOU ARE CORRECT! VERY GOOD!","INCORRECT! PLEASE TRY AGAIN!"),"")</f>
        <v>YOU ARE CORRECT! VERY GOOD!</v>
      </c>
      <c r="O27" s="190"/>
      <c r="P27" s="190"/>
      <c r="Q27" s="191"/>
      <c r="R27" s="23"/>
      <c r="S27">
        <v>1</v>
      </c>
      <c r="T27">
        <v>1</v>
      </c>
      <c r="U27" t="s">
        <v>8</v>
      </c>
      <c r="W27">
        <v>1</v>
      </c>
      <c r="X27">
        <v>1</v>
      </c>
      <c r="Y27" t="s">
        <v>4</v>
      </c>
    </row>
    <row r="28" spans="2:25" ht="16.5" thickBot="1" x14ac:dyDescent="0.3">
      <c r="B28" s="15"/>
      <c r="C28" s="194" t="s">
        <v>4</v>
      </c>
      <c r="D28" s="195"/>
      <c r="E28" s="14">
        <f t="shared" ref="E28:E29" si="0">IFERROR(INDEX($W$27:$W$30,MATCH(C28,$Y$27:$Y$30,0)),"")+0</f>
        <v>1</v>
      </c>
      <c r="F28" s="198" t="s">
        <v>8</v>
      </c>
      <c r="G28" s="198"/>
      <c r="H28" s="198"/>
      <c r="I28" s="198"/>
      <c r="J28" s="199"/>
      <c r="K28" s="14">
        <f>IFERROR(INDEX($S$27:$S$30,MATCH(F28,$U$27:$U$30,0)),"")+0-E28</f>
        <v>0</v>
      </c>
      <c r="L28" s="14">
        <f>IFERROR(IF(K28=0,"1","0"),"")+0</f>
        <v>1</v>
      </c>
      <c r="M28" s="5"/>
      <c r="N28" s="189" t="str">
        <f>IFERROR(IF(K28=0,"YOU ARE CORRECT! VERY GOOD!","INCORRECT! PLEASE TRY AGAIN!"),"")</f>
        <v>YOU ARE CORRECT! VERY GOOD!</v>
      </c>
      <c r="O28" s="190"/>
      <c r="P28" s="190"/>
      <c r="Q28" s="191"/>
      <c r="R28" s="23"/>
      <c r="S28">
        <v>2</v>
      </c>
      <c r="T28">
        <v>2</v>
      </c>
      <c r="U28" t="s">
        <v>9</v>
      </c>
      <c r="W28">
        <v>2</v>
      </c>
      <c r="X28">
        <v>2</v>
      </c>
      <c r="Y28" t="s">
        <v>5</v>
      </c>
    </row>
    <row r="29" spans="2:25" ht="16.5" thickBot="1" x14ac:dyDescent="0.3">
      <c r="B29" s="15"/>
      <c r="C29" s="185" t="s">
        <v>3</v>
      </c>
      <c r="D29" s="186"/>
      <c r="E29" s="25">
        <f t="shared" si="0"/>
        <v>3</v>
      </c>
      <c r="F29" s="196" t="s">
        <v>6</v>
      </c>
      <c r="G29" s="196"/>
      <c r="H29" s="196"/>
      <c r="I29" s="196"/>
      <c r="J29" s="197"/>
      <c r="K29" s="14">
        <f>IFERROR(INDEX($S$27:$S$30,MATCH(F29,$U$27:$U$30,0)),"")+0-E29</f>
        <v>0</v>
      </c>
      <c r="L29" s="14">
        <f>IFERROR(IF(K29=0,"1","0"),"")+0</f>
        <v>1</v>
      </c>
      <c r="M29" s="5"/>
      <c r="N29" s="189" t="str">
        <f>IFERROR(IF(K29=0,"YOU ARE CORRECT! VERY GOOD!","INCORRECT! PLEASE TRY AGAIN!"),"")</f>
        <v>YOU ARE CORRECT! VERY GOOD!</v>
      </c>
      <c r="O29" s="190"/>
      <c r="P29" s="190"/>
      <c r="Q29" s="191"/>
      <c r="R29" s="23"/>
      <c r="S29">
        <v>3</v>
      </c>
      <c r="T29">
        <v>3</v>
      </c>
      <c r="U29" t="s">
        <v>6</v>
      </c>
      <c r="W29">
        <v>3</v>
      </c>
      <c r="X29">
        <v>3</v>
      </c>
      <c r="Y29" t="s">
        <v>3</v>
      </c>
    </row>
    <row r="30" spans="2:25" ht="15.75" thickBot="1" x14ac:dyDescent="0.3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10"/>
      <c r="S30">
        <v>9</v>
      </c>
      <c r="T30">
        <v>4</v>
      </c>
      <c r="U30" t="s">
        <v>25</v>
      </c>
      <c r="W30">
        <v>4</v>
      </c>
      <c r="X30">
        <v>4</v>
      </c>
      <c r="Y30" t="s">
        <v>29</v>
      </c>
    </row>
    <row r="31" spans="2:25" ht="15.75" thickBot="1" x14ac:dyDescent="0.3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10"/>
    </row>
    <row r="32" spans="2:25" ht="32.25" thickBot="1" x14ac:dyDescent="0.3">
      <c r="B32" s="152" t="s">
        <v>38</v>
      </c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4"/>
    </row>
    <row r="33" spans="2:25" x14ac:dyDescent="0.25">
      <c r="B33" s="1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10"/>
    </row>
    <row r="34" spans="2:25" ht="19.5" thickBot="1" x14ac:dyDescent="0.35">
      <c r="B34" s="27" t="s">
        <v>39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10"/>
    </row>
    <row r="35" spans="2:25" ht="16.5" thickBot="1" x14ac:dyDescent="0.3">
      <c r="B35" s="15"/>
      <c r="C35" s="178" t="s">
        <v>7</v>
      </c>
      <c r="D35" s="179"/>
      <c r="E35" s="26"/>
      <c r="F35" s="138" t="s">
        <v>40</v>
      </c>
      <c r="G35" s="138"/>
      <c r="H35" s="138"/>
      <c r="I35" s="138"/>
      <c r="J35" s="139"/>
      <c r="K35" s="5"/>
      <c r="L35" s="5"/>
      <c r="M35" s="5"/>
      <c r="N35" s="5"/>
      <c r="O35" s="5"/>
      <c r="P35" s="5"/>
      <c r="Q35" s="5"/>
      <c r="R35" s="10"/>
    </row>
    <row r="36" spans="2:25" ht="16.5" thickBot="1" x14ac:dyDescent="0.3">
      <c r="B36" s="15"/>
      <c r="C36" s="192" t="s">
        <v>5</v>
      </c>
      <c r="D36" s="193"/>
      <c r="E36" s="14">
        <f>IFERROR(INDEX($W$36:$W$39,MATCH(C36,$Y$36:$Y$39,0)),"")+0</f>
        <v>2</v>
      </c>
      <c r="F36" s="187" t="s">
        <v>42</v>
      </c>
      <c r="G36" s="187"/>
      <c r="H36" s="187"/>
      <c r="I36" s="187"/>
      <c r="J36" s="188"/>
      <c r="K36" s="14">
        <f>IFERROR(INDEX($S$36:$S$39,MATCH(F36,$U$36:$U$39,0)),"")+0-E36</f>
        <v>0</v>
      </c>
      <c r="L36" s="14">
        <f>IFERROR(IF(K36=0,"1","0"),"")+0</f>
        <v>1</v>
      </c>
      <c r="M36" s="5"/>
      <c r="N36" s="189" t="str">
        <f>IFERROR(IF(K36=0,"YOU ARE CORRECT! VERY GOOD!","INCORRECT! PLEASE TRY AGAIN!"),"")</f>
        <v>YOU ARE CORRECT! VERY GOOD!</v>
      </c>
      <c r="O36" s="190"/>
      <c r="P36" s="190"/>
      <c r="Q36" s="191"/>
      <c r="R36" s="10"/>
      <c r="S36">
        <v>9</v>
      </c>
      <c r="T36">
        <v>1</v>
      </c>
      <c r="U36" t="s">
        <v>41</v>
      </c>
      <c r="W36">
        <v>1</v>
      </c>
      <c r="X36">
        <v>1</v>
      </c>
      <c r="Y36" t="s">
        <v>29</v>
      </c>
    </row>
    <row r="37" spans="2:25" ht="16.5" thickBot="1" x14ac:dyDescent="0.3">
      <c r="B37" s="15"/>
      <c r="C37" s="194" t="s">
        <v>4</v>
      </c>
      <c r="D37" s="195"/>
      <c r="E37" s="14">
        <f>IFERROR(INDEX($W$36:$W$39,MATCH(C37,$Y$36:$Y$39,0)),"")+0</f>
        <v>4</v>
      </c>
      <c r="F37" s="198" t="s">
        <v>45</v>
      </c>
      <c r="G37" s="198"/>
      <c r="H37" s="198"/>
      <c r="I37" s="198"/>
      <c r="J37" s="199"/>
      <c r="K37" s="14">
        <f>IFERROR(INDEX($S$36:$S$39,MATCH(F37,$U$36:$U$39,0)),"")+0-E37</f>
        <v>0</v>
      </c>
      <c r="L37" s="14">
        <f>IFERROR(IF(K37=0,"1","0"),"")+0</f>
        <v>1</v>
      </c>
      <c r="M37" s="5"/>
      <c r="N37" s="189" t="str">
        <f>IFERROR(IF(K37=0,"YOU ARE CORRECT! VERY GOOD!","INCORRECT! PLEASE TRY AGAIN!"),"")</f>
        <v>YOU ARE CORRECT! VERY GOOD!</v>
      </c>
      <c r="O37" s="190"/>
      <c r="P37" s="190"/>
      <c r="Q37" s="191"/>
      <c r="R37" s="10"/>
      <c r="S37">
        <v>2</v>
      </c>
      <c r="T37">
        <v>2</v>
      </c>
      <c r="U37" t="s">
        <v>42</v>
      </c>
      <c r="W37">
        <v>2</v>
      </c>
      <c r="X37">
        <v>2</v>
      </c>
      <c r="Y37" t="s">
        <v>5</v>
      </c>
    </row>
    <row r="38" spans="2:25" ht="16.5" thickBot="1" x14ac:dyDescent="0.3">
      <c r="B38" s="15"/>
      <c r="C38" s="185"/>
      <c r="D38" s="186"/>
      <c r="E38" s="14" t="e">
        <f>IFERROR(INDEX($W$36:$W$39,MATCH(C38,$Y$36:$Y$39,0)),"")+0</f>
        <v>#VALUE!</v>
      </c>
      <c r="F38" s="198"/>
      <c r="G38" s="198"/>
      <c r="H38" s="198"/>
      <c r="I38" s="198"/>
      <c r="J38" s="199"/>
      <c r="K38" s="14" t="e">
        <f>IFERROR(INDEX($S$36:$S$41,MATCH(F38,$U$36:$U$41,0)),"")+0-E38</f>
        <v>#VALUE!</v>
      </c>
      <c r="L38" s="14" t="e">
        <f>IFERROR(IF(K38=0,"1","0"),"")+0</f>
        <v>#VALUE!</v>
      </c>
      <c r="M38" s="5"/>
      <c r="N38" s="189" t="str">
        <f>IFERROR(IF(K38=0,"YOU ARE CORRECT! VERY GOOD!","INCORRECT! PLEASE TRY AGAIN!"),"")</f>
        <v/>
      </c>
      <c r="O38" s="190"/>
      <c r="P38" s="190"/>
      <c r="Q38" s="191"/>
      <c r="R38" s="10"/>
      <c r="S38">
        <v>7</v>
      </c>
      <c r="T38">
        <v>3</v>
      </c>
      <c r="U38" t="s">
        <v>44</v>
      </c>
      <c r="W38">
        <v>3</v>
      </c>
      <c r="X38">
        <v>3</v>
      </c>
      <c r="Y38" t="s">
        <v>3</v>
      </c>
    </row>
    <row r="39" spans="2:25" ht="15.75" thickBot="1" x14ac:dyDescent="0.3">
      <c r="B39" s="1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10"/>
      <c r="S39">
        <v>4</v>
      </c>
      <c r="T39">
        <v>4</v>
      </c>
      <c r="U39" t="s">
        <v>45</v>
      </c>
      <c r="W39">
        <v>4</v>
      </c>
      <c r="X39">
        <v>4</v>
      </c>
      <c r="Y39" t="s">
        <v>4</v>
      </c>
    </row>
    <row r="40" spans="2:25" ht="32.25" thickBot="1" x14ac:dyDescent="0.3">
      <c r="B40" s="152" t="s">
        <v>52</v>
      </c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4"/>
    </row>
    <row r="41" spans="2:25" x14ac:dyDescent="0.25">
      <c r="B41" s="1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10"/>
    </row>
    <row r="42" spans="2:25" ht="19.5" thickBot="1" x14ac:dyDescent="0.35">
      <c r="B42" s="27" t="s">
        <v>53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10"/>
    </row>
    <row r="43" spans="2:25" ht="16.5" thickBot="1" x14ac:dyDescent="0.3">
      <c r="B43" s="15"/>
      <c r="C43" s="210" t="s">
        <v>54</v>
      </c>
      <c r="D43" s="210"/>
      <c r="E43" s="210"/>
      <c r="F43" s="211" t="s">
        <v>3</v>
      </c>
      <c r="G43" s="212"/>
      <c r="H43" s="212"/>
      <c r="I43" s="212"/>
      <c r="J43" s="213"/>
      <c r="K43" s="14">
        <f>IFERROR(INDEX($S$43:$S$46,MATCH(F43,$U$43:$U$46,0)),"")+0</f>
        <v>3</v>
      </c>
      <c r="L43" s="14">
        <f>IFERROR(IF(K43=3,"1","0"),"")+0</f>
        <v>1</v>
      </c>
      <c r="M43" s="5"/>
      <c r="N43" s="189" t="str">
        <f>IFERROR(IF(K43=3,"YOU ARE CORRECT! VERY GOOD!","INCORRECT! PLEASE TRY AGAIN!"),"")</f>
        <v>YOU ARE CORRECT! VERY GOOD!</v>
      </c>
      <c r="O43" s="190"/>
      <c r="P43" s="190"/>
      <c r="Q43" s="191"/>
      <c r="R43" s="10"/>
      <c r="S43">
        <v>1</v>
      </c>
      <c r="T43">
        <v>1</v>
      </c>
      <c r="U43" t="s">
        <v>4</v>
      </c>
      <c r="W43">
        <v>1</v>
      </c>
      <c r="X43">
        <v>1</v>
      </c>
      <c r="Y43" t="s">
        <v>56</v>
      </c>
    </row>
    <row r="44" spans="2:25" ht="16.5" thickBot="1" x14ac:dyDescent="0.3">
      <c r="B44" s="15"/>
      <c r="C44" s="210" t="s">
        <v>55</v>
      </c>
      <c r="D44" s="210"/>
      <c r="E44" s="210"/>
      <c r="F44" s="211" t="s">
        <v>56</v>
      </c>
      <c r="G44" s="212"/>
      <c r="H44" s="212"/>
      <c r="I44" s="212"/>
      <c r="J44" s="213"/>
      <c r="K44" s="14">
        <f>IFERROR(INDEX($W$43:$W$46,MATCH(F44,$Y$43:$Y$46,0)),"")+0</f>
        <v>1</v>
      </c>
      <c r="L44" s="14">
        <f>IFERROR(IF(K44=1,"1","0"),"")+0</f>
        <v>1</v>
      </c>
      <c r="M44" s="5"/>
      <c r="N44" s="189" t="str">
        <f>IFERROR(IF(K44=1,"YOU ARE CORRECT! VERY GOOD!","INCORRECT! PLEASE TRY AGAIN!"),"")</f>
        <v>YOU ARE CORRECT! VERY GOOD!</v>
      </c>
      <c r="O44" s="190"/>
      <c r="P44" s="190"/>
      <c r="Q44" s="191"/>
      <c r="R44" s="10"/>
      <c r="S44">
        <v>2</v>
      </c>
      <c r="T44">
        <v>2</v>
      </c>
      <c r="U44" t="s">
        <v>5</v>
      </c>
      <c r="W44">
        <v>2</v>
      </c>
      <c r="X44">
        <v>2</v>
      </c>
      <c r="Y44" t="s">
        <v>57</v>
      </c>
    </row>
    <row r="45" spans="2:25" x14ac:dyDescent="0.25">
      <c r="B45" s="1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10"/>
      <c r="S45">
        <v>3</v>
      </c>
      <c r="T45">
        <v>3</v>
      </c>
      <c r="U45" t="s">
        <v>3</v>
      </c>
      <c r="W45">
        <v>3</v>
      </c>
      <c r="X45">
        <v>3</v>
      </c>
      <c r="Y45" t="s">
        <v>58</v>
      </c>
    </row>
    <row r="46" spans="2:25" ht="15.75" thickBot="1" x14ac:dyDescent="0.3">
      <c r="B46" s="1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0"/>
      <c r="Q46" s="20"/>
      <c r="R46" s="10"/>
      <c r="S46">
        <v>4</v>
      </c>
      <c r="T46">
        <v>4</v>
      </c>
      <c r="U46" t="s">
        <v>29</v>
      </c>
      <c r="W46">
        <v>4</v>
      </c>
      <c r="X46">
        <v>4</v>
      </c>
      <c r="Y46" t="s">
        <v>59</v>
      </c>
    </row>
    <row r="47" spans="2:25" ht="55.5" customHeight="1" thickBot="1" x14ac:dyDescent="0.3">
      <c r="B47" s="171" t="s">
        <v>30</v>
      </c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3"/>
      <c r="N47" s="174">
        <f>IFERROR(SUM(L29,L28,L27,L23,L21,L36,L37,L43,L44),"")</f>
        <v>9</v>
      </c>
      <c r="O47" s="175"/>
      <c r="P47" s="133" t="s">
        <v>109</v>
      </c>
      <c r="Q47" s="134"/>
      <c r="R47" s="24"/>
    </row>
    <row r="48" spans="2:25" ht="68.25" customHeight="1" thickBot="1" x14ac:dyDescent="0.3">
      <c r="B48" s="207" t="str">
        <f>IFERROR(INDEX($U$48:$U$48,MATCH(V48,$N$47,0)),"")</f>
        <v>Are you now ready to take Activity Card 3? What are you waiting for? Proceed now to Activity Card 3.</v>
      </c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9"/>
      <c r="T48">
        <v>9</v>
      </c>
      <c r="U48" t="s">
        <v>103</v>
      </c>
      <c r="V48">
        <f>N47</f>
        <v>9</v>
      </c>
    </row>
  </sheetData>
  <sheetProtection selectLockedCells="1"/>
  <mergeCells count="52">
    <mergeCell ref="C11:Q11"/>
    <mergeCell ref="B2:R2"/>
    <mergeCell ref="B4:R4"/>
    <mergeCell ref="B6:R6"/>
    <mergeCell ref="C8:Q8"/>
    <mergeCell ref="K9:N9"/>
    <mergeCell ref="D16:H16"/>
    <mergeCell ref="D17:H17"/>
    <mergeCell ref="D18:H18"/>
    <mergeCell ref="D13:H14"/>
    <mergeCell ref="D15:H15"/>
    <mergeCell ref="C28:D28"/>
    <mergeCell ref="F28:J28"/>
    <mergeCell ref="N28:Q28"/>
    <mergeCell ref="C21:G21"/>
    <mergeCell ref="H21:J21"/>
    <mergeCell ref="N21:Q21"/>
    <mergeCell ref="C23:G23"/>
    <mergeCell ref="H23:J23"/>
    <mergeCell ref="N23:Q23"/>
    <mergeCell ref="C26:D26"/>
    <mergeCell ref="F26:J26"/>
    <mergeCell ref="C27:D27"/>
    <mergeCell ref="F27:J27"/>
    <mergeCell ref="N27:Q27"/>
    <mergeCell ref="C29:D29"/>
    <mergeCell ref="F29:J29"/>
    <mergeCell ref="N29:Q29"/>
    <mergeCell ref="B32:R32"/>
    <mergeCell ref="C35:D35"/>
    <mergeCell ref="F35:J35"/>
    <mergeCell ref="F36:J36"/>
    <mergeCell ref="N36:Q36"/>
    <mergeCell ref="C37:D37"/>
    <mergeCell ref="F37:J37"/>
    <mergeCell ref="N37:Q37"/>
    <mergeCell ref="D19:H19"/>
    <mergeCell ref="B48:R48"/>
    <mergeCell ref="B40:R40"/>
    <mergeCell ref="C43:E43"/>
    <mergeCell ref="F43:J43"/>
    <mergeCell ref="C44:E44"/>
    <mergeCell ref="F44:J44"/>
    <mergeCell ref="N43:Q43"/>
    <mergeCell ref="N44:Q44"/>
    <mergeCell ref="C38:D38"/>
    <mergeCell ref="F38:J38"/>
    <mergeCell ref="N38:Q38"/>
    <mergeCell ref="B47:M47"/>
    <mergeCell ref="N47:O47"/>
    <mergeCell ref="P47:Q47"/>
    <mergeCell ref="C36:D36"/>
  </mergeCells>
  <conditionalFormatting sqref="H21:J21">
    <cfRule type="cellIs" dxfId="618" priority="39" operator="equal">
      <formula>"Time"</formula>
    </cfRule>
    <cfRule type="cellIs" dxfId="617" priority="40" operator="equal">
      <formula>"Distance"</formula>
    </cfRule>
    <cfRule type="cellIs" dxfId="616" priority="41" operator="equal">
      <formula>"Car"</formula>
    </cfRule>
    <cfRule type="cellIs" dxfId="615" priority="42" operator="equal">
      <formula>"SPEED"</formula>
    </cfRule>
    <cfRule type="cellIs" dxfId="614" priority="43" operator="equal">
      <formula>"SPEED"</formula>
    </cfRule>
  </conditionalFormatting>
  <conditionalFormatting sqref="N21:R21">
    <cfRule type="containsText" dxfId="613" priority="29" operator="containsText" text="very good">
      <formula>NOT(ISERROR(SEARCH("very good",N21)))</formula>
    </cfRule>
    <cfRule type="containsText" dxfId="612" priority="30" operator="containsText" text="incorrect">
      <formula>NOT(ISERROR(SEARCH("incorrect",N21)))</formula>
    </cfRule>
    <cfRule type="containsText" dxfId="611" priority="31" operator="containsText" text="incorrect">
      <formula>NOT(ISERROR(SEARCH("incorrect",N21)))</formula>
    </cfRule>
    <cfRule type="containsText" dxfId="610" priority="32" operator="containsText" text="correct">
      <formula>NOT(ISERROR(SEARCH("correct",N21)))</formula>
    </cfRule>
    <cfRule type="containsText" dxfId="609" priority="38" operator="containsText" text="Incorrect">
      <formula>NOT(ISERROR(SEARCH("Incorrect",N21)))</formula>
    </cfRule>
  </conditionalFormatting>
  <conditionalFormatting sqref="H23:J23">
    <cfRule type="containsText" dxfId="608" priority="33" operator="containsText" text="speed">
      <formula>NOT(ISERROR(SEARCH("speed",H23)))</formula>
    </cfRule>
    <cfRule type="containsText" dxfId="607" priority="34" operator="containsText" text="car">
      <formula>NOT(ISERROR(SEARCH("car",H23)))</formula>
    </cfRule>
    <cfRule type="containsText" dxfId="606" priority="35" operator="containsText" text="distance">
      <formula>NOT(ISERROR(SEARCH("distance",H23)))</formula>
    </cfRule>
    <cfRule type="containsText" dxfId="605" priority="36" operator="containsText" text="time">
      <formula>NOT(ISERROR(SEARCH("time",H23)))</formula>
    </cfRule>
    <cfRule type="containsText" dxfId="604" priority="37" operator="containsText" text="Speed">
      <formula>NOT(ISERROR(SEARCH("Speed",H23)))</formula>
    </cfRule>
  </conditionalFormatting>
  <conditionalFormatting sqref="N27:R29">
    <cfRule type="containsText" dxfId="603" priority="24" operator="containsText" text="very good">
      <formula>NOT(ISERROR(SEARCH("very good",N27)))</formula>
    </cfRule>
    <cfRule type="containsText" dxfId="602" priority="25" operator="containsText" text="incorrect">
      <formula>NOT(ISERROR(SEARCH("incorrect",N27)))</formula>
    </cfRule>
    <cfRule type="containsText" dxfId="601" priority="26" operator="containsText" text="incorrect">
      <formula>NOT(ISERROR(SEARCH("incorrect",N27)))</formula>
    </cfRule>
    <cfRule type="containsText" dxfId="600" priority="27" operator="containsText" text="correct">
      <formula>NOT(ISERROR(SEARCH("correct",N27)))</formula>
    </cfRule>
    <cfRule type="containsText" dxfId="599" priority="28" operator="containsText" text="Incorrect">
      <formula>NOT(ISERROR(SEARCH("Incorrect",N27)))</formula>
    </cfRule>
  </conditionalFormatting>
  <conditionalFormatting sqref="N23:R23">
    <cfRule type="containsText" dxfId="598" priority="19" operator="containsText" text="very good">
      <formula>NOT(ISERROR(SEARCH("very good",N23)))</formula>
    </cfRule>
    <cfRule type="containsText" dxfId="597" priority="20" operator="containsText" text="incorrect">
      <formula>NOT(ISERROR(SEARCH("incorrect",N23)))</formula>
    </cfRule>
    <cfRule type="containsText" dxfId="596" priority="21" operator="containsText" text="incorrect">
      <formula>NOT(ISERROR(SEARCH("incorrect",N23)))</formula>
    </cfRule>
    <cfRule type="containsText" dxfId="595" priority="22" operator="containsText" text="correct">
      <formula>NOT(ISERROR(SEARCH("correct",N23)))</formula>
    </cfRule>
    <cfRule type="containsText" dxfId="594" priority="23" operator="containsText" text="Incorrect">
      <formula>NOT(ISERROR(SEARCH("Incorrect",N23)))</formula>
    </cfRule>
  </conditionalFormatting>
  <conditionalFormatting sqref="N36:Q38">
    <cfRule type="containsText" dxfId="593" priority="14" operator="containsText" text="very good">
      <formula>NOT(ISERROR(SEARCH("very good",N36)))</formula>
    </cfRule>
    <cfRule type="containsText" dxfId="592" priority="15" operator="containsText" text="incorrect">
      <formula>NOT(ISERROR(SEARCH("incorrect",N36)))</formula>
    </cfRule>
    <cfRule type="containsText" dxfId="591" priority="16" operator="containsText" text="incorrect">
      <formula>NOT(ISERROR(SEARCH("incorrect",N36)))</formula>
    </cfRule>
    <cfRule type="containsText" dxfId="590" priority="17" operator="containsText" text="correct">
      <formula>NOT(ISERROR(SEARCH("correct",N36)))</formula>
    </cfRule>
    <cfRule type="containsText" dxfId="589" priority="18" operator="containsText" text="Incorrect">
      <formula>NOT(ISERROR(SEARCH("Incorrect",N36)))</formula>
    </cfRule>
  </conditionalFormatting>
  <conditionalFormatting sqref="N43:Q44">
    <cfRule type="containsText" dxfId="588" priority="9" operator="containsText" text="very good">
      <formula>NOT(ISERROR(SEARCH("very good",N43)))</formula>
    </cfRule>
    <cfRule type="containsText" dxfId="587" priority="10" operator="containsText" text="incorrect">
      <formula>NOT(ISERROR(SEARCH("incorrect",N43)))</formula>
    </cfRule>
    <cfRule type="containsText" dxfId="586" priority="11" operator="containsText" text="incorrect">
      <formula>NOT(ISERROR(SEARCH("incorrect",N43)))</formula>
    </cfRule>
    <cfRule type="containsText" dxfId="585" priority="12" operator="containsText" text="correct">
      <formula>NOT(ISERROR(SEARCH("correct",N43)))</formula>
    </cfRule>
    <cfRule type="containsText" dxfId="584" priority="13" operator="containsText" text="Incorrect">
      <formula>NOT(ISERROR(SEARCH("Incorrect",N43)))</formula>
    </cfRule>
  </conditionalFormatting>
  <conditionalFormatting sqref="F43:J43">
    <cfRule type="containsText" dxfId="583" priority="5" operator="containsText" text="UNITS">
      <formula>NOT(ISERROR(SEARCH("UNITS",F43)))</formula>
    </cfRule>
    <cfRule type="containsText" dxfId="582" priority="6" operator="containsText" text="TIME">
      <formula>NOT(ISERROR(SEARCH("TIME",F43)))</formula>
    </cfRule>
    <cfRule type="containsText" dxfId="581" priority="7" operator="containsText" text="DISTANCE">
      <formula>NOT(ISERROR(SEARCH("DISTANCE",F43)))</formula>
    </cfRule>
    <cfRule type="cellIs" dxfId="580" priority="8" operator="equal">
      <formula>"SPEED"</formula>
    </cfRule>
  </conditionalFormatting>
  <conditionalFormatting sqref="F44:J44">
    <cfRule type="cellIs" dxfId="579" priority="1" operator="equal">
      <formula>"SPEED = TIME/VELOCITY (T/V)"</formula>
    </cfRule>
    <cfRule type="cellIs" dxfId="578" priority="2" operator="equal">
      <formula>"SPEED = VELOCITY/TIME (V/T)"</formula>
    </cfRule>
    <cfRule type="cellIs" dxfId="577" priority="3" operator="equal">
      <formula>"SPEED = TIME/DISTANCE (T/D)"</formula>
    </cfRule>
    <cfRule type="cellIs" dxfId="576" priority="4" operator="equal">
      <formula>"SPEED = DISTANCE/TIME (D/T)"</formula>
    </cfRule>
  </conditionalFormatting>
  <dataValidations count="7">
    <dataValidation type="list" allowBlank="1" showInputMessage="1" showErrorMessage="1" errorTitle="INCORRECT!" error="PLEASE TRY AGAIN!" sqref="F36:J38" xr:uid="{00000000-0002-0000-0D00-000000000000}">
      <formula1>$U$36:$U$39</formula1>
    </dataValidation>
    <dataValidation type="list" allowBlank="1" showInputMessage="1" showErrorMessage="1" errorTitle="I AM SORRY, IT IS INCORRECT!" error="PLEASE TRY AGAIN!" sqref="H21:J21" xr:uid="{00000000-0002-0000-0D00-000001000000}">
      <formula1>$U$21:$U$24</formula1>
    </dataValidation>
    <dataValidation type="list" allowBlank="1" showInputMessage="1" showErrorMessage="1" errorTitle="INCORRECT!" error="PLEASE TRY AGAIN!" sqref="H23:J23" xr:uid="{00000000-0002-0000-0D00-000002000000}">
      <formula1>$Y$21:$Y$24</formula1>
    </dataValidation>
    <dataValidation type="list" allowBlank="1" showInputMessage="1" showErrorMessage="1" sqref="F27:J29" xr:uid="{00000000-0002-0000-0D00-000003000000}">
      <formula1>$U$27:$U$30</formula1>
    </dataValidation>
    <dataValidation type="list" allowBlank="1" showInputMessage="1" showErrorMessage="1" sqref="C27:D29 C36:D38" xr:uid="{00000000-0002-0000-0D00-000004000000}">
      <formula1>$Y$27:$Y$30</formula1>
    </dataValidation>
    <dataValidation type="list" allowBlank="1" showInputMessage="1" showErrorMessage="1" errorTitle="INCORRECT!" error="PLEASE TRY AGAIN!" sqref="F43:J43" xr:uid="{00000000-0002-0000-0D00-000005000000}">
      <formula1>$U$43:$U$46</formula1>
    </dataValidation>
    <dataValidation type="list" allowBlank="1" showInputMessage="1" showErrorMessage="1" errorTitle="INCORRECT!" error="PLEASE TRY AGAIN!" sqref="F44:J44" xr:uid="{00000000-0002-0000-0D00-000006000000}">
      <formula1>$Y$43:$Y$46</formula1>
    </dataValidation>
  </dataValidations>
  <hyperlinks>
    <hyperlink ref="B48:R48" location="'AC3-2'!A1" display="'AC3-2'!A1" xr:uid="{00000000-0004-0000-0D00-000000000000}"/>
  </hyperlinks>
  <pageMargins left="0.7" right="0.7" top="0.75" bottom="0.75" header="0.3" footer="0.3"/>
  <pageSetup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Y49"/>
  <sheetViews>
    <sheetView showGridLines="0" showRowColHeaders="0" workbookViewId="0">
      <pane ySplit="4" topLeftCell="A10" activePane="bottomLeft" state="frozen"/>
      <selection activeCell="B1" sqref="B1"/>
      <selection pane="bottomLeft" activeCell="F36" sqref="F36:J36"/>
    </sheetView>
  </sheetViews>
  <sheetFormatPr defaultRowHeight="15" x14ac:dyDescent="0.25"/>
  <cols>
    <col min="1" max="1" width="3.28515625" customWidth="1"/>
    <col min="2" max="2" width="10.42578125" customWidth="1"/>
    <col min="3" max="3" width="10.140625" customWidth="1"/>
    <col min="4" max="4" width="11.5703125" customWidth="1"/>
    <col min="5" max="5" width="7.140625" hidden="1" customWidth="1"/>
    <col min="6" max="6" width="10.85546875" customWidth="1"/>
    <col min="11" max="11" width="9.42578125" hidden="1" customWidth="1"/>
    <col min="12" max="12" width="5.140625" hidden="1" customWidth="1"/>
    <col min="13" max="13" width="3.28515625" customWidth="1"/>
    <col min="17" max="17" width="9.140625" customWidth="1"/>
    <col min="18" max="18" width="2.7109375" customWidth="1"/>
    <col min="19" max="19" width="7.28515625" hidden="1" customWidth="1"/>
    <col min="20" max="20" width="9.42578125" hidden="1" customWidth="1"/>
    <col min="21" max="21" width="9.7109375" hidden="1" customWidth="1"/>
    <col min="22" max="22" width="14.7109375" hidden="1" customWidth="1"/>
    <col min="23" max="23" width="21.28515625" hidden="1" customWidth="1"/>
    <col min="24" max="24" width="14.5703125" hidden="1" customWidth="1"/>
    <col min="25" max="25" width="16.42578125" hidden="1" customWidth="1"/>
    <col min="26" max="26" width="0" hidden="1" customWidth="1"/>
  </cols>
  <sheetData>
    <row r="1" spans="2:18" ht="15.75" thickBot="1" x14ac:dyDescent="0.3"/>
    <row r="2" spans="2:18" ht="24" thickBot="1" x14ac:dyDescent="0.3">
      <c r="B2" s="149" t="s">
        <v>60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1"/>
    </row>
    <row r="3" spans="2:18" ht="15.75" customHeight="1" thickBot="1" x14ac:dyDescent="0.3">
      <c r="B3" s="1"/>
    </row>
    <row r="4" spans="2:18" s="40" customFormat="1" ht="38.25" customHeight="1" thickBot="1" x14ac:dyDescent="0.3">
      <c r="B4" s="214" t="s">
        <v>113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6"/>
    </row>
    <row r="5" spans="2:18" s="2" customFormat="1" ht="19.5" customHeight="1" thickBot="1" x14ac:dyDescent="0.4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2:18" ht="32.25" thickBot="1" x14ac:dyDescent="0.3">
      <c r="B6" s="152" t="s">
        <v>37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4"/>
    </row>
    <row r="7" spans="2:18" ht="21" hidden="1" x14ac:dyDescent="0.25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8"/>
    </row>
    <row r="8" spans="2:18" hidden="1" x14ac:dyDescent="0.25">
      <c r="B8" s="7" t="s">
        <v>15</v>
      </c>
      <c r="C8" s="155" t="s">
        <v>14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21"/>
    </row>
    <row r="9" spans="2:18" hidden="1" x14ac:dyDescent="0.25">
      <c r="B9" s="8"/>
      <c r="C9" s="9"/>
      <c r="D9" s="9" t="s">
        <v>0</v>
      </c>
      <c r="E9" s="9"/>
      <c r="F9" s="9"/>
      <c r="G9" s="9" t="s">
        <v>1</v>
      </c>
      <c r="H9" s="9"/>
      <c r="I9" s="9" t="s">
        <v>12</v>
      </c>
      <c r="J9" s="4" t="s">
        <v>13</v>
      </c>
      <c r="K9" s="206"/>
      <c r="L9" s="206"/>
      <c r="M9" s="206"/>
      <c r="N9" s="206"/>
      <c r="O9" s="5"/>
      <c r="P9" s="5"/>
      <c r="Q9" s="5"/>
      <c r="R9" s="10"/>
    </row>
    <row r="10" spans="2:18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4"/>
      <c r="O10" s="5"/>
      <c r="P10" s="5"/>
      <c r="Q10" s="5"/>
      <c r="R10" s="10"/>
    </row>
    <row r="11" spans="2:18" x14ac:dyDescent="0.25">
      <c r="B11" s="7" t="s">
        <v>15</v>
      </c>
      <c r="C11" s="156" t="s">
        <v>17</v>
      </c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22"/>
    </row>
    <row r="12" spans="2:18" x14ac:dyDescent="0.25">
      <c r="B12" s="1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10"/>
    </row>
    <row r="13" spans="2:18" ht="15" customHeight="1" x14ac:dyDescent="0.25">
      <c r="B13" s="11"/>
      <c r="C13" s="5"/>
      <c r="D13" s="122" t="s">
        <v>126</v>
      </c>
      <c r="E13" s="123"/>
      <c r="F13" s="123"/>
      <c r="G13" s="123"/>
      <c r="H13" s="124"/>
      <c r="I13" s="5"/>
      <c r="J13" s="5"/>
      <c r="K13" s="5"/>
      <c r="L13" s="5"/>
      <c r="M13" s="5"/>
      <c r="N13" s="5"/>
      <c r="O13" s="5"/>
      <c r="P13" s="5"/>
      <c r="Q13" s="5"/>
      <c r="R13" s="10"/>
    </row>
    <row r="14" spans="2:18" ht="15" customHeight="1" x14ac:dyDescent="0.25">
      <c r="B14" s="11"/>
      <c r="C14" s="5"/>
      <c r="D14" s="125"/>
      <c r="E14" s="126"/>
      <c r="F14" s="126"/>
      <c r="G14" s="126"/>
      <c r="H14" s="127"/>
      <c r="I14" s="5"/>
      <c r="J14" s="5"/>
      <c r="K14" s="5"/>
      <c r="L14" s="5"/>
      <c r="M14" s="5"/>
      <c r="N14" s="5"/>
      <c r="O14" s="5"/>
      <c r="P14" s="5"/>
      <c r="Q14" s="5"/>
      <c r="R14" s="10"/>
    </row>
    <row r="15" spans="2:18" ht="30" customHeight="1" x14ac:dyDescent="0.25">
      <c r="B15" s="11"/>
      <c r="C15" s="5"/>
      <c r="D15" s="130"/>
      <c r="E15" s="131"/>
      <c r="F15" s="131"/>
      <c r="G15" s="131"/>
      <c r="H15" s="132"/>
      <c r="I15" s="5"/>
      <c r="J15" s="5"/>
      <c r="K15" s="5"/>
      <c r="L15" s="5"/>
      <c r="M15" s="5"/>
      <c r="N15" s="5"/>
      <c r="O15" s="5"/>
      <c r="P15" s="5"/>
      <c r="Q15" s="5"/>
      <c r="R15" s="10"/>
    </row>
    <row r="16" spans="2:18" ht="27.75" customHeight="1" x14ac:dyDescent="0.25">
      <c r="B16" s="11"/>
      <c r="C16" s="5"/>
      <c r="D16" s="130"/>
      <c r="E16" s="131"/>
      <c r="F16" s="131"/>
      <c r="G16" s="131"/>
      <c r="H16" s="132"/>
      <c r="I16" s="5"/>
      <c r="J16" s="5"/>
      <c r="K16" s="5"/>
      <c r="L16" s="5"/>
      <c r="M16" s="5"/>
      <c r="N16" s="5"/>
      <c r="O16" s="5"/>
      <c r="P16" s="5"/>
      <c r="Q16" s="5"/>
      <c r="R16" s="10"/>
    </row>
    <row r="17" spans="2:25" ht="29.25" customHeight="1" x14ac:dyDescent="0.25">
      <c r="B17" s="11"/>
      <c r="C17" s="5"/>
      <c r="D17" s="130"/>
      <c r="E17" s="131"/>
      <c r="F17" s="131"/>
      <c r="G17" s="131"/>
      <c r="H17" s="132"/>
      <c r="I17" s="5"/>
      <c r="J17" s="5"/>
      <c r="K17" s="5"/>
      <c r="L17" s="5"/>
      <c r="M17" s="5"/>
      <c r="N17" s="5"/>
      <c r="O17" s="5"/>
      <c r="P17" s="5"/>
      <c r="Q17" s="5"/>
      <c r="R17" s="10"/>
    </row>
    <row r="18" spans="2:25" ht="25.5" customHeight="1" x14ac:dyDescent="0.25">
      <c r="B18" s="11"/>
      <c r="C18" s="5"/>
      <c r="D18" s="146"/>
      <c r="E18" s="147"/>
      <c r="F18" s="147"/>
      <c r="G18" s="147"/>
      <c r="H18" s="148"/>
      <c r="I18" s="5"/>
      <c r="J18" s="5"/>
      <c r="K18" s="5"/>
      <c r="L18" s="5"/>
      <c r="M18" s="5"/>
      <c r="N18" s="5"/>
      <c r="O18" s="5"/>
      <c r="P18" s="5"/>
      <c r="Q18" s="5"/>
      <c r="R18" s="10"/>
    </row>
    <row r="19" spans="2:25" ht="27.75" customHeight="1" x14ac:dyDescent="0.25">
      <c r="B19" s="11"/>
      <c r="C19" s="5"/>
      <c r="D19" s="146"/>
      <c r="E19" s="147"/>
      <c r="F19" s="147"/>
      <c r="G19" s="147"/>
      <c r="H19" s="148"/>
      <c r="I19" s="5"/>
      <c r="J19" s="5"/>
      <c r="K19" s="5"/>
      <c r="L19" s="5"/>
      <c r="M19" s="5"/>
      <c r="N19" s="5"/>
      <c r="O19" s="5"/>
      <c r="P19" s="5"/>
      <c r="Q19" s="5"/>
      <c r="R19" s="10"/>
    </row>
    <row r="20" spans="2:25" ht="15.75" thickBot="1" x14ac:dyDescent="0.3">
      <c r="B20" s="11"/>
      <c r="C20" s="65"/>
      <c r="D20" s="65"/>
      <c r="E20" s="65"/>
      <c r="F20" s="65"/>
      <c r="G20" s="65"/>
      <c r="H20" s="65"/>
      <c r="I20" s="65"/>
      <c r="J20" s="5"/>
      <c r="K20" s="5"/>
      <c r="L20" s="5"/>
      <c r="M20" s="5"/>
      <c r="N20" s="5"/>
      <c r="O20" s="5"/>
      <c r="P20" s="5"/>
      <c r="Q20" s="5"/>
      <c r="R20" s="10"/>
    </row>
    <row r="21" spans="2:25" ht="16.5" thickBot="1" x14ac:dyDescent="0.3">
      <c r="B21" s="12" t="s">
        <v>16</v>
      </c>
      <c r="C21" s="156" t="s">
        <v>20</v>
      </c>
      <c r="D21" s="156"/>
      <c r="E21" s="156"/>
      <c r="F21" s="156"/>
      <c r="G21" s="156"/>
      <c r="H21" s="200"/>
      <c r="I21" s="201"/>
      <c r="J21" s="202"/>
      <c r="K21" s="62" t="e">
        <f>IFERROR(INDEX($S$21:$S$24,MATCH(H21,$U$21:$U$24,0)),"")+0</f>
        <v>#VALUE!</v>
      </c>
      <c r="L21" s="62" t="e">
        <f>IFERROR(IF(K21=3,"1","0"),"")+0</f>
        <v>#VALUE!</v>
      </c>
      <c r="M21" s="61"/>
      <c r="N21" s="189" t="str">
        <f>IFERROR(IF(K21=3,"YOU ARE CORRECT! VERY GOOD!","INCORRECT! PLEASE TRY AGAIN!"),"")</f>
        <v/>
      </c>
      <c r="O21" s="190"/>
      <c r="P21" s="190"/>
      <c r="Q21" s="191"/>
      <c r="R21" s="23"/>
      <c r="S21">
        <v>1</v>
      </c>
      <c r="T21">
        <v>1</v>
      </c>
      <c r="U21" t="s">
        <v>26</v>
      </c>
      <c r="W21">
        <v>1</v>
      </c>
      <c r="X21">
        <v>1</v>
      </c>
      <c r="Y21" t="s">
        <v>22</v>
      </c>
    </row>
    <row r="22" spans="2:25" ht="15.75" thickBot="1" x14ac:dyDescent="0.3">
      <c r="B22" s="1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10"/>
      <c r="S22">
        <v>2</v>
      </c>
      <c r="T22">
        <v>2</v>
      </c>
      <c r="U22" t="s">
        <v>27</v>
      </c>
      <c r="W22">
        <v>2</v>
      </c>
      <c r="X22">
        <v>2</v>
      </c>
      <c r="Y22" t="s">
        <v>23</v>
      </c>
    </row>
    <row r="23" spans="2:25" ht="16.5" thickBot="1" x14ac:dyDescent="0.3">
      <c r="B23" s="12" t="s">
        <v>115</v>
      </c>
      <c r="C23" s="161" t="s">
        <v>21</v>
      </c>
      <c r="D23" s="161"/>
      <c r="E23" s="161"/>
      <c r="F23" s="161"/>
      <c r="G23" s="161"/>
      <c r="H23" s="203"/>
      <c r="I23" s="204"/>
      <c r="J23" s="205"/>
      <c r="K23" s="62" t="e">
        <f>IFERROR(INDEX($W$21:$W$24,MATCH(H23,$Y$21:$Y$24,0)),"")+0</f>
        <v>#VALUE!</v>
      </c>
      <c r="L23" s="62" t="e">
        <f>IFERROR(IF(K23=3,"1","0"),"")+0</f>
        <v>#VALUE!</v>
      </c>
      <c r="M23" s="62"/>
      <c r="N23" s="189" t="str">
        <f>IFERROR(IF(K23=3,"YOU ARE CORRECT! VERY GOOD!","INCORRECT! PLEASE TRY AGAIN!"),"")</f>
        <v/>
      </c>
      <c r="O23" s="190"/>
      <c r="P23" s="190"/>
      <c r="Q23" s="191"/>
      <c r="R23" s="23"/>
      <c r="S23">
        <v>3</v>
      </c>
      <c r="T23">
        <v>3</v>
      </c>
      <c r="U23" t="s">
        <v>10</v>
      </c>
      <c r="W23">
        <v>3</v>
      </c>
      <c r="X23">
        <v>3</v>
      </c>
      <c r="Y23" t="s">
        <v>19</v>
      </c>
    </row>
    <row r="24" spans="2:25" x14ac:dyDescent="0.25">
      <c r="B24" s="1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10"/>
      <c r="S24">
        <v>4</v>
      </c>
      <c r="T24">
        <v>4</v>
      </c>
      <c r="U24" t="s">
        <v>28</v>
      </c>
      <c r="W24">
        <v>4</v>
      </c>
      <c r="X24">
        <v>4</v>
      </c>
      <c r="Y24" t="s">
        <v>24</v>
      </c>
    </row>
    <row r="25" spans="2:25" ht="15.75" thickBot="1" x14ac:dyDescent="0.3">
      <c r="B25" s="12" t="s">
        <v>116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10"/>
    </row>
    <row r="26" spans="2:25" ht="16.5" thickBot="1" x14ac:dyDescent="0.3">
      <c r="B26" s="15"/>
      <c r="C26" s="178" t="s">
        <v>7</v>
      </c>
      <c r="D26" s="179"/>
      <c r="E26" s="64"/>
      <c r="F26" s="138" t="s">
        <v>2</v>
      </c>
      <c r="G26" s="138"/>
      <c r="H26" s="138"/>
      <c r="I26" s="138"/>
      <c r="J26" s="139"/>
      <c r="K26" s="5"/>
      <c r="L26" s="5"/>
      <c r="M26" s="5"/>
      <c r="N26" s="5"/>
      <c r="O26" s="5"/>
      <c r="P26" s="5"/>
      <c r="Q26" s="5"/>
      <c r="R26" s="10"/>
    </row>
    <row r="27" spans="2:25" ht="16.5" thickBot="1" x14ac:dyDescent="0.3">
      <c r="B27" s="15"/>
      <c r="C27" s="192"/>
      <c r="D27" s="193"/>
      <c r="E27" s="62" t="e">
        <f>IFERROR(INDEX($W$27:$W$30,MATCH(C27,$Y$27:$Y$30,0)),"")+0</f>
        <v>#VALUE!</v>
      </c>
      <c r="F27" s="187"/>
      <c r="G27" s="187"/>
      <c r="H27" s="187"/>
      <c r="I27" s="187"/>
      <c r="J27" s="188"/>
      <c r="K27" s="62" t="e">
        <f>IFERROR(INDEX($S$27:$S$30,MATCH(F27,$U$27:$U$30,0)),"")+0-E27</f>
        <v>#VALUE!</v>
      </c>
      <c r="L27" s="62" t="e">
        <f>IFERROR(IF(K27=0,"1","0"),"")+0</f>
        <v>#VALUE!</v>
      </c>
      <c r="M27" s="5"/>
      <c r="N27" s="189" t="str">
        <f>IFERROR(IF(K27=0,"YOU ARE CORRECT! VERY GOOD!","INCORRECT! PLEASE TRY AGAIN!"),"")</f>
        <v/>
      </c>
      <c r="O27" s="190"/>
      <c r="P27" s="190"/>
      <c r="Q27" s="191"/>
      <c r="R27" s="23"/>
      <c r="S27">
        <v>1</v>
      </c>
      <c r="T27">
        <v>1</v>
      </c>
      <c r="U27" t="s">
        <v>8</v>
      </c>
      <c r="W27">
        <v>1</v>
      </c>
      <c r="X27">
        <v>1</v>
      </c>
      <c r="Y27" t="s">
        <v>4</v>
      </c>
    </row>
    <row r="28" spans="2:25" ht="16.5" thickBot="1" x14ac:dyDescent="0.3">
      <c r="B28" s="15"/>
      <c r="C28" s="194"/>
      <c r="D28" s="195"/>
      <c r="E28" s="62" t="e">
        <f t="shared" ref="E28:E29" si="0">IFERROR(INDEX($W$27:$W$30,MATCH(C28,$Y$27:$Y$30,0)),"")+0</f>
        <v>#VALUE!</v>
      </c>
      <c r="F28" s="198"/>
      <c r="G28" s="198"/>
      <c r="H28" s="198"/>
      <c r="I28" s="198"/>
      <c r="J28" s="199"/>
      <c r="K28" s="62" t="e">
        <f>IFERROR(INDEX($S$27:$S$30,MATCH(F28,$U$27:$U$30,0)),"")+0-E28</f>
        <v>#VALUE!</v>
      </c>
      <c r="L28" s="62" t="e">
        <f>IFERROR(IF(K28=0,"1","0"),"")+0</f>
        <v>#VALUE!</v>
      </c>
      <c r="M28" s="5"/>
      <c r="N28" s="189" t="str">
        <f>IFERROR(IF(K28=0,"YOU ARE CORRECT! VERY GOOD!","INCORRECT! PLEASE TRY AGAIN!"),"")</f>
        <v/>
      </c>
      <c r="O28" s="190"/>
      <c r="P28" s="190"/>
      <c r="Q28" s="191"/>
      <c r="R28" s="23"/>
      <c r="S28">
        <v>2</v>
      </c>
      <c r="T28">
        <v>2</v>
      </c>
      <c r="U28" t="s">
        <v>9</v>
      </c>
      <c r="W28">
        <v>2</v>
      </c>
      <c r="X28">
        <v>2</v>
      </c>
      <c r="Y28" t="s">
        <v>5</v>
      </c>
    </row>
    <row r="29" spans="2:25" ht="16.5" thickBot="1" x14ac:dyDescent="0.3">
      <c r="B29" s="15"/>
      <c r="C29" s="185"/>
      <c r="D29" s="186"/>
      <c r="E29" s="25" t="e">
        <f t="shared" si="0"/>
        <v>#VALUE!</v>
      </c>
      <c r="F29" s="196"/>
      <c r="G29" s="196"/>
      <c r="H29" s="196"/>
      <c r="I29" s="196"/>
      <c r="J29" s="197"/>
      <c r="K29" s="62" t="e">
        <f>IFERROR(INDEX($S$27:$S$30,MATCH(F29,$U$27:$U$30,0)),"")+0-E29</f>
        <v>#VALUE!</v>
      </c>
      <c r="L29" s="62" t="e">
        <f>IFERROR(IF(K29=0,"1","0"),"")+0</f>
        <v>#VALUE!</v>
      </c>
      <c r="M29" s="5"/>
      <c r="N29" s="189" t="str">
        <f>IFERROR(IF(K29=0,"YOU ARE CORRECT! VERY GOOD!","INCORRECT! PLEASE TRY AGAIN!"),"")</f>
        <v/>
      </c>
      <c r="O29" s="190"/>
      <c r="P29" s="190"/>
      <c r="Q29" s="191"/>
      <c r="R29" s="23"/>
      <c r="S29">
        <v>3</v>
      </c>
      <c r="T29">
        <v>3</v>
      </c>
      <c r="U29" t="s">
        <v>6</v>
      </c>
      <c r="W29">
        <v>3</v>
      </c>
      <c r="X29">
        <v>3</v>
      </c>
      <c r="Y29" t="s">
        <v>3</v>
      </c>
    </row>
    <row r="30" spans="2:25" ht="15.75" thickBot="1" x14ac:dyDescent="0.3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10"/>
      <c r="S30">
        <v>8</v>
      </c>
      <c r="T30">
        <v>4</v>
      </c>
      <c r="U30" t="s">
        <v>25</v>
      </c>
      <c r="W30">
        <v>4</v>
      </c>
      <c r="X30">
        <v>4</v>
      </c>
      <c r="Y30" t="s">
        <v>29</v>
      </c>
    </row>
    <row r="31" spans="2:25" ht="15.75" thickBot="1" x14ac:dyDescent="0.3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10"/>
    </row>
    <row r="32" spans="2:25" ht="32.25" thickBot="1" x14ac:dyDescent="0.3">
      <c r="B32" s="152" t="s">
        <v>38</v>
      </c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4"/>
    </row>
    <row r="33" spans="2:25" x14ac:dyDescent="0.25">
      <c r="B33" s="1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10"/>
    </row>
    <row r="34" spans="2:25" ht="19.5" thickBot="1" x14ac:dyDescent="0.35">
      <c r="B34" s="27" t="s">
        <v>39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10"/>
    </row>
    <row r="35" spans="2:25" ht="16.5" thickBot="1" x14ac:dyDescent="0.3">
      <c r="B35" s="15"/>
      <c r="C35" s="178" t="s">
        <v>7</v>
      </c>
      <c r="D35" s="179"/>
      <c r="E35" s="64"/>
      <c r="F35" s="138" t="s">
        <v>40</v>
      </c>
      <c r="G35" s="138"/>
      <c r="H35" s="138"/>
      <c r="I35" s="138"/>
      <c r="J35" s="139"/>
      <c r="K35" s="5"/>
      <c r="L35" s="5"/>
      <c r="M35" s="5"/>
      <c r="N35" s="5"/>
      <c r="O35" s="5"/>
      <c r="P35" s="5"/>
      <c r="Q35" s="5"/>
      <c r="R35" s="10"/>
    </row>
    <row r="36" spans="2:25" ht="16.5" thickBot="1" x14ac:dyDescent="0.3">
      <c r="B36" s="15"/>
      <c r="C36" s="192"/>
      <c r="D36" s="193"/>
      <c r="E36" s="62" t="e">
        <f>IFERROR(INDEX($W$36:$W$39,MATCH(C36,$Y$36:$Y$39,0)),"")+0</f>
        <v>#VALUE!</v>
      </c>
      <c r="F36" s="187"/>
      <c r="G36" s="187"/>
      <c r="H36" s="187"/>
      <c r="I36" s="187"/>
      <c r="J36" s="188"/>
      <c r="K36" s="62" t="e">
        <f>IFERROR(INDEX($S$36:$S$39,MATCH(F36,$U$36:$U$39,0)),"")+0-E36</f>
        <v>#VALUE!</v>
      </c>
      <c r="L36" s="62" t="e">
        <f>IFERROR(IF(K36=0,"1","0"),"")+0</f>
        <v>#VALUE!</v>
      </c>
      <c r="M36" s="5"/>
      <c r="N36" s="189" t="str">
        <f>IFERROR(IF(K36=0,"YOU ARE CORRECT! VERY GOOD!","INCORRECT! PLEASE TRY AGAIN!"),"")</f>
        <v/>
      </c>
      <c r="O36" s="190"/>
      <c r="P36" s="190"/>
      <c r="Q36" s="191"/>
      <c r="R36" s="10"/>
      <c r="S36">
        <v>5</v>
      </c>
      <c r="T36">
        <v>1</v>
      </c>
      <c r="U36" t="s">
        <v>41</v>
      </c>
      <c r="W36">
        <v>1</v>
      </c>
      <c r="X36">
        <v>1</v>
      </c>
      <c r="Y36" t="s">
        <v>29</v>
      </c>
    </row>
    <row r="37" spans="2:25" ht="16.5" thickBot="1" x14ac:dyDescent="0.3">
      <c r="B37" s="15"/>
      <c r="C37" s="194"/>
      <c r="D37" s="195"/>
      <c r="E37" s="62" t="e">
        <f>IFERROR(INDEX($W$36:$W$39,MATCH(C37,$Y$36:$Y$39,0)),"")+0</f>
        <v>#VALUE!</v>
      </c>
      <c r="F37" s="198"/>
      <c r="G37" s="198"/>
      <c r="H37" s="198"/>
      <c r="I37" s="198"/>
      <c r="J37" s="199"/>
      <c r="K37" s="62" t="e">
        <f>IFERROR(INDEX($S$36:$S$39,MATCH(F37,$U$36:$U$39,0)),"")+0-E37</f>
        <v>#VALUE!</v>
      </c>
      <c r="L37" s="62" t="e">
        <f>IFERROR(IF(K37=0,"1","0"),"")+0</f>
        <v>#VALUE!</v>
      </c>
      <c r="M37" s="5"/>
      <c r="N37" s="189" t="str">
        <f>IFERROR(IF(K37=0,"YOU ARE CORRECT! VERY GOOD!","INCORRECT! PLEASE TRY AGAIN!"),"")</f>
        <v/>
      </c>
      <c r="O37" s="190"/>
      <c r="P37" s="190"/>
      <c r="Q37" s="191"/>
      <c r="R37" s="10"/>
      <c r="S37">
        <v>2</v>
      </c>
      <c r="T37">
        <v>2</v>
      </c>
      <c r="U37" t="s">
        <v>43</v>
      </c>
      <c r="W37">
        <v>2</v>
      </c>
      <c r="X37">
        <v>2</v>
      </c>
      <c r="Y37" t="s">
        <v>5</v>
      </c>
    </row>
    <row r="38" spans="2:25" ht="16.5" thickBot="1" x14ac:dyDescent="0.3">
      <c r="B38" s="15"/>
      <c r="C38" s="185"/>
      <c r="D38" s="186"/>
      <c r="E38" s="62" t="e">
        <f>IFERROR(INDEX($W$36:$W$39,MATCH(C38,$Y$36:$Y$39,0)),"")+0</f>
        <v>#VALUE!</v>
      </c>
      <c r="F38" s="198"/>
      <c r="G38" s="198"/>
      <c r="H38" s="198"/>
      <c r="I38" s="198"/>
      <c r="J38" s="199"/>
      <c r="K38" s="62" t="e">
        <f>IFERROR(INDEX($S$36:$S$41,MATCH(F38,$U$36:$U$41,0)),"")+0-E38</f>
        <v>#VALUE!</v>
      </c>
      <c r="L38" s="62" t="e">
        <f>IFERROR(IF(K38=0,"1","0"),"")+0</f>
        <v>#VALUE!</v>
      </c>
      <c r="M38" s="5"/>
      <c r="N38" s="189" t="str">
        <f>IFERROR(IF(K38=0,"YOU ARE CORRECT! VERY GOOD!","INCORRECT! PLEASE TRY AGAIN!"),"")</f>
        <v/>
      </c>
      <c r="O38" s="190"/>
      <c r="P38" s="190"/>
      <c r="Q38" s="191"/>
      <c r="R38" s="10"/>
      <c r="S38">
        <v>3</v>
      </c>
      <c r="T38">
        <v>3</v>
      </c>
      <c r="U38" t="s">
        <v>44</v>
      </c>
      <c r="W38">
        <v>3</v>
      </c>
      <c r="X38">
        <v>3</v>
      </c>
      <c r="Y38" t="s">
        <v>3</v>
      </c>
    </row>
    <row r="39" spans="2:25" ht="15.75" thickBot="1" x14ac:dyDescent="0.3">
      <c r="B39" s="1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10"/>
      <c r="S39">
        <v>4</v>
      </c>
      <c r="T39">
        <v>4</v>
      </c>
      <c r="U39" t="s">
        <v>48</v>
      </c>
      <c r="W39">
        <v>4</v>
      </c>
      <c r="X39">
        <v>4</v>
      </c>
      <c r="Y39" t="s">
        <v>4</v>
      </c>
    </row>
    <row r="40" spans="2:25" ht="32.25" thickBot="1" x14ac:dyDescent="0.3">
      <c r="B40" s="152" t="s">
        <v>52</v>
      </c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4"/>
    </row>
    <row r="41" spans="2:25" x14ac:dyDescent="0.25">
      <c r="B41" s="1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10"/>
    </row>
    <row r="42" spans="2:25" ht="19.5" thickBot="1" x14ac:dyDescent="0.35">
      <c r="B42" s="27" t="s">
        <v>53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10"/>
    </row>
    <row r="43" spans="2:25" ht="16.5" thickBot="1" x14ac:dyDescent="0.3">
      <c r="B43" s="15"/>
      <c r="C43" s="210" t="s">
        <v>54</v>
      </c>
      <c r="D43" s="210"/>
      <c r="E43" s="210"/>
      <c r="F43" s="211"/>
      <c r="G43" s="212"/>
      <c r="H43" s="212"/>
      <c r="I43" s="212"/>
      <c r="J43" s="213"/>
      <c r="K43" s="62" t="e">
        <f>IFERROR(INDEX($S$43:$S$46,MATCH(F43,$U$43:$U$46,0)),"")+0</f>
        <v>#VALUE!</v>
      </c>
      <c r="L43" s="62" t="e">
        <f>IFERROR(IF(K43=3,"1","0"),"")+0</f>
        <v>#VALUE!</v>
      </c>
      <c r="M43" s="5"/>
      <c r="N43" s="189" t="str">
        <f>IFERROR(IF(K43=3,"YOU ARE CORRECT! VERY GOOD!","INCORRECT! PLEASE TRY AGAIN!"),"")</f>
        <v/>
      </c>
      <c r="O43" s="190"/>
      <c r="P43" s="190"/>
      <c r="Q43" s="191"/>
      <c r="R43" s="10"/>
      <c r="S43">
        <v>1</v>
      </c>
      <c r="T43">
        <v>1</v>
      </c>
      <c r="U43" t="s">
        <v>4</v>
      </c>
      <c r="W43">
        <v>1</v>
      </c>
      <c r="X43">
        <v>1</v>
      </c>
      <c r="Y43" t="s">
        <v>56</v>
      </c>
    </row>
    <row r="44" spans="2:25" ht="16.5" thickBot="1" x14ac:dyDescent="0.3">
      <c r="B44" s="15"/>
      <c r="C44" s="210" t="s">
        <v>55</v>
      </c>
      <c r="D44" s="210"/>
      <c r="E44" s="210"/>
      <c r="F44" s="211"/>
      <c r="G44" s="212"/>
      <c r="H44" s="212"/>
      <c r="I44" s="212"/>
      <c r="J44" s="213"/>
      <c r="K44" s="62" t="e">
        <f>IFERROR(INDEX($W$43:$W$46,MATCH(F44,$Y$43:$Y$46,0)),"")+0</f>
        <v>#VALUE!</v>
      </c>
      <c r="L44" s="62" t="e">
        <f>IFERROR(IF(K44=1,"1","0"),"")+0</f>
        <v>#VALUE!</v>
      </c>
      <c r="M44" s="5"/>
      <c r="N44" s="189" t="str">
        <f>IFERROR(IF(K44=1,"YOU ARE CORRECT! VERY GOOD!","INCORRECT! PLEASE TRY AGAIN!"),"")</f>
        <v/>
      </c>
      <c r="O44" s="190"/>
      <c r="P44" s="190"/>
      <c r="Q44" s="191"/>
      <c r="R44" s="10"/>
      <c r="S44">
        <v>2</v>
      </c>
      <c r="T44">
        <v>2</v>
      </c>
      <c r="U44" t="s">
        <v>5</v>
      </c>
      <c r="W44">
        <v>2</v>
      </c>
      <c r="X44">
        <v>2</v>
      </c>
      <c r="Y44" t="s">
        <v>57</v>
      </c>
    </row>
    <row r="45" spans="2:25" x14ac:dyDescent="0.25">
      <c r="B45" s="1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10"/>
      <c r="S45">
        <v>3</v>
      </c>
      <c r="T45">
        <v>3</v>
      </c>
      <c r="U45" t="s">
        <v>3</v>
      </c>
      <c r="W45">
        <v>3</v>
      </c>
      <c r="X45">
        <v>3</v>
      </c>
      <c r="Y45" t="s">
        <v>58</v>
      </c>
    </row>
    <row r="46" spans="2:25" ht="15.75" thickBot="1" x14ac:dyDescent="0.3">
      <c r="B46" s="1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0"/>
      <c r="Q46" s="20"/>
      <c r="R46" s="10"/>
      <c r="S46">
        <v>4</v>
      </c>
      <c r="T46">
        <v>4</v>
      </c>
      <c r="U46" t="s">
        <v>29</v>
      </c>
      <c r="W46">
        <v>4</v>
      </c>
      <c r="X46">
        <v>4</v>
      </c>
      <c r="Y46" t="s">
        <v>59</v>
      </c>
    </row>
    <row r="47" spans="2:25" ht="55.5" customHeight="1" thickBot="1" x14ac:dyDescent="0.3">
      <c r="B47" s="171" t="s">
        <v>30</v>
      </c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3"/>
      <c r="N47" s="174" t="str">
        <f>IFERROR(SUM(L29,L28,L27,L23,L21,L36,L37,L43,L44),"")</f>
        <v/>
      </c>
      <c r="O47" s="175"/>
      <c r="P47" s="133" t="s">
        <v>109</v>
      </c>
      <c r="Q47" s="134"/>
      <c r="R47" s="24"/>
    </row>
    <row r="48" spans="2:25" ht="68.25" customHeight="1" thickBot="1" x14ac:dyDescent="0.3">
      <c r="B48" s="182" t="str">
        <f>IFERROR(INDEX($U$48:$U$48,MATCH(V48,$N$47,0)),"")</f>
        <v>By answering all the questions correctly, you are now classified as Level 3 Problem Solver. Would you like to improve your Level? Then what are you waiting for! Proceed now to Step 4.</v>
      </c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4"/>
      <c r="T48">
        <v>9</v>
      </c>
      <c r="U48" t="s">
        <v>123</v>
      </c>
      <c r="V48" t="str">
        <f>N47</f>
        <v/>
      </c>
    </row>
    <row r="49" spans="21:21" x14ac:dyDescent="0.25">
      <c r="U49" s="74"/>
    </row>
  </sheetData>
  <mergeCells count="52">
    <mergeCell ref="D19:H19"/>
    <mergeCell ref="B2:R2"/>
    <mergeCell ref="B4:R4"/>
    <mergeCell ref="B6:R6"/>
    <mergeCell ref="C8:Q8"/>
    <mergeCell ref="K9:N9"/>
    <mergeCell ref="C11:Q11"/>
    <mergeCell ref="D13:H14"/>
    <mergeCell ref="D15:H15"/>
    <mergeCell ref="D16:H16"/>
    <mergeCell ref="D17:H17"/>
    <mergeCell ref="D18:H18"/>
    <mergeCell ref="C28:D28"/>
    <mergeCell ref="F28:J28"/>
    <mergeCell ref="N28:Q28"/>
    <mergeCell ref="C21:G21"/>
    <mergeCell ref="H21:J21"/>
    <mergeCell ref="N21:Q21"/>
    <mergeCell ref="C23:G23"/>
    <mergeCell ref="H23:J23"/>
    <mergeCell ref="N23:Q23"/>
    <mergeCell ref="C26:D26"/>
    <mergeCell ref="F26:J26"/>
    <mergeCell ref="C27:D27"/>
    <mergeCell ref="F27:J27"/>
    <mergeCell ref="N27:Q27"/>
    <mergeCell ref="C29:D29"/>
    <mergeCell ref="F29:J29"/>
    <mergeCell ref="N29:Q29"/>
    <mergeCell ref="B32:R32"/>
    <mergeCell ref="C35:D35"/>
    <mergeCell ref="F35:J35"/>
    <mergeCell ref="C36:D36"/>
    <mergeCell ref="F36:J36"/>
    <mergeCell ref="N36:Q36"/>
    <mergeCell ref="C37:D37"/>
    <mergeCell ref="F37:J37"/>
    <mergeCell ref="N37:Q37"/>
    <mergeCell ref="C38:D38"/>
    <mergeCell ref="F38:J38"/>
    <mergeCell ref="N38:Q38"/>
    <mergeCell ref="B40:R40"/>
    <mergeCell ref="C43:E43"/>
    <mergeCell ref="F43:J43"/>
    <mergeCell ref="N43:Q43"/>
    <mergeCell ref="B48:R48"/>
    <mergeCell ref="C44:E44"/>
    <mergeCell ref="F44:J44"/>
    <mergeCell ref="N44:Q44"/>
    <mergeCell ref="B47:M47"/>
    <mergeCell ref="N47:O47"/>
    <mergeCell ref="P47:Q47"/>
  </mergeCells>
  <conditionalFormatting sqref="H21:J21">
    <cfRule type="cellIs" dxfId="575" priority="39" operator="equal">
      <formula>"Time"</formula>
    </cfRule>
    <cfRule type="cellIs" dxfId="574" priority="40" operator="equal">
      <formula>"Distance"</formula>
    </cfRule>
    <cfRule type="cellIs" dxfId="573" priority="41" operator="equal">
      <formula>"Car"</formula>
    </cfRule>
    <cfRule type="cellIs" dxfId="572" priority="42" operator="equal">
      <formula>"SPEED"</formula>
    </cfRule>
    <cfRule type="cellIs" dxfId="571" priority="43" operator="equal">
      <formula>"SPEED"</formula>
    </cfRule>
  </conditionalFormatting>
  <conditionalFormatting sqref="N21:R21">
    <cfRule type="containsText" dxfId="570" priority="29" operator="containsText" text="very good">
      <formula>NOT(ISERROR(SEARCH("very good",N21)))</formula>
    </cfRule>
    <cfRule type="containsText" dxfId="569" priority="30" operator="containsText" text="incorrect">
      <formula>NOT(ISERROR(SEARCH("incorrect",N21)))</formula>
    </cfRule>
    <cfRule type="containsText" dxfId="568" priority="31" operator="containsText" text="incorrect">
      <formula>NOT(ISERROR(SEARCH("incorrect",N21)))</formula>
    </cfRule>
    <cfRule type="containsText" dxfId="567" priority="32" operator="containsText" text="correct">
      <formula>NOT(ISERROR(SEARCH("correct",N21)))</formula>
    </cfRule>
    <cfRule type="containsText" dxfId="566" priority="38" operator="containsText" text="Incorrect">
      <formula>NOT(ISERROR(SEARCH("Incorrect",N21)))</formula>
    </cfRule>
  </conditionalFormatting>
  <conditionalFormatting sqref="H23:J23">
    <cfRule type="containsText" dxfId="565" priority="33" operator="containsText" text="speed">
      <formula>NOT(ISERROR(SEARCH("speed",H23)))</formula>
    </cfRule>
    <cfRule type="containsText" dxfId="564" priority="34" operator="containsText" text="car">
      <formula>NOT(ISERROR(SEARCH("car",H23)))</formula>
    </cfRule>
    <cfRule type="containsText" dxfId="563" priority="35" operator="containsText" text="distance">
      <formula>NOT(ISERROR(SEARCH("distance",H23)))</formula>
    </cfRule>
    <cfRule type="containsText" dxfId="562" priority="36" operator="containsText" text="time">
      <formula>NOT(ISERROR(SEARCH("time",H23)))</formula>
    </cfRule>
    <cfRule type="containsText" dxfId="561" priority="37" operator="containsText" text="Speed">
      <formula>NOT(ISERROR(SEARCH("Speed",H23)))</formula>
    </cfRule>
  </conditionalFormatting>
  <conditionalFormatting sqref="N27:R29">
    <cfRule type="containsText" dxfId="560" priority="24" operator="containsText" text="very good">
      <formula>NOT(ISERROR(SEARCH("very good",N27)))</formula>
    </cfRule>
    <cfRule type="containsText" dxfId="559" priority="25" operator="containsText" text="incorrect">
      <formula>NOT(ISERROR(SEARCH("incorrect",N27)))</formula>
    </cfRule>
    <cfRule type="containsText" dxfId="558" priority="26" operator="containsText" text="incorrect">
      <formula>NOT(ISERROR(SEARCH("incorrect",N27)))</formula>
    </cfRule>
    <cfRule type="containsText" dxfId="557" priority="27" operator="containsText" text="correct">
      <formula>NOT(ISERROR(SEARCH("correct",N27)))</formula>
    </cfRule>
    <cfRule type="containsText" dxfId="556" priority="28" operator="containsText" text="Incorrect">
      <formula>NOT(ISERROR(SEARCH("Incorrect",N27)))</formula>
    </cfRule>
  </conditionalFormatting>
  <conditionalFormatting sqref="N23:R23">
    <cfRule type="containsText" dxfId="555" priority="19" operator="containsText" text="very good">
      <formula>NOT(ISERROR(SEARCH("very good",N23)))</formula>
    </cfRule>
    <cfRule type="containsText" dxfId="554" priority="20" operator="containsText" text="incorrect">
      <formula>NOT(ISERROR(SEARCH("incorrect",N23)))</formula>
    </cfRule>
    <cfRule type="containsText" dxfId="553" priority="21" operator="containsText" text="incorrect">
      <formula>NOT(ISERROR(SEARCH("incorrect",N23)))</formula>
    </cfRule>
    <cfRule type="containsText" dxfId="552" priority="22" operator="containsText" text="correct">
      <formula>NOT(ISERROR(SEARCH("correct",N23)))</formula>
    </cfRule>
    <cfRule type="containsText" dxfId="551" priority="23" operator="containsText" text="Incorrect">
      <formula>NOT(ISERROR(SEARCH("Incorrect",N23)))</formula>
    </cfRule>
  </conditionalFormatting>
  <conditionalFormatting sqref="N36:Q38">
    <cfRule type="containsText" dxfId="550" priority="14" operator="containsText" text="very good">
      <formula>NOT(ISERROR(SEARCH("very good",N36)))</formula>
    </cfRule>
    <cfRule type="containsText" dxfId="549" priority="15" operator="containsText" text="incorrect">
      <formula>NOT(ISERROR(SEARCH("incorrect",N36)))</formula>
    </cfRule>
    <cfRule type="containsText" dxfId="548" priority="16" operator="containsText" text="incorrect">
      <formula>NOT(ISERROR(SEARCH("incorrect",N36)))</formula>
    </cfRule>
    <cfRule type="containsText" dxfId="547" priority="17" operator="containsText" text="correct">
      <formula>NOT(ISERROR(SEARCH("correct",N36)))</formula>
    </cfRule>
    <cfRule type="containsText" dxfId="546" priority="18" operator="containsText" text="Incorrect">
      <formula>NOT(ISERROR(SEARCH("Incorrect",N36)))</formula>
    </cfRule>
  </conditionalFormatting>
  <conditionalFormatting sqref="N43:Q44">
    <cfRule type="containsText" dxfId="545" priority="9" operator="containsText" text="very good">
      <formula>NOT(ISERROR(SEARCH("very good",N43)))</formula>
    </cfRule>
    <cfRule type="containsText" dxfId="544" priority="10" operator="containsText" text="incorrect">
      <formula>NOT(ISERROR(SEARCH("incorrect",N43)))</formula>
    </cfRule>
    <cfRule type="containsText" dxfId="543" priority="11" operator="containsText" text="incorrect">
      <formula>NOT(ISERROR(SEARCH("incorrect",N43)))</formula>
    </cfRule>
    <cfRule type="containsText" dxfId="542" priority="12" operator="containsText" text="correct">
      <formula>NOT(ISERROR(SEARCH("correct",N43)))</formula>
    </cfRule>
    <cfRule type="containsText" dxfId="541" priority="13" operator="containsText" text="Incorrect">
      <formula>NOT(ISERROR(SEARCH("Incorrect",N43)))</formula>
    </cfRule>
  </conditionalFormatting>
  <conditionalFormatting sqref="F43:J43">
    <cfRule type="containsText" dxfId="540" priority="5" operator="containsText" text="UNITS">
      <formula>NOT(ISERROR(SEARCH("UNITS",F43)))</formula>
    </cfRule>
    <cfRule type="containsText" dxfId="539" priority="6" operator="containsText" text="TIME">
      <formula>NOT(ISERROR(SEARCH("TIME",F43)))</formula>
    </cfRule>
    <cfRule type="containsText" dxfId="538" priority="7" operator="containsText" text="DISTANCE">
      <formula>NOT(ISERROR(SEARCH("DISTANCE",F43)))</formula>
    </cfRule>
    <cfRule type="cellIs" dxfId="537" priority="8" operator="equal">
      <formula>"SPEED"</formula>
    </cfRule>
  </conditionalFormatting>
  <conditionalFormatting sqref="F44:J44">
    <cfRule type="cellIs" dxfId="536" priority="1" operator="equal">
      <formula>"SPEED = TIME/VELOCITY (T/V)"</formula>
    </cfRule>
    <cfRule type="cellIs" dxfId="535" priority="2" operator="equal">
      <formula>"SPEED = VELOCITY/TIME (V/T)"</formula>
    </cfRule>
    <cfRule type="cellIs" dxfId="534" priority="3" operator="equal">
      <formula>"SPEED = TIME/DISTANCE (T/D)"</formula>
    </cfRule>
    <cfRule type="cellIs" dxfId="533" priority="4" operator="equal">
      <formula>"SPEED = DISTANCE/TIME (D/T)"</formula>
    </cfRule>
  </conditionalFormatting>
  <dataValidations count="7">
    <dataValidation type="list" allowBlank="1" showInputMessage="1" showErrorMessage="1" errorTitle="INCORRECT!" error="PLEASE TRY AGAIN!" sqref="F44:J44" xr:uid="{00000000-0002-0000-0E00-000000000000}">
      <formula1>$Y$43:$Y$46</formula1>
    </dataValidation>
    <dataValidation type="list" allowBlank="1" showInputMessage="1" showErrorMessage="1" errorTitle="INCORRECT!" error="PLEASE TRY AGAIN!" sqref="F43:J43" xr:uid="{00000000-0002-0000-0E00-000001000000}">
      <formula1>$U$43:$U$46</formula1>
    </dataValidation>
    <dataValidation type="list" allowBlank="1" showInputMessage="1" showErrorMessage="1" sqref="C27:D29 C36:D38" xr:uid="{00000000-0002-0000-0E00-000002000000}">
      <formula1>$Y$27:$Y$30</formula1>
    </dataValidation>
    <dataValidation type="list" allowBlank="1" showInputMessage="1" showErrorMessage="1" sqref="F27:J29" xr:uid="{00000000-0002-0000-0E00-000003000000}">
      <formula1>$U$27:$U$30</formula1>
    </dataValidation>
    <dataValidation type="list" allowBlank="1" showInputMessage="1" showErrorMessage="1" errorTitle="INCORRECT!" error="PLEASE TRY AGAIN!" sqref="H23:J23" xr:uid="{00000000-0002-0000-0E00-000004000000}">
      <formula1>$Y$21:$Y$24</formula1>
    </dataValidation>
    <dataValidation type="list" allowBlank="1" showInputMessage="1" showErrorMessage="1" errorTitle="I AM SORRY, IT IS INCORRECT!" error="PLEASE TRY AGAIN!" sqref="H21:J21" xr:uid="{00000000-0002-0000-0E00-000005000000}">
      <formula1>$U$21:$U$24</formula1>
    </dataValidation>
    <dataValidation type="list" allowBlank="1" showInputMessage="1" showErrorMessage="1" errorTitle="INCORRECT!" error="PLEASE TRY AGAIN!" sqref="F36:J38" xr:uid="{00000000-0002-0000-0E00-000006000000}">
      <formula1>$U$36:$U$39</formula1>
    </dataValidation>
  </dataValidations>
  <hyperlinks>
    <hyperlink ref="B48:R48" location="'10'!A1" display="'10'!A1" xr:uid="{00000000-0004-0000-0E00-000000000000}"/>
  </hyperlinks>
  <pageMargins left="0.7" right="0.7" top="0.75" bottom="0.75" header="0.3" footer="0.3"/>
  <pageSetup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D57"/>
  <sheetViews>
    <sheetView showGridLines="0" showRowColHeaders="0" workbookViewId="0">
      <pane ySplit="4" topLeftCell="A5" activePane="bottomLeft" state="frozen"/>
      <selection pane="bottomLeft" activeCell="AE10" sqref="AE10"/>
    </sheetView>
  </sheetViews>
  <sheetFormatPr defaultRowHeight="15" x14ac:dyDescent="0.25"/>
  <cols>
    <col min="2" max="2" width="10.85546875" customWidth="1"/>
    <col min="5" max="5" width="8.5703125" hidden="1" customWidth="1"/>
    <col min="7" max="7" width="10" customWidth="1"/>
    <col min="10" max="10" width="7" hidden="1" customWidth="1"/>
    <col min="11" max="11" width="5.28515625" hidden="1" customWidth="1"/>
    <col min="13" max="14" width="9.140625" hidden="1" customWidth="1"/>
    <col min="21" max="21" width="7.42578125" hidden="1" customWidth="1"/>
    <col min="22" max="22" width="8" hidden="1" customWidth="1"/>
    <col min="23" max="23" width="8.28515625" hidden="1" customWidth="1"/>
    <col min="24" max="24" width="15.5703125" hidden="1" customWidth="1"/>
    <col min="25" max="25" width="17" hidden="1" customWidth="1"/>
    <col min="26" max="26" width="11.7109375" hidden="1" customWidth="1"/>
    <col min="27" max="27" width="7.5703125" hidden="1" customWidth="1"/>
    <col min="28" max="28" width="12.7109375" hidden="1" customWidth="1"/>
  </cols>
  <sheetData>
    <row r="1" spans="1:30" ht="15.75" thickBot="1" x14ac:dyDescent="0.3"/>
    <row r="2" spans="1:30" ht="24" thickBot="1" x14ac:dyDescent="0.3">
      <c r="B2" s="149" t="s">
        <v>66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1"/>
    </row>
    <row r="3" spans="1:30" ht="24" thickBot="1" x14ac:dyDescent="0.3">
      <c r="B3" s="1"/>
    </row>
    <row r="4" spans="1:30" s="41" customFormat="1" ht="42" customHeight="1" thickBot="1" x14ac:dyDescent="0.3">
      <c r="B4" s="220" t="s">
        <v>11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2"/>
    </row>
    <row r="5" spans="1:30" ht="21.75" thickBot="1" x14ac:dyDescent="0.4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32.25" thickBot="1" x14ac:dyDescent="0.3">
      <c r="B6" s="152" t="s">
        <v>37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4"/>
    </row>
    <row r="7" spans="1:30" ht="21" hidden="1" x14ac:dyDescent="0.25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8"/>
    </row>
    <row r="8" spans="1:30" hidden="1" x14ac:dyDescent="0.25">
      <c r="B8" s="7" t="s">
        <v>15</v>
      </c>
      <c r="C8" s="155" t="s">
        <v>14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21"/>
    </row>
    <row r="9" spans="1:30" hidden="1" x14ac:dyDescent="0.25">
      <c r="B9" s="8"/>
      <c r="C9" s="9"/>
      <c r="D9" s="9" t="s">
        <v>0</v>
      </c>
      <c r="E9" s="9"/>
      <c r="F9" s="9"/>
      <c r="G9" s="9"/>
      <c r="H9" s="9" t="s">
        <v>12</v>
      </c>
      <c r="I9" s="4" t="s">
        <v>13</v>
      </c>
      <c r="J9" s="206"/>
      <c r="K9" s="206"/>
      <c r="L9" s="206"/>
      <c r="M9" s="206"/>
      <c r="N9" s="206"/>
      <c r="O9" s="206"/>
      <c r="P9" s="206"/>
      <c r="Q9" s="5"/>
      <c r="R9" s="5"/>
      <c r="S9" s="5"/>
      <c r="T9" s="10"/>
    </row>
    <row r="10" spans="1:30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4"/>
      <c r="Q10" s="5"/>
      <c r="R10" s="5"/>
      <c r="S10" s="5"/>
      <c r="T10" s="10"/>
    </row>
    <row r="11" spans="1:30" x14ac:dyDescent="0.25">
      <c r="B11" s="7" t="s">
        <v>15</v>
      </c>
      <c r="C11" s="156" t="s">
        <v>17</v>
      </c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22"/>
    </row>
    <row r="12" spans="1:30" x14ac:dyDescent="0.25">
      <c r="B12" s="1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10"/>
    </row>
    <row r="13" spans="1:30" ht="15" customHeight="1" x14ac:dyDescent="0.25">
      <c r="B13" s="11"/>
      <c r="C13" s="5"/>
      <c r="D13" s="122" t="s">
        <v>127</v>
      </c>
      <c r="E13" s="123"/>
      <c r="F13" s="123"/>
      <c r="G13" s="123"/>
      <c r="H13" s="12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10"/>
    </row>
    <row r="14" spans="1:30" ht="27" customHeight="1" x14ac:dyDescent="0.25">
      <c r="B14" s="11"/>
      <c r="C14" s="5"/>
      <c r="D14" s="125"/>
      <c r="E14" s="126"/>
      <c r="F14" s="126"/>
      <c r="G14" s="126"/>
      <c r="H14" s="12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10"/>
    </row>
    <row r="15" spans="1:30" ht="27" customHeight="1" x14ac:dyDescent="0.25">
      <c r="B15" s="11"/>
      <c r="C15" s="5"/>
      <c r="D15" s="130" t="s">
        <v>112</v>
      </c>
      <c r="E15" s="131"/>
      <c r="F15" s="131"/>
      <c r="G15" s="131"/>
      <c r="H15" s="132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10"/>
    </row>
    <row r="16" spans="1:30" ht="25.5" customHeight="1" x14ac:dyDescent="0.25">
      <c r="B16" s="11"/>
      <c r="C16" s="5"/>
      <c r="D16" s="130"/>
      <c r="E16" s="131"/>
      <c r="F16" s="131"/>
      <c r="G16" s="131"/>
      <c r="H16" s="132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10"/>
    </row>
    <row r="17" spans="2:27" ht="25.5" customHeight="1" x14ac:dyDescent="0.25">
      <c r="B17" s="11"/>
      <c r="C17" s="5"/>
      <c r="D17" s="130"/>
      <c r="E17" s="131"/>
      <c r="F17" s="131"/>
      <c r="G17" s="131"/>
      <c r="H17" s="132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0"/>
    </row>
    <row r="18" spans="2:27" ht="26.25" customHeight="1" x14ac:dyDescent="0.25">
      <c r="B18" s="11"/>
      <c r="C18" s="5"/>
      <c r="D18" s="146"/>
      <c r="E18" s="147"/>
      <c r="F18" s="147"/>
      <c r="G18" s="147"/>
      <c r="H18" s="148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10"/>
    </row>
    <row r="19" spans="2:27" ht="25.5" customHeight="1" x14ac:dyDescent="0.25">
      <c r="B19" s="11"/>
      <c r="C19" s="5"/>
      <c r="D19" s="146"/>
      <c r="E19" s="147"/>
      <c r="F19" s="147"/>
      <c r="G19" s="147"/>
      <c r="H19" s="14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10"/>
    </row>
    <row r="20" spans="2:27" ht="15.75" thickBot="1" x14ac:dyDescent="0.3">
      <c r="B20" s="11"/>
      <c r="C20" s="65"/>
      <c r="D20" s="65"/>
      <c r="E20" s="32"/>
      <c r="F20" s="32"/>
      <c r="G20" s="32"/>
      <c r="H20" s="32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10"/>
    </row>
    <row r="21" spans="2:27" ht="16.5" thickBot="1" x14ac:dyDescent="0.3">
      <c r="B21" s="12" t="s">
        <v>16</v>
      </c>
      <c r="C21" s="156" t="s">
        <v>20</v>
      </c>
      <c r="D21" s="156"/>
      <c r="E21" s="156"/>
      <c r="F21" s="156"/>
      <c r="G21" s="200" t="s">
        <v>10</v>
      </c>
      <c r="H21" s="201"/>
      <c r="I21" s="202"/>
      <c r="J21" s="29">
        <f>IFERROR(INDEX($U$21:$U$24,MATCH(G21,$W$21:$W$24,0)),"")+0</f>
        <v>3</v>
      </c>
      <c r="K21" s="29">
        <f>IFERROR(IF(J21=3,"1","0"),"")+0</f>
        <v>1</v>
      </c>
      <c r="L21" s="28"/>
      <c r="M21" s="28"/>
      <c r="N21" s="28"/>
      <c r="O21" s="28"/>
      <c r="P21" s="189" t="str">
        <f>IFERROR(IF(J21=3,"YOU ARE CORRECT! VERY GOOD!","INCORRECT! PLEASE TRY AGAIN!"),"")</f>
        <v>YOU ARE CORRECT! VERY GOOD!</v>
      </c>
      <c r="Q21" s="190"/>
      <c r="R21" s="190"/>
      <c r="S21" s="191"/>
      <c r="T21" s="23"/>
      <c r="U21">
        <v>1</v>
      </c>
      <c r="V21">
        <v>1</v>
      </c>
      <c r="W21" t="s">
        <v>26</v>
      </c>
      <c r="Y21">
        <v>1</v>
      </c>
      <c r="Z21">
        <v>1</v>
      </c>
      <c r="AA21" t="s">
        <v>22</v>
      </c>
    </row>
    <row r="22" spans="2:27" ht="15.75" thickBot="1" x14ac:dyDescent="0.3">
      <c r="B22" s="1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10"/>
      <c r="U22">
        <v>2</v>
      </c>
      <c r="V22">
        <v>2</v>
      </c>
      <c r="W22" t="s">
        <v>27</v>
      </c>
      <c r="Y22">
        <v>2</v>
      </c>
      <c r="Z22">
        <v>2</v>
      </c>
      <c r="AA22" t="s">
        <v>23</v>
      </c>
    </row>
    <row r="23" spans="2:27" ht="16.5" thickBot="1" x14ac:dyDescent="0.3">
      <c r="B23" s="12" t="s">
        <v>115</v>
      </c>
      <c r="C23" s="161" t="s">
        <v>21</v>
      </c>
      <c r="D23" s="161"/>
      <c r="E23" s="161"/>
      <c r="F23" s="161"/>
      <c r="G23" s="203" t="s">
        <v>19</v>
      </c>
      <c r="H23" s="204"/>
      <c r="I23" s="205"/>
      <c r="J23" s="29">
        <f>IFERROR(INDEX($Y$21:$Y$24,MATCH(G23,$AA$21:$AA$24,0)),"")+0</f>
        <v>3</v>
      </c>
      <c r="K23" s="29">
        <f>IFERROR(IF(J23=3,"1","0"),"")+0</f>
        <v>1</v>
      </c>
      <c r="L23" s="29"/>
      <c r="M23" s="29"/>
      <c r="N23" s="29"/>
      <c r="O23" s="29"/>
      <c r="P23" s="189" t="str">
        <f>IFERROR(IF(J23=3,"YOU ARE CORRECT! VERY GOOD!","INCORRECT! PLEASE TRY AGAIN!"),"")</f>
        <v>YOU ARE CORRECT! VERY GOOD!</v>
      </c>
      <c r="Q23" s="190"/>
      <c r="R23" s="190"/>
      <c r="S23" s="191"/>
      <c r="T23" s="23"/>
      <c r="U23">
        <v>3</v>
      </c>
      <c r="V23">
        <v>3</v>
      </c>
      <c r="W23" t="s">
        <v>10</v>
      </c>
      <c r="Y23">
        <v>3</v>
      </c>
      <c r="Z23">
        <v>3</v>
      </c>
      <c r="AA23" t="s">
        <v>19</v>
      </c>
    </row>
    <row r="24" spans="2:27" x14ac:dyDescent="0.25">
      <c r="B24" s="1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10"/>
      <c r="U24">
        <v>4</v>
      </c>
      <c r="V24">
        <v>4</v>
      </c>
      <c r="W24" t="s">
        <v>28</v>
      </c>
      <c r="Y24">
        <v>4</v>
      </c>
      <c r="Z24">
        <v>4</v>
      </c>
      <c r="AA24" t="s">
        <v>24</v>
      </c>
    </row>
    <row r="25" spans="2:27" ht="15.75" thickBot="1" x14ac:dyDescent="0.3">
      <c r="B25" s="12" t="s">
        <v>116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10"/>
    </row>
    <row r="26" spans="2:27" ht="16.5" thickBot="1" x14ac:dyDescent="0.3">
      <c r="B26" s="15"/>
      <c r="C26" s="178" t="s">
        <v>7</v>
      </c>
      <c r="D26" s="179"/>
      <c r="E26" s="31"/>
      <c r="F26" s="138" t="s">
        <v>2</v>
      </c>
      <c r="G26" s="138"/>
      <c r="H26" s="138"/>
      <c r="I26" s="139"/>
      <c r="J26" s="5"/>
      <c r="K26" s="5"/>
      <c r="L26" s="5"/>
      <c r="M26" s="5"/>
      <c r="N26" s="5"/>
      <c r="O26" s="5"/>
      <c r="P26" s="5"/>
      <c r="Q26" s="5"/>
      <c r="R26" s="5"/>
      <c r="S26" s="5"/>
      <c r="T26" s="10"/>
    </row>
    <row r="27" spans="2:27" ht="16.5" thickBot="1" x14ac:dyDescent="0.3">
      <c r="B27" s="15"/>
      <c r="C27" s="192" t="s">
        <v>4</v>
      </c>
      <c r="D27" s="193"/>
      <c r="E27" s="29">
        <f>IFERROR(INDEX($Y$27:$Y$30,MATCH(C27,$AA$27:$AA$30,0)),"")+0</f>
        <v>1</v>
      </c>
      <c r="F27" s="187" t="s">
        <v>8</v>
      </c>
      <c r="G27" s="187"/>
      <c r="H27" s="187"/>
      <c r="I27" s="188"/>
      <c r="J27" s="29">
        <f>IFERROR(INDEX($U$27:$U$30,MATCH(F27,$W$27:$W$30,0)),"")+0-E27</f>
        <v>0</v>
      </c>
      <c r="K27" s="29">
        <f>IFERROR(IF(J27=0,"1","0"),"")+0</f>
        <v>1</v>
      </c>
      <c r="L27" s="5"/>
      <c r="M27" s="5"/>
      <c r="N27" s="5"/>
      <c r="O27" s="5"/>
      <c r="P27" s="189" t="str">
        <f>IFERROR(IF(J27=0,"YOU ARE CORRECT! VERY GOOD!","INCORRECT! PLEASE TRY AGAIN!"),"")</f>
        <v>YOU ARE CORRECT! VERY GOOD!</v>
      </c>
      <c r="Q27" s="190"/>
      <c r="R27" s="190"/>
      <c r="S27" s="191"/>
      <c r="T27" s="23"/>
      <c r="U27">
        <v>1</v>
      </c>
      <c r="V27">
        <v>1</v>
      </c>
      <c r="W27" t="s">
        <v>8</v>
      </c>
      <c r="Y27">
        <v>1</v>
      </c>
      <c r="Z27">
        <v>1</v>
      </c>
      <c r="AA27" t="s">
        <v>4</v>
      </c>
    </row>
    <row r="28" spans="2:27" ht="16.5" thickBot="1" x14ac:dyDescent="0.3">
      <c r="B28" s="15"/>
      <c r="C28" s="194" t="s">
        <v>3</v>
      </c>
      <c r="D28" s="195"/>
      <c r="E28" s="29">
        <f t="shared" ref="E28:E29" si="0">IFERROR(INDEX($Y$27:$Y$30,MATCH(C28,$AA$27:$AA$30,0)),"")+0</f>
        <v>3</v>
      </c>
      <c r="F28" s="198" t="s">
        <v>6</v>
      </c>
      <c r="G28" s="198"/>
      <c r="H28" s="198"/>
      <c r="I28" s="199"/>
      <c r="J28" s="29">
        <f>IFERROR(INDEX($U$27:$U$30,MATCH(F28,$W$27:$W$30,0)),"")+0-E28</f>
        <v>0</v>
      </c>
      <c r="K28" s="29">
        <f>IFERROR(IF(J28=0,"1","0"),"")+0</f>
        <v>1</v>
      </c>
      <c r="L28" s="5"/>
      <c r="M28" s="5"/>
      <c r="N28" s="5"/>
      <c r="O28" s="5"/>
      <c r="P28" s="189" t="str">
        <f>IFERROR(IF(J28=0,"YOU ARE CORRECT! VERY GOOD!","INCORRECT! PLEASE TRY AGAIN!"),"")</f>
        <v>YOU ARE CORRECT! VERY GOOD!</v>
      </c>
      <c r="Q28" s="190"/>
      <c r="R28" s="190"/>
      <c r="S28" s="191"/>
      <c r="T28" s="23"/>
      <c r="U28">
        <v>2</v>
      </c>
      <c r="V28">
        <v>2</v>
      </c>
      <c r="W28" t="s">
        <v>9</v>
      </c>
      <c r="Y28">
        <v>2</v>
      </c>
      <c r="Z28">
        <v>2</v>
      </c>
      <c r="AA28" t="s">
        <v>5</v>
      </c>
    </row>
    <row r="29" spans="2:27" ht="16.5" thickBot="1" x14ac:dyDescent="0.3">
      <c r="B29" s="15"/>
      <c r="C29" s="185" t="s">
        <v>5</v>
      </c>
      <c r="D29" s="186"/>
      <c r="E29" s="25">
        <f t="shared" si="0"/>
        <v>2</v>
      </c>
      <c r="F29" s="196" t="s">
        <v>9</v>
      </c>
      <c r="G29" s="196"/>
      <c r="H29" s="196"/>
      <c r="I29" s="197"/>
      <c r="J29" s="29">
        <f>IFERROR(INDEX($U$27:$U$30,MATCH(F29,$W$27:$W$30,0)),"")+0-E29</f>
        <v>0</v>
      </c>
      <c r="K29" s="29">
        <f>IFERROR(IF(J29=0,"1","0"),"")+0</f>
        <v>1</v>
      </c>
      <c r="L29" s="5"/>
      <c r="M29" s="5"/>
      <c r="N29" s="5"/>
      <c r="O29" s="5"/>
      <c r="P29" s="189" t="str">
        <f>IFERROR(IF(J29=0,"YOU ARE CORRECT! VERY GOOD!","INCORRECT! PLEASE TRY AGAIN!"),"")</f>
        <v>YOU ARE CORRECT! VERY GOOD!</v>
      </c>
      <c r="Q29" s="190"/>
      <c r="R29" s="190"/>
      <c r="S29" s="191"/>
      <c r="T29" s="23"/>
      <c r="U29">
        <v>3</v>
      </c>
      <c r="V29">
        <v>3</v>
      </c>
      <c r="W29" t="s">
        <v>6</v>
      </c>
      <c r="Y29">
        <v>3</v>
      </c>
      <c r="Z29">
        <v>3</v>
      </c>
      <c r="AA29" t="s">
        <v>3</v>
      </c>
    </row>
    <row r="30" spans="2:27" ht="15.75" thickBot="1" x14ac:dyDescent="0.3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10"/>
      <c r="U30">
        <v>8</v>
      </c>
      <c r="V30">
        <v>4</v>
      </c>
      <c r="W30" t="s">
        <v>25</v>
      </c>
      <c r="Y30">
        <v>4</v>
      </c>
      <c r="Z30">
        <v>4</v>
      </c>
      <c r="AA30" t="s">
        <v>29</v>
      </c>
    </row>
    <row r="31" spans="2:27" ht="15.75" thickBot="1" x14ac:dyDescent="0.3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10"/>
    </row>
    <row r="32" spans="2:27" ht="32.25" thickBot="1" x14ac:dyDescent="0.3">
      <c r="B32" s="152" t="s">
        <v>38</v>
      </c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4"/>
    </row>
    <row r="33" spans="2:27" x14ac:dyDescent="0.25">
      <c r="B33" s="1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10"/>
    </row>
    <row r="34" spans="2:27" ht="19.5" thickBot="1" x14ac:dyDescent="0.35">
      <c r="B34" s="27" t="s">
        <v>39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10"/>
    </row>
    <row r="35" spans="2:27" ht="16.5" thickBot="1" x14ac:dyDescent="0.3">
      <c r="B35" s="15"/>
      <c r="C35" s="178" t="s">
        <v>7</v>
      </c>
      <c r="D35" s="179"/>
      <c r="E35" s="31"/>
      <c r="F35" s="138" t="s">
        <v>40</v>
      </c>
      <c r="G35" s="138"/>
      <c r="H35" s="138"/>
      <c r="I35" s="139"/>
      <c r="J35" s="5"/>
      <c r="K35" s="5"/>
      <c r="L35" s="5"/>
      <c r="M35" s="5"/>
      <c r="N35" s="5"/>
      <c r="O35" s="5"/>
      <c r="P35" s="5"/>
      <c r="Q35" s="5"/>
      <c r="R35" s="5"/>
      <c r="S35" s="5"/>
      <c r="T35" s="10"/>
    </row>
    <row r="36" spans="2:27" ht="16.5" thickBot="1" x14ac:dyDescent="0.3">
      <c r="B36" s="15"/>
      <c r="C36" s="192" t="s">
        <v>4</v>
      </c>
      <c r="D36" s="193"/>
      <c r="E36" s="29">
        <f>IFERROR(INDEX($Y$36:$Y$39,MATCH(C36,$AA$36:$AA$39,0)),"")+0</f>
        <v>4</v>
      </c>
      <c r="F36" s="187" t="s">
        <v>45</v>
      </c>
      <c r="G36" s="187"/>
      <c r="H36" s="187"/>
      <c r="I36" s="188"/>
      <c r="J36" s="29">
        <f>IFERROR(INDEX($U$36:$U$39,MATCH(F36,$W$36:$W$39,0)),"")+0-E36</f>
        <v>0</v>
      </c>
      <c r="K36" s="29">
        <f>IFERROR(IF(J36=0,"1","0"),"")+0</f>
        <v>1</v>
      </c>
      <c r="L36" s="5"/>
      <c r="M36" s="5"/>
      <c r="N36" s="5"/>
      <c r="O36" s="5"/>
      <c r="P36" s="189" t="str">
        <f>IFERROR(IF(J36=0,"YOU ARE CORRECT! VERY GOOD!","INCORRECT! PLEASE TRY AGAIN!"),"")</f>
        <v>YOU ARE CORRECT! VERY GOOD!</v>
      </c>
      <c r="Q36" s="190"/>
      <c r="R36" s="190"/>
      <c r="S36" s="191"/>
      <c r="T36" s="10"/>
      <c r="U36">
        <v>9</v>
      </c>
      <c r="V36">
        <v>1</v>
      </c>
      <c r="W36" t="s">
        <v>41</v>
      </c>
      <c r="Y36">
        <v>1</v>
      </c>
      <c r="Z36">
        <v>1</v>
      </c>
      <c r="AA36" t="s">
        <v>29</v>
      </c>
    </row>
    <row r="37" spans="2:27" ht="16.5" thickBot="1" x14ac:dyDescent="0.3">
      <c r="B37" s="15"/>
      <c r="C37" s="194" t="s">
        <v>5</v>
      </c>
      <c r="D37" s="195"/>
      <c r="E37" s="29">
        <f>IFERROR(INDEX($Y$36:$Y$39,MATCH(C37,$AA$36:$AA$39,0)),"")+0</f>
        <v>2</v>
      </c>
      <c r="F37" s="198" t="s">
        <v>42</v>
      </c>
      <c r="G37" s="198"/>
      <c r="H37" s="198"/>
      <c r="I37" s="199"/>
      <c r="J37" s="29">
        <f>IFERROR(INDEX($U$36:$U$39,MATCH(F37,$W$36:$W$39,0)),"")+0-E37</f>
        <v>0</v>
      </c>
      <c r="K37" s="29">
        <f>IFERROR(IF(J37=0,"1","0"),"")+0</f>
        <v>1</v>
      </c>
      <c r="L37" s="5"/>
      <c r="M37" s="5"/>
      <c r="N37" s="5"/>
      <c r="O37" s="5"/>
      <c r="P37" s="189" t="str">
        <f>IFERROR(IF(J37=0,"YOU ARE CORRECT! VERY GOOD!","INCORRECT! PLEASE TRY AGAIN!"),"")</f>
        <v>YOU ARE CORRECT! VERY GOOD!</v>
      </c>
      <c r="Q37" s="190"/>
      <c r="R37" s="190"/>
      <c r="S37" s="191"/>
      <c r="T37" s="10"/>
      <c r="U37">
        <v>2</v>
      </c>
      <c r="V37">
        <v>2</v>
      </c>
      <c r="W37" t="s">
        <v>42</v>
      </c>
      <c r="Y37">
        <v>2</v>
      </c>
      <c r="Z37">
        <v>2</v>
      </c>
      <c r="AA37" t="s">
        <v>5</v>
      </c>
    </row>
    <row r="38" spans="2:27" ht="16.5" thickBot="1" x14ac:dyDescent="0.3">
      <c r="B38" s="15"/>
      <c r="C38" s="185"/>
      <c r="D38" s="186"/>
      <c r="E38" s="29" t="e">
        <f>IFERROR(INDEX($Y$36:$Y$39,MATCH(C38,$AA$36:$AA$39,0)),"")+0</f>
        <v>#VALUE!</v>
      </c>
      <c r="F38" s="198"/>
      <c r="G38" s="198"/>
      <c r="H38" s="198"/>
      <c r="I38" s="199"/>
      <c r="J38" s="29" t="e">
        <f>IFERROR(INDEX($U$36:$U$41,MATCH(F38,$W$36:$W$41,0)),"")+0-E38</f>
        <v>#VALUE!</v>
      </c>
      <c r="K38" s="29" t="e">
        <f>IFERROR(IF(J38=0,"1","0"),"")+0</f>
        <v>#VALUE!</v>
      </c>
      <c r="L38" s="5"/>
      <c r="M38" s="5"/>
      <c r="N38" s="5"/>
      <c r="O38" s="5"/>
      <c r="P38" s="189" t="str">
        <f>IFERROR(IF(J38=0,"YOU ARE CORRECT! VERY GOOD!","INCORRECT! PLEASE TRY AGAIN!"),"")</f>
        <v/>
      </c>
      <c r="Q38" s="190"/>
      <c r="R38" s="190"/>
      <c r="S38" s="191"/>
      <c r="T38" s="10"/>
      <c r="U38">
        <v>7</v>
      </c>
      <c r="V38">
        <v>3</v>
      </c>
      <c r="W38" t="s">
        <v>44</v>
      </c>
      <c r="Y38">
        <v>3</v>
      </c>
      <c r="Z38">
        <v>3</v>
      </c>
      <c r="AA38" t="s">
        <v>3</v>
      </c>
    </row>
    <row r="39" spans="2:27" ht="15.75" thickBot="1" x14ac:dyDescent="0.3">
      <c r="B39" s="1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10"/>
      <c r="U39">
        <v>4</v>
      </c>
      <c r="V39">
        <v>4</v>
      </c>
      <c r="W39" t="s">
        <v>45</v>
      </c>
      <c r="Y39">
        <v>4</v>
      </c>
      <c r="Z39">
        <v>4</v>
      </c>
      <c r="AA39" t="s">
        <v>4</v>
      </c>
    </row>
    <row r="40" spans="2:27" ht="32.25" thickBot="1" x14ac:dyDescent="0.3">
      <c r="B40" s="152" t="s">
        <v>52</v>
      </c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4"/>
      <c r="U40">
        <v>5</v>
      </c>
      <c r="W40" t="s">
        <v>61</v>
      </c>
    </row>
    <row r="41" spans="2:27" x14ac:dyDescent="0.25">
      <c r="B41" s="1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10"/>
      <c r="U41">
        <v>6</v>
      </c>
      <c r="W41" t="s">
        <v>65</v>
      </c>
    </row>
    <row r="42" spans="2:27" ht="19.5" thickBot="1" x14ac:dyDescent="0.35">
      <c r="B42" s="27" t="s">
        <v>53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10"/>
    </row>
    <row r="43" spans="2:27" ht="16.5" thickBot="1" x14ac:dyDescent="0.3">
      <c r="B43" s="15"/>
      <c r="C43" s="210" t="s">
        <v>54</v>
      </c>
      <c r="D43" s="210"/>
      <c r="E43" s="210"/>
      <c r="F43" s="211" t="s">
        <v>3</v>
      </c>
      <c r="G43" s="212"/>
      <c r="H43" s="212"/>
      <c r="I43" s="213"/>
      <c r="J43" s="29">
        <f>IFERROR(INDEX($U$43:$U$46,MATCH(F43,$W$43:$W$46,0)),"")+0</f>
        <v>3</v>
      </c>
      <c r="K43" s="29">
        <f>IFERROR(IF(J43=3,"1","0"),"")+0</f>
        <v>1</v>
      </c>
      <c r="L43" s="5"/>
      <c r="M43" s="5"/>
      <c r="N43" s="5"/>
      <c r="O43" s="5"/>
      <c r="P43" s="189" t="str">
        <f>IFERROR(IF(J43=3,"YOU ARE CORRECT! VERY GOOD!","INCORRECT! PLEASE TRY AGAIN!"),"")</f>
        <v>YOU ARE CORRECT! VERY GOOD!</v>
      </c>
      <c r="Q43" s="190"/>
      <c r="R43" s="190"/>
      <c r="S43" s="191"/>
      <c r="T43" s="10"/>
      <c r="U43">
        <v>1</v>
      </c>
      <c r="V43">
        <v>1</v>
      </c>
      <c r="W43" t="s">
        <v>4</v>
      </c>
      <c r="Y43">
        <v>1</v>
      </c>
      <c r="Z43">
        <v>1</v>
      </c>
      <c r="AA43" t="s">
        <v>56</v>
      </c>
    </row>
    <row r="44" spans="2:27" ht="16.5" thickBot="1" x14ac:dyDescent="0.3">
      <c r="B44" s="15"/>
      <c r="C44" s="210" t="s">
        <v>55</v>
      </c>
      <c r="D44" s="210"/>
      <c r="E44" s="210"/>
      <c r="F44" s="211" t="s">
        <v>56</v>
      </c>
      <c r="G44" s="212"/>
      <c r="H44" s="212"/>
      <c r="I44" s="213"/>
      <c r="J44" s="29">
        <f>IFERROR(INDEX($Y$43:$Y$46,MATCH(F44,$AA$43:$AA$46,0)),"")+0</f>
        <v>1</v>
      </c>
      <c r="K44" s="29">
        <f>IFERROR(IF(J44=1,"1","0"),"")+0</f>
        <v>1</v>
      </c>
      <c r="L44" s="5"/>
      <c r="M44" s="5"/>
      <c r="N44" s="5"/>
      <c r="O44" s="5"/>
      <c r="P44" s="189" t="str">
        <f>IFERROR(IF(J44=1,"YOU ARE CORRECT! VERY GOOD!","INCORRECT! PLEASE TRY AGAIN!"),"")</f>
        <v>YOU ARE CORRECT! VERY GOOD!</v>
      </c>
      <c r="Q44" s="190"/>
      <c r="R44" s="190"/>
      <c r="S44" s="191"/>
      <c r="T44" s="10"/>
      <c r="U44">
        <v>2</v>
      </c>
      <c r="V44">
        <v>2</v>
      </c>
      <c r="W44" t="s">
        <v>5</v>
      </c>
      <c r="Y44">
        <v>2</v>
      </c>
      <c r="Z44">
        <v>2</v>
      </c>
      <c r="AA44" t="s">
        <v>57</v>
      </c>
    </row>
    <row r="45" spans="2:27" ht="15.75" thickBot="1" x14ac:dyDescent="0.3">
      <c r="B45" s="1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10"/>
      <c r="U45">
        <v>3</v>
      </c>
      <c r="V45">
        <v>3</v>
      </c>
      <c r="W45" t="s">
        <v>3</v>
      </c>
      <c r="Y45">
        <v>3</v>
      </c>
      <c r="Z45">
        <v>3</v>
      </c>
      <c r="AA45" t="s">
        <v>58</v>
      </c>
    </row>
    <row r="46" spans="2:27" ht="32.25" thickBot="1" x14ac:dyDescent="0.3">
      <c r="B46" s="152" t="s">
        <v>67</v>
      </c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4"/>
      <c r="U46">
        <v>4</v>
      </c>
      <c r="V46">
        <v>4</v>
      </c>
      <c r="W46" t="s">
        <v>29</v>
      </c>
      <c r="Y46">
        <v>4</v>
      </c>
      <c r="Z46">
        <v>4</v>
      </c>
      <c r="AA46" t="s">
        <v>59</v>
      </c>
    </row>
    <row r="47" spans="2:27" ht="15.75" thickBot="1" x14ac:dyDescent="0.3">
      <c r="B47" s="1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38"/>
      <c r="S47" s="5"/>
      <c r="T47" s="10"/>
      <c r="Y47">
        <v>1</v>
      </c>
      <c r="Z47">
        <v>1</v>
      </c>
      <c r="AA47" t="s">
        <v>74</v>
      </c>
    </row>
    <row r="48" spans="2:27" ht="18" customHeight="1" thickBot="1" x14ac:dyDescent="0.3">
      <c r="B48" s="39" t="s">
        <v>68</v>
      </c>
      <c r="C48" s="5"/>
      <c r="D48" s="5"/>
      <c r="E48" s="5" t="s">
        <v>69</v>
      </c>
      <c r="F48" s="5"/>
      <c r="G48" s="5" t="s">
        <v>72</v>
      </c>
      <c r="H48" s="211" t="s">
        <v>76</v>
      </c>
      <c r="I48" s="212"/>
      <c r="J48" s="212"/>
      <c r="K48" s="212"/>
      <c r="L48" s="213"/>
      <c r="M48" s="29">
        <f>IFERROR(INDEX($Y$46:$Y$49,MATCH(H48,$AA$46:$AA$49,0)),"")+0</f>
        <v>3</v>
      </c>
      <c r="N48" s="29">
        <f>IFERROR(IF(M48=3,"1","0"),"")+0</f>
        <v>1</v>
      </c>
      <c r="O48" s="32"/>
      <c r="P48" s="189" t="str">
        <f>IFERROR(IF(M48=3,"YOU ARE CORRECT! VERY GOOD!","INCORRECT! PLEASE TRY AGAIN!"),"")</f>
        <v>YOU ARE CORRECT! VERY GOOD!</v>
      </c>
      <c r="Q48" s="190"/>
      <c r="R48" s="190"/>
      <c r="S48" s="191"/>
      <c r="T48" s="10"/>
      <c r="Y48">
        <v>2</v>
      </c>
      <c r="Z48">
        <v>2</v>
      </c>
      <c r="AA48" t="s">
        <v>75</v>
      </c>
    </row>
    <row r="49" spans="2:27" ht="18" customHeight="1" thickBot="1" x14ac:dyDescent="0.3">
      <c r="B49" s="15"/>
      <c r="C49" s="5"/>
      <c r="D49" s="5"/>
      <c r="E49" s="5"/>
      <c r="F49" s="5"/>
      <c r="G49" s="5"/>
      <c r="H49" s="212"/>
      <c r="I49" s="212"/>
      <c r="J49" s="212"/>
      <c r="K49" s="212"/>
      <c r="L49" s="212"/>
      <c r="M49" s="29"/>
      <c r="N49" s="29"/>
      <c r="O49" s="32"/>
      <c r="P49" s="5"/>
      <c r="Q49" s="5"/>
      <c r="R49" s="5"/>
      <c r="S49" s="5"/>
      <c r="T49" s="10"/>
      <c r="U49" s="41"/>
      <c r="Y49">
        <v>3</v>
      </c>
      <c r="Z49">
        <v>3</v>
      </c>
      <c r="AA49" t="s">
        <v>76</v>
      </c>
    </row>
    <row r="50" spans="2:27" ht="16.5" thickBot="1" x14ac:dyDescent="0.3">
      <c r="B50" s="15"/>
      <c r="C50" s="5"/>
      <c r="D50" s="5"/>
      <c r="E50" s="5" t="s">
        <v>70</v>
      </c>
      <c r="F50" s="5"/>
      <c r="G50" s="5" t="s">
        <v>71</v>
      </c>
      <c r="H50" s="211" t="s">
        <v>76</v>
      </c>
      <c r="I50" s="212"/>
      <c r="J50" s="212"/>
      <c r="K50" s="212"/>
      <c r="L50" s="213"/>
      <c r="M50" s="29">
        <f>IFERROR(INDEX($Y$46:$Y$49,MATCH(H50,$AA$46:$AA$49,0)),"")+0</f>
        <v>3</v>
      </c>
      <c r="N50" s="29">
        <f>IFERROR(IF(M50=3,"1","0"),"")+0</f>
        <v>1</v>
      </c>
      <c r="O50" s="32"/>
      <c r="P50" s="189" t="str">
        <f>IFERROR(IF(M50=3,"YOU ARE CORRECT! VERY GOOD!","INCORRECT! PLEASE TRY AGAIN!"),"")</f>
        <v>YOU ARE CORRECT! VERY GOOD!</v>
      </c>
      <c r="Q50" s="190"/>
      <c r="R50" s="190"/>
      <c r="S50" s="191"/>
      <c r="T50" s="10"/>
    </row>
    <row r="51" spans="2:27" ht="16.5" thickBot="1" x14ac:dyDescent="0.3">
      <c r="B51" s="15"/>
      <c r="C51" s="5"/>
      <c r="D51" s="5"/>
      <c r="E51" s="5"/>
      <c r="F51" s="5"/>
      <c r="G51" s="5"/>
      <c r="H51" s="211"/>
      <c r="I51" s="212"/>
      <c r="J51" s="212"/>
      <c r="K51" s="212"/>
      <c r="L51" s="213"/>
      <c r="M51" s="29" t="e">
        <f t="shared" ref="M51:M52" si="1">IFERROR(INDEX($Y$47:$Y$49,MATCH(H51,$AA$47:$AA$49,0)),"")+0</f>
        <v>#VALUE!</v>
      </c>
      <c r="N51" s="29" t="e">
        <f t="shared" ref="N51:N52" si="2">IFERROR(IF(M51=3,"1","0"),"")+0</f>
        <v>#VALUE!</v>
      </c>
      <c r="O51" s="32"/>
      <c r="P51" s="189" t="str">
        <f t="shared" ref="P51:P52" si="3">IFERROR(IF(M51=3,"YOU ARE CORRECT! VERY GOOD!","INCORRECT! PLEASE TRY AGAIN!"),"")</f>
        <v/>
      </c>
      <c r="Q51" s="190"/>
      <c r="R51" s="190"/>
      <c r="S51" s="191"/>
      <c r="T51" s="10"/>
    </row>
    <row r="52" spans="2:27" ht="16.5" thickBot="1" x14ac:dyDescent="0.3">
      <c r="B52" s="15"/>
      <c r="C52" s="5"/>
      <c r="D52" s="5"/>
      <c r="E52" s="5"/>
      <c r="F52" s="5"/>
      <c r="G52" s="5"/>
      <c r="H52" s="211"/>
      <c r="I52" s="212"/>
      <c r="J52" s="212"/>
      <c r="K52" s="212"/>
      <c r="L52" s="213"/>
      <c r="M52" s="29" t="e">
        <f t="shared" si="1"/>
        <v>#VALUE!</v>
      </c>
      <c r="N52" s="29" t="e">
        <f t="shared" si="2"/>
        <v>#VALUE!</v>
      </c>
      <c r="O52" s="32"/>
      <c r="P52" s="189" t="str">
        <f t="shared" si="3"/>
        <v/>
      </c>
      <c r="Q52" s="190"/>
      <c r="R52" s="190"/>
      <c r="S52" s="191"/>
      <c r="T52" s="10"/>
    </row>
    <row r="53" spans="2:27" x14ac:dyDescent="0.25">
      <c r="B53" s="15"/>
      <c r="C53" s="5"/>
      <c r="D53" s="5"/>
      <c r="E53" s="5"/>
      <c r="F53" s="5" t="s">
        <v>73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0"/>
    </row>
    <row r="54" spans="2:27" x14ac:dyDescent="0.25">
      <c r="B54" s="1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10"/>
    </row>
    <row r="55" spans="2:27" ht="15.75" thickBot="1" x14ac:dyDescent="0.3">
      <c r="B55" s="1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20"/>
      <c r="S55" s="20"/>
      <c r="T55" s="10"/>
    </row>
    <row r="56" spans="2:27" ht="47.25" customHeight="1" thickBot="1" x14ac:dyDescent="0.3">
      <c r="B56" s="217" t="s">
        <v>30</v>
      </c>
      <c r="C56" s="218"/>
      <c r="D56" s="218"/>
      <c r="E56" s="218"/>
      <c r="F56" s="218"/>
      <c r="G56" s="218"/>
      <c r="H56" s="218"/>
      <c r="I56" s="218"/>
      <c r="J56" s="218"/>
      <c r="K56" s="218"/>
      <c r="L56" s="219"/>
      <c r="M56" s="30"/>
      <c r="N56" s="30"/>
      <c r="O56" s="30"/>
      <c r="P56" s="174">
        <f>IFERROR(SUM(K29,K28,K27,K23,K21,K36,K37,K43,K44,N48),"")</f>
        <v>10</v>
      </c>
      <c r="Q56" s="175"/>
      <c r="R56" s="133" t="s">
        <v>64</v>
      </c>
      <c r="S56" s="134"/>
      <c r="T56" s="24"/>
    </row>
    <row r="57" spans="2:27" ht="53.25" customHeight="1" thickBot="1" x14ac:dyDescent="0.3">
      <c r="B57" s="207" t="str">
        <f>IFERROR(INDEX($W$57,MATCH(X57,$P$56,0)),"")</f>
        <v>Are you now ready to take Activity Card 4? What are you waiting for? Proceed now to Activity Card 4.</v>
      </c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9"/>
      <c r="V57">
        <v>10</v>
      </c>
      <c r="W57" t="s">
        <v>104</v>
      </c>
      <c r="X57">
        <f>P56</f>
        <v>10</v>
      </c>
    </row>
  </sheetData>
  <mergeCells count="62">
    <mergeCell ref="C11:S11"/>
    <mergeCell ref="B2:T2"/>
    <mergeCell ref="B4:T4"/>
    <mergeCell ref="B6:T6"/>
    <mergeCell ref="C8:S8"/>
    <mergeCell ref="J9:P9"/>
    <mergeCell ref="D16:H16"/>
    <mergeCell ref="D17:H17"/>
    <mergeCell ref="D18:H18"/>
    <mergeCell ref="D13:H14"/>
    <mergeCell ref="D15:H15"/>
    <mergeCell ref="C28:D28"/>
    <mergeCell ref="F28:I28"/>
    <mergeCell ref="P28:S28"/>
    <mergeCell ref="C21:F21"/>
    <mergeCell ref="G21:I21"/>
    <mergeCell ref="P21:S21"/>
    <mergeCell ref="C23:F23"/>
    <mergeCell ref="G23:I23"/>
    <mergeCell ref="P23:S23"/>
    <mergeCell ref="C26:D26"/>
    <mergeCell ref="F26:I26"/>
    <mergeCell ref="C27:D27"/>
    <mergeCell ref="F27:I27"/>
    <mergeCell ref="P27:S27"/>
    <mergeCell ref="C29:D29"/>
    <mergeCell ref="F29:I29"/>
    <mergeCell ref="P29:S29"/>
    <mergeCell ref="B32:T32"/>
    <mergeCell ref="C35:D35"/>
    <mergeCell ref="F35:I35"/>
    <mergeCell ref="C36:D36"/>
    <mergeCell ref="F36:I36"/>
    <mergeCell ref="P36:S36"/>
    <mergeCell ref="C37:D37"/>
    <mergeCell ref="F37:I37"/>
    <mergeCell ref="P37:S37"/>
    <mergeCell ref="P51:S51"/>
    <mergeCell ref="P52:S52"/>
    <mergeCell ref="C38:D38"/>
    <mergeCell ref="F38:I38"/>
    <mergeCell ref="P38:S38"/>
    <mergeCell ref="B40:T40"/>
    <mergeCell ref="C43:E43"/>
    <mergeCell ref="F43:I43"/>
    <mergeCell ref="P43:S43"/>
    <mergeCell ref="D19:H19"/>
    <mergeCell ref="B57:T57"/>
    <mergeCell ref="B46:T46"/>
    <mergeCell ref="H48:L48"/>
    <mergeCell ref="H50:L50"/>
    <mergeCell ref="H51:L51"/>
    <mergeCell ref="H52:L52"/>
    <mergeCell ref="H49:L49"/>
    <mergeCell ref="P48:S48"/>
    <mergeCell ref="C44:E44"/>
    <mergeCell ref="F44:I44"/>
    <mergeCell ref="P44:S44"/>
    <mergeCell ref="B56:L56"/>
    <mergeCell ref="P56:Q56"/>
    <mergeCell ref="R56:S56"/>
    <mergeCell ref="P50:S50"/>
  </mergeCells>
  <conditionalFormatting sqref="G21:I21">
    <cfRule type="cellIs" dxfId="532" priority="73" operator="equal">
      <formula>"Time"</formula>
    </cfRule>
    <cfRule type="cellIs" dxfId="531" priority="74" operator="equal">
      <formula>"Distance"</formula>
    </cfRule>
    <cfRule type="cellIs" dxfId="530" priority="75" operator="equal">
      <formula>"Car"</formula>
    </cfRule>
    <cfRule type="cellIs" dxfId="529" priority="76" operator="equal">
      <formula>"SPEED"</formula>
    </cfRule>
    <cfRule type="cellIs" dxfId="528" priority="77" operator="equal">
      <formula>"SPEED"</formula>
    </cfRule>
  </conditionalFormatting>
  <conditionalFormatting sqref="P21:T21">
    <cfRule type="containsText" dxfId="527" priority="63" operator="containsText" text="very good">
      <formula>NOT(ISERROR(SEARCH("very good",P21)))</formula>
    </cfRule>
    <cfRule type="containsText" dxfId="526" priority="64" operator="containsText" text="incorrect">
      <formula>NOT(ISERROR(SEARCH("incorrect",P21)))</formula>
    </cfRule>
    <cfRule type="containsText" dxfId="525" priority="65" operator="containsText" text="incorrect">
      <formula>NOT(ISERROR(SEARCH("incorrect",P21)))</formula>
    </cfRule>
    <cfRule type="containsText" dxfId="524" priority="66" operator="containsText" text="correct">
      <formula>NOT(ISERROR(SEARCH("correct",P21)))</formula>
    </cfRule>
    <cfRule type="containsText" dxfId="523" priority="72" operator="containsText" text="Incorrect">
      <formula>NOT(ISERROR(SEARCH("Incorrect",P21)))</formula>
    </cfRule>
  </conditionalFormatting>
  <conditionalFormatting sqref="G23:I23">
    <cfRule type="containsText" dxfId="522" priority="67" operator="containsText" text="speed">
      <formula>NOT(ISERROR(SEARCH("speed",G23)))</formula>
    </cfRule>
    <cfRule type="containsText" dxfId="521" priority="68" operator="containsText" text="car">
      <formula>NOT(ISERROR(SEARCH("car",G23)))</formula>
    </cfRule>
    <cfRule type="containsText" dxfId="520" priority="69" operator="containsText" text="distance">
      <formula>NOT(ISERROR(SEARCH("distance",G23)))</formula>
    </cfRule>
    <cfRule type="containsText" dxfId="519" priority="70" operator="containsText" text="time">
      <formula>NOT(ISERROR(SEARCH("time",G23)))</formula>
    </cfRule>
    <cfRule type="containsText" dxfId="518" priority="71" operator="containsText" text="Speed">
      <formula>NOT(ISERROR(SEARCH("Speed",G23)))</formula>
    </cfRule>
  </conditionalFormatting>
  <conditionalFormatting sqref="P27:T29">
    <cfRule type="containsText" dxfId="517" priority="58" operator="containsText" text="very good">
      <formula>NOT(ISERROR(SEARCH("very good",P27)))</formula>
    </cfRule>
    <cfRule type="containsText" dxfId="516" priority="59" operator="containsText" text="incorrect">
      <formula>NOT(ISERROR(SEARCH("incorrect",P27)))</formula>
    </cfRule>
    <cfRule type="containsText" dxfId="515" priority="60" operator="containsText" text="incorrect">
      <formula>NOT(ISERROR(SEARCH("incorrect",P27)))</formula>
    </cfRule>
    <cfRule type="containsText" dxfId="514" priority="61" operator="containsText" text="correct">
      <formula>NOT(ISERROR(SEARCH("correct",P27)))</formula>
    </cfRule>
    <cfRule type="containsText" dxfId="513" priority="62" operator="containsText" text="Incorrect">
      <formula>NOT(ISERROR(SEARCH("Incorrect",P27)))</formula>
    </cfRule>
  </conditionalFormatting>
  <conditionalFormatting sqref="P23:T23">
    <cfRule type="containsText" dxfId="512" priority="53" operator="containsText" text="very good">
      <formula>NOT(ISERROR(SEARCH("very good",P23)))</formula>
    </cfRule>
    <cfRule type="containsText" dxfId="511" priority="54" operator="containsText" text="incorrect">
      <formula>NOT(ISERROR(SEARCH("incorrect",P23)))</formula>
    </cfRule>
    <cfRule type="containsText" dxfId="510" priority="55" operator="containsText" text="incorrect">
      <formula>NOT(ISERROR(SEARCH("incorrect",P23)))</formula>
    </cfRule>
    <cfRule type="containsText" dxfId="509" priority="56" operator="containsText" text="correct">
      <formula>NOT(ISERROR(SEARCH("correct",P23)))</formula>
    </cfRule>
    <cfRule type="containsText" dxfId="508" priority="57" operator="containsText" text="Incorrect">
      <formula>NOT(ISERROR(SEARCH("Incorrect",P23)))</formula>
    </cfRule>
  </conditionalFormatting>
  <conditionalFormatting sqref="P36:S38">
    <cfRule type="containsText" dxfId="507" priority="48" operator="containsText" text="very good">
      <formula>NOT(ISERROR(SEARCH("very good",P36)))</formula>
    </cfRule>
    <cfRule type="containsText" dxfId="506" priority="49" operator="containsText" text="incorrect">
      <formula>NOT(ISERROR(SEARCH("incorrect",P36)))</formula>
    </cfRule>
    <cfRule type="containsText" dxfId="505" priority="50" operator="containsText" text="incorrect">
      <formula>NOT(ISERROR(SEARCH("incorrect",P36)))</formula>
    </cfRule>
    <cfRule type="containsText" dxfId="504" priority="51" operator="containsText" text="correct">
      <formula>NOT(ISERROR(SEARCH("correct",P36)))</formula>
    </cfRule>
    <cfRule type="containsText" dxfId="503" priority="52" operator="containsText" text="Incorrect">
      <formula>NOT(ISERROR(SEARCH("Incorrect",P36)))</formula>
    </cfRule>
  </conditionalFormatting>
  <conditionalFormatting sqref="P43:S44">
    <cfRule type="containsText" dxfId="502" priority="43" operator="containsText" text="very good">
      <formula>NOT(ISERROR(SEARCH("very good",P43)))</formula>
    </cfRule>
    <cfRule type="containsText" dxfId="501" priority="44" operator="containsText" text="incorrect">
      <formula>NOT(ISERROR(SEARCH("incorrect",P43)))</formula>
    </cfRule>
    <cfRule type="containsText" dxfId="500" priority="45" operator="containsText" text="incorrect">
      <formula>NOT(ISERROR(SEARCH("incorrect",P43)))</formula>
    </cfRule>
    <cfRule type="containsText" dxfId="499" priority="46" operator="containsText" text="correct">
      <formula>NOT(ISERROR(SEARCH("correct",P43)))</formula>
    </cfRule>
    <cfRule type="containsText" dxfId="498" priority="47" operator="containsText" text="Incorrect">
      <formula>NOT(ISERROR(SEARCH("Incorrect",P43)))</formula>
    </cfRule>
  </conditionalFormatting>
  <conditionalFormatting sqref="F43:I43">
    <cfRule type="containsText" dxfId="497" priority="39" operator="containsText" text="UNITS">
      <formula>NOT(ISERROR(SEARCH("UNITS",F43)))</formula>
    </cfRule>
    <cfRule type="containsText" dxfId="496" priority="40" operator="containsText" text="TIME">
      <formula>NOT(ISERROR(SEARCH("TIME",F43)))</formula>
    </cfRule>
    <cfRule type="containsText" dxfId="495" priority="41" operator="containsText" text="DISTANCE">
      <formula>NOT(ISERROR(SEARCH("DISTANCE",F43)))</formula>
    </cfRule>
    <cfRule type="cellIs" dxfId="494" priority="42" operator="equal">
      <formula>"SPEED"</formula>
    </cfRule>
  </conditionalFormatting>
  <conditionalFormatting sqref="F44:I44">
    <cfRule type="cellIs" dxfId="493" priority="35" operator="equal">
      <formula>"SPEED = TIME/VELOCITY (T/V)"</formula>
    </cfRule>
    <cfRule type="cellIs" dxfId="492" priority="36" operator="equal">
      <formula>"SPEED = VELOCITY/TIME (V/T)"</formula>
    </cfRule>
    <cfRule type="cellIs" dxfId="491" priority="37" operator="equal">
      <formula>"SPEED = TIME/DISTANCE (T/D)"</formula>
    </cfRule>
    <cfRule type="cellIs" dxfId="490" priority="38" operator="equal">
      <formula>"SPEED = DISTANCE/TIME (D/T)"</formula>
    </cfRule>
  </conditionalFormatting>
  <conditionalFormatting sqref="O50:O52">
    <cfRule type="cellIs" dxfId="489" priority="27" operator="equal">
      <formula>"SPEED = TIME/VELOCITY (T/V)"</formula>
    </cfRule>
    <cfRule type="cellIs" dxfId="488" priority="28" operator="equal">
      <formula>"SPEED = VELOCITY/TIME (V/T)"</formula>
    </cfRule>
    <cfRule type="cellIs" dxfId="487" priority="29" operator="equal">
      <formula>"SPEED = TIME/DISTANCE (T/D)"</formula>
    </cfRule>
    <cfRule type="cellIs" dxfId="486" priority="30" operator="equal">
      <formula>"SPEED = DISTANCE/TIME (D/T)"</formula>
    </cfRule>
  </conditionalFormatting>
  <conditionalFormatting sqref="H48:L48 H49 O48">
    <cfRule type="cellIs" dxfId="485" priority="31" operator="equal">
      <formula>"SPEED = TIME/VELOCITY (T/V)"</formula>
    </cfRule>
    <cfRule type="cellIs" dxfId="484" priority="32" operator="equal">
      <formula>"SPEED = VELOCITY/TIME (V/T)"</formula>
    </cfRule>
    <cfRule type="cellIs" dxfId="483" priority="33" operator="equal">
      <formula>"SPEED = TIME/DISTANCE (T/D)"</formula>
    </cfRule>
    <cfRule type="cellIs" dxfId="482" priority="34" operator="equal">
      <formula>"SPEED = DISTANCE/TIME (D/T)"</formula>
    </cfRule>
  </conditionalFormatting>
  <conditionalFormatting sqref="P48:S48">
    <cfRule type="containsText" dxfId="481" priority="22" operator="containsText" text="very good">
      <formula>NOT(ISERROR(SEARCH("very good",P48)))</formula>
    </cfRule>
    <cfRule type="containsText" dxfId="480" priority="23" operator="containsText" text="incorrect">
      <formula>NOT(ISERROR(SEARCH("incorrect",P48)))</formula>
    </cfRule>
    <cfRule type="containsText" dxfId="479" priority="24" operator="containsText" text="incorrect">
      <formula>NOT(ISERROR(SEARCH("incorrect",P48)))</formula>
    </cfRule>
    <cfRule type="containsText" dxfId="478" priority="25" operator="containsText" text="correct">
      <formula>NOT(ISERROR(SEARCH("correct",P48)))</formula>
    </cfRule>
    <cfRule type="containsText" dxfId="477" priority="26" operator="containsText" text="Incorrect">
      <formula>NOT(ISERROR(SEARCH("Incorrect",P48)))</formula>
    </cfRule>
  </conditionalFormatting>
  <conditionalFormatting sqref="P50:S52">
    <cfRule type="containsText" dxfId="476" priority="17" operator="containsText" text="very good">
      <formula>NOT(ISERROR(SEARCH("very good",P50)))</formula>
    </cfRule>
    <cfRule type="containsText" dxfId="475" priority="18" operator="containsText" text="incorrect">
      <formula>NOT(ISERROR(SEARCH("incorrect",P50)))</formula>
    </cfRule>
    <cfRule type="containsText" dxfId="474" priority="19" operator="containsText" text="incorrect">
      <formula>NOT(ISERROR(SEARCH("incorrect",P50)))</formula>
    </cfRule>
    <cfRule type="containsText" dxfId="473" priority="20" operator="containsText" text="correct">
      <formula>NOT(ISERROR(SEARCH("correct",P50)))</formula>
    </cfRule>
    <cfRule type="containsText" dxfId="472" priority="21" operator="containsText" text="Incorrect">
      <formula>NOT(ISERROR(SEARCH("Incorrect",P50)))</formula>
    </cfRule>
  </conditionalFormatting>
  <conditionalFormatting sqref="H48:L48">
    <cfRule type="cellIs" dxfId="471" priority="9" operator="equal">
      <formula>"distance= velocity x time (v.t)"</formula>
    </cfRule>
    <cfRule type="cellIs" dxfId="470" priority="10" operator="equal">
      <formula>"time= distance/speed (d/s)"</formula>
    </cfRule>
    <cfRule type="cellIs" dxfId="469" priority="11" operator="equal">
      <formula>"speed= distance/time (d/t)"</formula>
    </cfRule>
    <cfRule type="cellIs" dxfId="468" priority="12" operator="equal">
      <formula>"speed= distance/time (d/t)"</formula>
    </cfRule>
  </conditionalFormatting>
  <conditionalFormatting sqref="H50:L52">
    <cfRule type="cellIs" dxfId="467" priority="1" operator="equal">
      <formula>"distance= velocity x time (v.t)"</formula>
    </cfRule>
    <cfRule type="cellIs" dxfId="466" priority="2" operator="equal">
      <formula>"time= distance/speed (d/s)"</formula>
    </cfRule>
    <cfRule type="cellIs" dxfId="465" priority="3" operator="equal">
      <formula>"speed= distance/time (d/t)"</formula>
    </cfRule>
    <cfRule type="cellIs" dxfId="464" priority="4" operator="equal">
      <formula>"speed= distance/time (d/t)"</formula>
    </cfRule>
  </conditionalFormatting>
  <conditionalFormatting sqref="H50:L52">
    <cfRule type="cellIs" dxfId="463" priority="5" operator="equal">
      <formula>"SPEED = TIME/VELOCITY (T/V)"</formula>
    </cfRule>
    <cfRule type="cellIs" dxfId="462" priority="6" operator="equal">
      <formula>"SPEED = VELOCITY/TIME (V/T)"</formula>
    </cfRule>
    <cfRule type="cellIs" dxfId="461" priority="7" operator="equal">
      <formula>"SPEED = TIME/DISTANCE (T/D)"</formula>
    </cfRule>
    <cfRule type="cellIs" dxfId="460" priority="8" operator="equal">
      <formula>"SPEED = DISTANCE/TIME (D/T)"</formula>
    </cfRule>
  </conditionalFormatting>
  <dataValidations count="8">
    <dataValidation type="list" allowBlank="1" showInputMessage="1" showErrorMessage="1" errorTitle="INCORRECT!" error="PLEASE TRY AGAIN!" sqref="O48 F44:I44 O50:O52" xr:uid="{00000000-0002-0000-0F00-000000000000}">
      <formula1>$AA$43:$AA$46</formula1>
    </dataValidation>
    <dataValidation type="list" allowBlank="1" showInputMessage="1" showErrorMessage="1" sqref="C27:D29 C36:D38" xr:uid="{00000000-0002-0000-0F00-000001000000}">
      <formula1>$AA$27:$AA$30</formula1>
    </dataValidation>
    <dataValidation type="list" allowBlank="1" showInputMessage="1" showErrorMessage="1" errorTitle="INCORRECT!" error="PLEASE TRY AGAIN!" sqref="G23:I23" xr:uid="{00000000-0002-0000-0F00-000002000000}">
      <formula1>$AA$21:$AA$24</formula1>
    </dataValidation>
    <dataValidation type="list" allowBlank="1" showInputMessage="1" showErrorMessage="1" errorTitle="I AM SORRY, IT IS INCORRECT!" error="PLEASE TRY AGAIN!" sqref="G21:I21" xr:uid="{00000000-0002-0000-0F00-000003000000}">
      <formula1>$W$21:$W$24</formula1>
    </dataValidation>
    <dataValidation type="list" allowBlank="1" showInputMessage="1" showErrorMessage="1" errorTitle="INCORRECT!" error="PLEASE TRY AGAIN!" sqref="F43:I43" xr:uid="{00000000-0002-0000-0F00-000004000000}">
      <formula1>$W$43:$W$46</formula1>
    </dataValidation>
    <dataValidation type="list" allowBlank="1" showInputMessage="1" showErrorMessage="1" sqref="F27:I29" xr:uid="{00000000-0002-0000-0F00-000005000000}">
      <formula1>$W$27:$W$30</formula1>
    </dataValidation>
    <dataValidation type="list" allowBlank="1" showInputMessage="1" showErrorMessage="1" errorTitle="INCORRECT!" error="PLEASE TRY AGAIN!" sqref="F36:I38" xr:uid="{00000000-0002-0000-0F00-000006000000}">
      <formula1>$W$36:$W$39</formula1>
    </dataValidation>
    <dataValidation type="list" allowBlank="1" showInputMessage="1" showErrorMessage="1" errorTitle="INCORRECT!" error="PLEASE TRY AGAIN!" sqref="H48:L48 H50:L52" xr:uid="{00000000-0002-0000-0F00-000007000000}">
      <formula1>$AA$46:$AA$49</formula1>
    </dataValidation>
  </dataValidations>
  <hyperlinks>
    <hyperlink ref="B57:T57" location="'AC4-2'!A1" display="'AC4-2'!A1" xr:uid="{00000000-0004-0000-0F00-000000000000}"/>
  </hyperlink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Z42"/>
  <sheetViews>
    <sheetView showGridLines="0" showRowColHeaders="0" workbookViewId="0">
      <pane ySplit="4" topLeftCell="A5" activePane="bottomLeft" state="frozen"/>
      <selection activeCell="B1" sqref="B1"/>
      <selection pane="bottomLeft" activeCell="S1" sqref="S1:Z1048576"/>
    </sheetView>
  </sheetViews>
  <sheetFormatPr defaultRowHeight="15" x14ac:dyDescent="0.25"/>
  <cols>
    <col min="1" max="1" width="3.28515625" customWidth="1"/>
    <col min="2" max="2" width="10.42578125" customWidth="1"/>
    <col min="3" max="3" width="10.140625" customWidth="1"/>
    <col min="4" max="4" width="11.5703125" customWidth="1"/>
    <col min="5" max="5" width="4.7109375" hidden="1" customWidth="1"/>
    <col min="6" max="6" width="10.85546875" customWidth="1"/>
    <col min="11" max="11" width="7.85546875" hidden="1" customWidth="1"/>
    <col min="12" max="12" width="7.42578125" hidden="1" customWidth="1"/>
    <col min="13" max="13" width="3.28515625" customWidth="1"/>
    <col min="18" max="18" width="2.7109375" customWidth="1"/>
    <col min="19" max="19" width="9.42578125" hidden="1" customWidth="1"/>
    <col min="20" max="20" width="18.140625" hidden="1" customWidth="1"/>
    <col min="21" max="21" width="12.5703125" hidden="1" customWidth="1"/>
    <col min="22" max="22" width="26.7109375" hidden="1" customWidth="1"/>
    <col min="23" max="23" width="10" hidden="1" customWidth="1"/>
    <col min="24" max="24" width="14.140625" hidden="1" customWidth="1"/>
    <col min="25" max="25" width="20.5703125" hidden="1" customWidth="1"/>
    <col min="26" max="26" width="15.28515625" hidden="1" customWidth="1"/>
  </cols>
  <sheetData>
    <row r="1" spans="2:18" ht="15.75" thickBot="1" x14ac:dyDescent="0.3"/>
    <row r="2" spans="2:18" ht="24" thickBot="1" x14ac:dyDescent="0.3">
      <c r="B2" s="149" t="s">
        <v>49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1"/>
    </row>
    <row r="3" spans="2:18" ht="15.75" customHeight="1" thickBot="1" x14ac:dyDescent="0.3">
      <c r="B3" s="1"/>
    </row>
    <row r="4" spans="2:18" ht="38.25" customHeight="1" thickBot="1" x14ac:dyDescent="0.3">
      <c r="B4" s="135" t="s">
        <v>11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7"/>
    </row>
    <row r="5" spans="2:18" s="2" customFormat="1" ht="19.5" customHeight="1" thickBot="1" x14ac:dyDescent="0.4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2:18" ht="32.25" thickBot="1" x14ac:dyDescent="0.3">
      <c r="B6" s="152" t="s">
        <v>37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4"/>
    </row>
    <row r="7" spans="2:18" ht="21" hidden="1" x14ac:dyDescent="0.25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8"/>
    </row>
    <row r="8" spans="2:18" hidden="1" x14ac:dyDescent="0.25">
      <c r="B8" s="7" t="s">
        <v>15</v>
      </c>
      <c r="C8" s="155" t="s">
        <v>14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21"/>
    </row>
    <row r="9" spans="2:18" hidden="1" x14ac:dyDescent="0.25">
      <c r="B9" s="8"/>
      <c r="C9" s="9"/>
      <c r="D9" s="9" t="s">
        <v>0</v>
      </c>
      <c r="E9" s="9"/>
      <c r="F9" s="9"/>
      <c r="G9" s="9" t="s">
        <v>1</v>
      </c>
      <c r="H9" s="9"/>
      <c r="I9" s="9" t="s">
        <v>12</v>
      </c>
      <c r="J9" s="4" t="s">
        <v>13</v>
      </c>
      <c r="K9" s="206"/>
      <c r="L9" s="206"/>
      <c r="M9" s="206"/>
      <c r="N9" s="206"/>
      <c r="O9" s="5"/>
      <c r="P9" s="5"/>
      <c r="Q9" s="5"/>
      <c r="R9" s="10"/>
    </row>
    <row r="10" spans="2:18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4"/>
      <c r="O10" s="5"/>
      <c r="P10" s="5"/>
      <c r="Q10" s="5"/>
      <c r="R10" s="10"/>
    </row>
    <row r="11" spans="2:18" x14ac:dyDescent="0.25">
      <c r="B11" s="7" t="s">
        <v>15</v>
      </c>
      <c r="C11" s="156" t="s">
        <v>17</v>
      </c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22"/>
    </row>
    <row r="12" spans="2:18" x14ac:dyDescent="0.25">
      <c r="B12" s="1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10"/>
    </row>
    <row r="13" spans="2:18" ht="15" customHeight="1" x14ac:dyDescent="0.25">
      <c r="B13" s="11"/>
      <c r="C13" s="5"/>
      <c r="D13" s="122" t="s">
        <v>127</v>
      </c>
      <c r="E13" s="123"/>
      <c r="F13" s="123"/>
      <c r="G13" s="123"/>
      <c r="H13" s="124"/>
      <c r="I13" s="5"/>
      <c r="J13" s="5"/>
      <c r="K13" s="5"/>
      <c r="L13" s="5"/>
      <c r="M13" s="5"/>
      <c r="N13" s="5"/>
      <c r="O13" s="5"/>
      <c r="P13" s="5"/>
      <c r="Q13" s="5"/>
      <c r="R13" s="10"/>
    </row>
    <row r="14" spans="2:18" ht="15" customHeight="1" x14ac:dyDescent="0.25">
      <c r="B14" s="11"/>
      <c r="C14" s="5"/>
      <c r="D14" s="125"/>
      <c r="E14" s="126"/>
      <c r="F14" s="126"/>
      <c r="G14" s="126"/>
      <c r="H14" s="127"/>
      <c r="I14" s="5"/>
      <c r="J14" s="5"/>
      <c r="K14" s="5"/>
      <c r="L14" s="5"/>
      <c r="M14" s="5"/>
      <c r="N14" s="5"/>
      <c r="O14" s="5"/>
      <c r="P14" s="5"/>
      <c r="Q14" s="5"/>
      <c r="R14" s="10"/>
    </row>
    <row r="15" spans="2:18" ht="28.5" customHeight="1" x14ac:dyDescent="0.25">
      <c r="B15" s="11"/>
      <c r="C15" s="5"/>
      <c r="D15" s="130" t="s">
        <v>112</v>
      </c>
      <c r="E15" s="131"/>
      <c r="F15" s="131"/>
      <c r="G15" s="131"/>
      <c r="H15" s="132"/>
      <c r="I15" s="5"/>
      <c r="J15" s="5"/>
      <c r="K15" s="5"/>
      <c r="L15" s="5"/>
      <c r="M15" s="5"/>
      <c r="N15" s="5"/>
      <c r="O15" s="5"/>
      <c r="P15" s="5"/>
      <c r="Q15" s="5"/>
      <c r="R15" s="10"/>
    </row>
    <row r="16" spans="2:18" ht="27.75" customHeight="1" x14ac:dyDescent="0.25">
      <c r="B16" s="11"/>
      <c r="C16" s="5"/>
      <c r="D16" s="130"/>
      <c r="E16" s="131"/>
      <c r="F16" s="131"/>
      <c r="G16" s="131"/>
      <c r="H16" s="132"/>
      <c r="I16" s="5"/>
      <c r="J16" s="5"/>
      <c r="K16" s="5"/>
      <c r="L16" s="5"/>
      <c r="M16" s="5"/>
      <c r="N16" s="5"/>
      <c r="O16" s="5"/>
      <c r="P16" s="5"/>
      <c r="Q16" s="5"/>
      <c r="R16" s="10"/>
    </row>
    <row r="17" spans="2:25" ht="29.25" customHeight="1" x14ac:dyDescent="0.25">
      <c r="B17" s="11"/>
      <c r="C17" s="5"/>
      <c r="D17" s="130"/>
      <c r="E17" s="131"/>
      <c r="F17" s="131"/>
      <c r="G17" s="131"/>
      <c r="H17" s="132"/>
      <c r="I17" s="5"/>
      <c r="J17" s="5"/>
      <c r="K17" s="5"/>
      <c r="L17" s="5"/>
      <c r="M17" s="5"/>
      <c r="N17" s="5"/>
      <c r="O17" s="5"/>
      <c r="P17" s="5"/>
      <c r="Q17" s="5"/>
      <c r="R17" s="10"/>
    </row>
    <row r="18" spans="2:25" ht="25.5" customHeight="1" x14ac:dyDescent="0.25">
      <c r="B18" s="11"/>
      <c r="C18" s="5"/>
      <c r="D18" s="146"/>
      <c r="E18" s="147"/>
      <c r="F18" s="147"/>
      <c r="G18" s="147"/>
      <c r="H18" s="148"/>
      <c r="I18" s="5"/>
      <c r="J18" s="5"/>
      <c r="K18" s="5"/>
      <c r="L18" s="5"/>
      <c r="M18" s="5"/>
      <c r="N18" s="5"/>
      <c r="O18" s="5"/>
      <c r="P18" s="5"/>
      <c r="Q18" s="5"/>
      <c r="R18" s="10"/>
    </row>
    <row r="19" spans="2:25" ht="27.75" customHeight="1" x14ac:dyDescent="0.25">
      <c r="B19" s="11"/>
      <c r="C19" s="5"/>
      <c r="D19" s="146"/>
      <c r="E19" s="147"/>
      <c r="F19" s="147"/>
      <c r="G19" s="147"/>
      <c r="H19" s="148"/>
      <c r="I19" s="5"/>
      <c r="J19" s="5"/>
      <c r="K19" s="5"/>
      <c r="L19" s="5"/>
      <c r="M19" s="5"/>
      <c r="N19" s="5"/>
      <c r="O19" s="5"/>
      <c r="P19" s="5"/>
      <c r="Q19" s="5"/>
      <c r="R19" s="10"/>
    </row>
    <row r="20" spans="2:25" ht="15.75" thickBot="1" x14ac:dyDescent="0.3">
      <c r="B20" s="11"/>
      <c r="C20" s="65"/>
      <c r="D20" s="65"/>
      <c r="E20" s="6"/>
      <c r="F20" s="6"/>
      <c r="G20" s="6"/>
      <c r="H20" s="6"/>
      <c r="I20" s="6"/>
      <c r="J20" s="5"/>
      <c r="K20" s="5"/>
      <c r="L20" s="5"/>
      <c r="M20" s="5"/>
      <c r="N20" s="5"/>
      <c r="O20" s="5"/>
      <c r="P20" s="5"/>
      <c r="Q20" s="5"/>
      <c r="R20" s="10"/>
    </row>
    <row r="21" spans="2:25" ht="16.5" thickBot="1" x14ac:dyDescent="0.3">
      <c r="B21" s="12" t="s">
        <v>118</v>
      </c>
      <c r="C21" s="156" t="s">
        <v>20</v>
      </c>
      <c r="D21" s="156"/>
      <c r="E21" s="156"/>
      <c r="F21" s="156"/>
      <c r="G21" s="156"/>
      <c r="H21" s="200" t="s">
        <v>10</v>
      </c>
      <c r="I21" s="201"/>
      <c r="J21" s="202"/>
      <c r="K21" s="14">
        <f>IFERROR(INDEX($S$21:$S$24,MATCH(H21,$U$21:$U$24,0)),"")+0</f>
        <v>3</v>
      </c>
      <c r="L21" s="14">
        <f>IFERROR(IF(K21=3,"1","0"),"")+0</f>
        <v>1</v>
      </c>
      <c r="M21" s="13"/>
      <c r="N21" s="189" t="str">
        <f>IFERROR(IF(K21=3,"YOU ARE CORRECT! VERY GOOD!","INCORRECT! PLEASE TRY AGAIN!"),"")</f>
        <v>YOU ARE CORRECT! VERY GOOD!</v>
      </c>
      <c r="O21" s="190"/>
      <c r="P21" s="190"/>
      <c r="Q21" s="191"/>
      <c r="R21" s="23"/>
      <c r="S21">
        <v>1</v>
      </c>
      <c r="T21">
        <v>1</v>
      </c>
      <c r="U21" t="s">
        <v>26</v>
      </c>
      <c r="W21">
        <v>1</v>
      </c>
      <c r="X21">
        <v>1</v>
      </c>
      <c r="Y21" t="s">
        <v>22</v>
      </c>
    </row>
    <row r="22" spans="2:25" ht="15.75" thickBot="1" x14ac:dyDescent="0.3">
      <c r="B22" s="1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10"/>
      <c r="S22">
        <v>2</v>
      </c>
      <c r="T22">
        <v>2</v>
      </c>
      <c r="U22" t="s">
        <v>27</v>
      </c>
      <c r="W22">
        <v>2</v>
      </c>
      <c r="X22">
        <v>2</v>
      </c>
      <c r="Y22" t="s">
        <v>23</v>
      </c>
    </row>
    <row r="23" spans="2:25" ht="16.5" thickBot="1" x14ac:dyDescent="0.3">
      <c r="B23" s="12" t="s">
        <v>18</v>
      </c>
      <c r="C23" s="161" t="s">
        <v>21</v>
      </c>
      <c r="D23" s="161"/>
      <c r="E23" s="161"/>
      <c r="F23" s="161"/>
      <c r="G23" s="161"/>
      <c r="H23" s="203" t="s">
        <v>19</v>
      </c>
      <c r="I23" s="204"/>
      <c r="J23" s="205"/>
      <c r="K23" s="14">
        <f>IFERROR(INDEX($W$21:$W$24,MATCH(H23,$Y$21:$Y$24,0)),"")+0</f>
        <v>3</v>
      </c>
      <c r="L23" s="14">
        <f>IFERROR(IF(K23=3,"1","0"),"")+0</f>
        <v>1</v>
      </c>
      <c r="M23" s="14"/>
      <c r="N23" s="189" t="str">
        <f>IFERROR(IF(K23=3,"YOU ARE CORRECT! VERY GOOD!","INCORRECT! PLEASE TRY AGAIN!"),"")</f>
        <v>YOU ARE CORRECT! VERY GOOD!</v>
      </c>
      <c r="O23" s="190"/>
      <c r="P23" s="190"/>
      <c r="Q23" s="191"/>
      <c r="R23" s="23"/>
      <c r="S23">
        <v>3</v>
      </c>
      <c r="T23">
        <v>3</v>
      </c>
      <c r="U23" t="s">
        <v>10</v>
      </c>
      <c r="W23">
        <v>3</v>
      </c>
      <c r="X23">
        <v>3</v>
      </c>
      <c r="Y23" t="s">
        <v>19</v>
      </c>
    </row>
    <row r="24" spans="2:25" x14ac:dyDescent="0.25">
      <c r="B24" s="1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10"/>
      <c r="S24">
        <v>4</v>
      </c>
      <c r="T24">
        <v>4</v>
      </c>
      <c r="U24" t="s">
        <v>28</v>
      </c>
      <c r="W24">
        <v>4</v>
      </c>
      <c r="X24">
        <v>4</v>
      </c>
      <c r="Y24" t="s">
        <v>24</v>
      </c>
    </row>
    <row r="25" spans="2:25" ht="15.75" thickBot="1" x14ac:dyDescent="0.3">
      <c r="B25" s="12" t="s">
        <v>116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10"/>
    </row>
    <row r="26" spans="2:25" ht="16.5" thickBot="1" x14ac:dyDescent="0.3">
      <c r="B26" s="15"/>
      <c r="C26" s="178" t="s">
        <v>7</v>
      </c>
      <c r="D26" s="179"/>
      <c r="E26" s="26"/>
      <c r="F26" s="138" t="s">
        <v>2</v>
      </c>
      <c r="G26" s="138"/>
      <c r="H26" s="138"/>
      <c r="I26" s="138"/>
      <c r="J26" s="139"/>
      <c r="K26" s="5"/>
      <c r="L26" s="5"/>
      <c r="M26" s="5"/>
      <c r="N26" s="5"/>
      <c r="O26" s="5"/>
      <c r="P26" s="5"/>
      <c r="Q26" s="5"/>
      <c r="R26" s="10"/>
    </row>
    <row r="27" spans="2:25" ht="16.5" thickBot="1" x14ac:dyDescent="0.3">
      <c r="B27" s="15"/>
      <c r="C27" s="192" t="s">
        <v>4</v>
      </c>
      <c r="D27" s="193"/>
      <c r="E27" s="14">
        <f>IFERROR(INDEX($W$27:$W$30,MATCH(C27,$Y$27:$Y$30,0)),"")+0</f>
        <v>1</v>
      </c>
      <c r="F27" s="187" t="s">
        <v>8</v>
      </c>
      <c r="G27" s="187"/>
      <c r="H27" s="187"/>
      <c r="I27" s="187"/>
      <c r="J27" s="188"/>
      <c r="K27" s="14">
        <f>IFERROR(INDEX($S$27:$S$30,MATCH(F27,$U$27:$U$30,0)),"")+0-E27</f>
        <v>0</v>
      </c>
      <c r="L27" s="14">
        <f>IFERROR(IF(K27=0,"1","0"),"")+0</f>
        <v>1</v>
      </c>
      <c r="M27" s="5"/>
      <c r="N27" s="189" t="str">
        <f>IFERROR(IF(K27=0,"YOU ARE CORRECT! VERY GOOD!","INCORRECT! PLEASE TRY AGAIN!"),"")</f>
        <v>YOU ARE CORRECT! VERY GOOD!</v>
      </c>
      <c r="O27" s="190"/>
      <c r="P27" s="190"/>
      <c r="Q27" s="191"/>
      <c r="R27" s="23"/>
      <c r="S27">
        <v>1</v>
      </c>
      <c r="T27">
        <v>1</v>
      </c>
      <c r="U27" t="s">
        <v>8</v>
      </c>
      <c r="W27">
        <v>1</v>
      </c>
      <c r="X27">
        <v>1</v>
      </c>
      <c r="Y27" t="s">
        <v>4</v>
      </c>
    </row>
    <row r="28" spans="2:25" ht="16.5" thickBot="1" x14ac:dyDescent="0.3">
      <c r="B28" s="15"/>
      <c r="C28" s="194" t="s">
        <v>5</v>
      </c>
      <c r="D28" s="195"/>
      <c r="E28" s="14">
        <f t="shared" ref="E28:E29" si="0">IFERROR(INDEX($W$27:$W$30,MATCH(C28,$Y$27:$Y$30,0)),"")+0</f>
        <v>2</v>
      </c>
      <c r="F28" s="198" t="s">
        <v>9</v>
      </c>
      <c r="G28" s="198"/>
      <c r="H28" s="198"/>
      <c r="I28" s="198"/>
      <c r="J28" s="199"/>
      <c r="K28" s="14">
        <f>IFERROR(INDEX($S$27:$S$30,MATCH(F28,$U$27:$U$30,0)),"")+0-E28</f>
        <v>0</v>
      </c>
      <c r="L28" s="14">
        <f>IFERROR(IF(K28=0,"1","0"),"")+0</f>
        <v>1</v>
      </c>
      <c r="M28" s="5"/>
      <c r="N28" s="189" t="str">
        <f>IFERROR(IF(K28=0,"YOU ARE CORRECT! VERY GOOD!","INCORRECT! PLEASE TRY AGAIN!"),"")</f>
        <v>YOU ARE CORRECT! VERY GOOD!</v>
      </c>
      <c r="O28" s="190"/>
      <c r="P28" s="190"/>
      <c r="Q28" s="191"/>
      <c r="R28" s="23"/>
      <c r="S28">
        <v>2</v>
      </c>
      <c r="T28">
        <v>2</v>
      </c>
      <c r="U28" t="s">
        <v>9</v>
      </c>
      <c r="W28">
        <v>2</v>
      </c>
      <c r="X28">
        <v>2</v>
      </c>
      <c r="Y28" t="s">
        <v>5</v>
      </c>
    </row>
    <row r="29" spans="2:25" ht="16.5" thickBot="1" x14ac:dyDescent="0.3">
      <c r="B29" s="15"/>
      <c r="C29" s="185" t="s">
        <v>3</v>
      </c>
      <c r="D29" s="186"/>
      <c r="E29" s="25">
        <f t="shared" si="0"/>
        <v>3</v>
      </c>
      <c r="F29" s="196" t="s">
        <v>6</v>
      </c>
      <c r="G29" s="196"/>
      <c r="H29" s="196"/>
      <c r="I29" s="196"/>
      <c r="J29" s="197"/>
      <c r="K29" s="14">
        <f>IFERROR(INDEX($S$27:$S$30,MATCH(F29,$U$27:$U$30,0)),"")+0-E29</f>
        <v>0</v>
      </c>
      <c r="L29" s="14">
        <f>IFERROR(IF(K29=0,"1","0"),"")+0</f>
        <v>1</v>
      </c>
      <c r="M29" s="5"/>
      <c r="N29" s="189" t="str">
        <f>IFERROR(IF(K29=0,"YOU ARE CORRECT! VERY GOOD!","INCORRECT! PLEASE TRY AGAIN!"),"")</f>
        <v>YOU ARE CORRECT! VERY GOOD!</v>
      </c>
      <c r="O29" s="190"/>
      <c r="P29" s="190"/>
      <c r="Q29" s="191"/>
      <c r="R29" s="23"/>
      <c r="S29">
        <v>3</v>
      </c>
      <c r="T29">
        <v>3</v>
      </c>
      <c r="U29" t="s">
        <v>6</v>
      </c>
      <c r="W29">
        <v>3</v>
      </c>
      <c r="X29">
        <v>3</v>
      </c>
      <c r="Y29" t="s">
        <v>3</v>
      </c>
    </row>
    <row r="30" spans="2:25" ht="15.75" thickBot="1" x14ac:dyDescent="0.3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10"/>
      <c r="S30">
        <v>8</v>
      </c>
      <c r="T30">
        <v>4</v>
      </c>
      <c r="U30" t="s">
        <v>25</v>
      </c>
      <c r="W30">
        <v>4</v>
      </c>
      <c r="X30">
        <v>4</v>
      </c>
      <c r="Y30" t="s">
        <v>29</v>
      </c>
    </row>
    <row r="31" spans="2:25" ht="15.75" thickBot="1" x14ac:dyDescent="0.3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10"/>
    </row>
    <row r="32" spans="2:25" ht="32.25" thickBot="1" x14ac:dyDescent="0.3">
      <c r="B32" s="152" t="s">
        <v>38</v>
      </c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4"/>
    </row>
    <row r="33" spans="2:25" x14ac:dyDescent="0.25">
      <c r="B33" s="1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10"/>
    </row>
    <row r="34" spans="2:25" ht="19.5" thickBot="1" x14ac:dyDescent="0.35">
      <c r="B34" s="27" t="s">
        <v>39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10"/>
    </row>
    <row r="35" spans="2:25" ht="16.5" thickBot="1" x14ac:dyDescent="0.3">
      <c r="B35" s="15"/>
      <c r="C35" s="178" t="s">
        <v>7</v>
      </c>
      <c r="D35" s="179"/>
      <c r="E35" s="26"/>
      <c r="F35" s="138" t="s">
        <v>40</v>
      </c>
      <c r="G35" s="138"/>
      <c r="H35" s="138"/>
      <c r="I35" s="138"/>
      <c r="J35" s="139"/>
      <c r="K35" s="5"/>
      <c r="L35" s="5"/>
      <c r="M35" s="5"/>
      <c r="N35" s="5"/>
      <c r="O35" s="5"/>
      <c r="P35" s="5"/>
      <c r="Q35" s="5"/>
      <c r="R35" s="10"/>
    </row>
    <row r="36" spans="2:25" ht="16.5" thickBot="1" x14ac:dyDescent="0.3">
      <c r="B36" s="15"/>
      <c r="C36" s="192" t="s">
        <v>4</v>
      </c>
      <c r="D36" s="193"/>
      <c r="E36" s="14">
        <f>IFERROR(INDEX($W$36:$W$39,MATCH(C36,$Y$36:$Y$39,0)),"")+0</f>
        <v>4</v>
      </c>
      <c r="F36" s="187" t="s">
        <v>45</v>
      </c>
      <c r="G36" s="187"/>
      <c r="H36" s="187"/>
      <c r="I36" s="187"/>
      <c r="J36" s="188"/>
      <c r="K36" s="14">
        <f>IFERROR(INDEX($S$36:$S$39,MATCH(F36,$U$36:$U$39,0)),"")+0-E36</f>
        <v>0</v>
      </c>
      <c r="L36" s="14">
        <f>IFERROR(IF(K36=0,"1","0"),"")+0</f>
        <v>1</v>
      </c>
      <c r="M36" s="5"/>
      <c r="N36" s="189" t="str">
        <f>IFERROR(IF(K36=0,"YOU ARE CORRECT! VERY GOOD!","INCORRECT! PLEASE TRY AGAIN!"),"")</f>
        <v>YOU ARE CORRECT! VERY GOOD!</v>
      </c>
      <c r="O36" s="190"/>
      <c r="P36" s="190"/>
      <c r="Q36" s="191"/>
      <c r="R36" s="10"/>
      <c r="S36">
        <v>8</v>
      </c>
      <c r="T36">
        <v>1</v>
      </c>
      <c r="U36" t="s">
        <v>41</v>
      </c>
      <c r="W36">
        <v>1</v>
      </c>
      <c r="X36">
        <v>1</v>
      </c>
      <c r="Y36" t="s">
        <v>29</v>
      </c>
    </row>
    <row r="37" spans="2:25" ht="16.5" thickBot="1" x14ac:dyDescent="0.3">
      <c r="B37" s="15"/>
      <c r="C37" s="194" t="s">
        <v>5</v>
      </c>
      <c r="D37" s="195"/>
      <c r="E37" s="14">
        <f>IFERROR(INDEX($W$36:$W$39,MATCH(C37,$Y$36:$Y$39,0)),"")+0</f>
        <v>2</v>
      </c>
      <c r="F37" s="198" t="s">
        <v>42</v>
      </c>
      <c r="G37" s="198"/>
      <c r="H37" s="198"/>
      <c r="I37" s="198"/>
      <c r="J37" s="199"/>
      <c r="K37" s="14">
        <f>IFERROR(INDEX($S$36:$S$39,MATCH(F37,$U$36:$U$39,0)),"")+0-E37</f>
        <v>0</v>
      </c>
      <c r="L37" s="14">
        <f>IFERROR(IF(K37=0,"1","0"),"")+0</f>
        <v>1</v>
      </c>
      <c r="M37" s="5"/>
      <c r="N37" s="189" t="str">
        <f>IFERROR(IF(K37=0,"YOU ARE CORRECT! VERY GOOD!","INCORRECT! PLEASE TRY AGAIN!"),"")</f>
        <v>YOU ARE CORRECT! VERY GOOD!</v>
      </c>
      <c r="O37" s="190"/>
      <c r="P37" s="190"/>
      <c r="Q37" s="191"/>
      <c r="R37" s="10"/>
      <c r="S37">
        <v>2</v>
      </c>
      <c r="T37">
        <v>2</v>
      </c>
      <c r="U37" t="s">
        <v>42</v>
      </c>
      <c r="W37">
        <v>2</v>
      </c>
      <c r="X37">
        <v>2</v>
      </c>
      <c r="Y37" t="s">
        <v>5</v>
      </c>
    </row>
    <row r="38" spans="2:25" ht="16.5" thickBot="1" x14ac:dyDescent="0.3">
      <c r="B38" s="15"/>
      <c r="C38" s="185"/>
      <c r="D38" s="186"/>
      <c r="E38" s="14" t="e">
        <f>IFERROR(INDEX($W$36:$W$39,MATCH(C38,$Y$36:$Y$39,0)),"")+0</f>
        <v>#VALUE!</v>
      </c>
      <c r="F38" s="198"/>
      <c r="G38" s="198"/>
      <c r="H38" s="198"/>
      <c r="I38" s="198"/>
      <c r="J38" s="199"/>
      <c r="K38" s="14" t="e">
        <f>IFERROR(INDEX($S$36:$S$41,MATCH(F38,$U$36:$U$41,0)),"")+0-E38</f>
        <v>#VALUE!</v>
      </c>
      <c r="L38" s="14" t="e">
        <f>IFERROR(IF(K38=0,"1","0"),"")+0</f>
        <v>#VALUE!</v>
      </c>
      <c r="M38" s="5"/>
      <c r="N38" s="189" t="str">
        <f>IFERROR(IF(K38=0,"YOU ARE CORRECT! VERY GOOD!","INCORRECT! PLEASE TRY AGAIN!"),"")</f>
        <v/>
      </c>
      <c r="O38" s="190"/>
      <c r="P38" s="190"/>
      <c r="Q38" s="191"/>
      <c r="R38" s="10"/>
      <c r="S38">
        <v>7</v>
      </c>
      <c r="T38">
        <v>3</v>
      </c>
      <c r="U38" t="s">
        <v>44</v>
      </c>
      <c r="W38">
        <v>3</v>
      </c>
      <c r="X38">
        <v>3</v>
      </c>
      <c r="Y38" t="s">
        <v>3</v>
      </c>
    </row>
    <row r="39" spans="2:25" x14ac:dyDescent="0.25">
      <c r="B39" s="1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10"/>
      <c r="S39">
        <v>4</v>
      </c>
      <c r="T39">
        <v>4</v>
      </c>
      <c r="U39" t="s">
        <v>45</v>
      </c>
      <c r="W39">
        <v>4</v>
      </c>
      <c r="X39">
        <v>4</v>
      </c>
      <c r="Y39" t="s">
        <v>4</v>
      </c>
    </row>
    <row r="40" spans="2:25" ht="15.75" thickBot="1" x14ac:dyDescent="0.3">
      <c r="B40" s="1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20"/>
      <c r="Q40" s="20"/>
      <c r="R40" s="10"/>
    </row>
    <row r="41" spans="2:25" s="73" customFormat="1" ht="55.5" customHeight="1" thickBot="1" x14ac:dyDescent="0.6">
      <c r="B41" s="223" t="s">
        <v>30</v>
      </c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5"/>
      <c r="N41" s="174">
        <f>IFERROR(SUM(L29,L28,L27,L23,L21,L36,L37),"")</f>
        <v>7</v>
      </c>
      <c r="O41" s="175"/>
      <c r="P41" s="133" t="s">
        <v>108</v>
      </c>
      <c r="Q41" s="134"/>
      <c r="R41" s="24"/>
      <c r="S41" s="73">
        <v>6</v>
      </c>
      <c r="U41" s="73" t="s">
        <v>62</v>
      </c>
    </row>
    <row r="42" spans="2:25" ht="68.25" customHeight="1" thickBot="1" x14ac:dyDescent="0.3">
      <c r="B42" s="207" t="str">
        <f>IFERROR(INDEX($U$42:$U$42,MATCH(V42,$N$41,0)),"")</f>
        <v>Are you now ready to take Activity Card 2? What are you waiting for? Proceed now to Activity Card 2.</v>
      </c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9"/>
      <c r="T42">
        <v>7</v>
      </c>
      <c r="U42" t="s">
        <v>46</v>
      </c>
      <c r="V42">
        <f>N41</f>
        <v>7</v>
      </c>
    </row>
  </sheetData>
  <mergeCells count="45">
    <mergeCell ref="C11:Q11"/>
    <mergeCell ref="B2:R2"/>
    <mergeCell ref="B4:R4"/>
    <mergeCell ref="B6:R6"/>
    <mergeCell ref="C8:Q8"/>
    <mergeCell ref="K9:N9"/>
    <mergeCell ref="C26:D26"/>
    <mergeCell ref="F26:J26"/>
    <mergeCell ref="C27:D27"/>
    <mergeCell ref="F27:J27"/>
    <mergeCell ref="N27:Q27"/>
    <mergeCell ref="C21:G21"/>
    <mergeCell ref="H21:J21"/>
    <mergeCell ref="N21:Q21"/>
    <mergeCell ref="C23:G23"/>
    <mergeCell ref="H23:J23"/>
    <mergeCell ref="N23:Q23"/>
    <mergeCell ref="P41:Q41"/>
    <mergeCell ref="C38:D38"/>
    <mergeCell ref="F38:J38"/>
    <mergeCell ref="N38:Q38"/>
    <mergeCell ref="C28:D28"/>
    <mergeCell ref="F28:J28"/>
    <mergeCell ref="N28:Q28"/>
    <mergeCell ref="D19:H19"/>
    <mergeCell ref="B42:R42"/>
    <mergeCell ref="B32:R32"/>
    <mergeCell ref="C35:D35"/>
    <mergeCell ref="F35:J35"/>
    <mergeCell ref="C36:D36"/>
    <mergeCell ref="F36:J36"/>
    <mergeCell ref="N36:Q36"/>
    <mergeCell ref="C37:D37"/>
    <mergeCell ref="F37:J37"/>
    <mergeCell ref="N37:Q37"/>
    <mergeCell ref="C29:D29"/>
    <mergeCell ref="F29:J29"/>
    <mergeCell ref="N29:Q29"/>
    <mergeCell ref="B41:M41"/>
    <mergeCell ref="N41:O41"/>
    <mergeCell ref="D13:H14"/>
    <mergeCell ref="D15:H15"/>
    <mergeCell ref="D16:H16"/>
    <mergeCell ref="D17:H17"/>
    <mergeCell ref="D18:H18"/>
  </mergeCells>
  <conditionalFormatting sqref="H21:J21">
    <cfRule type="cellIs" dxfId="459" priority="26" operator="equal">
      <formula>"Time"</formula>
    </cfRule>
    <cfRule type="cellIs" dxfId="458" priority="27" operator="equal">
      <formula>"Distance"</formula>
    </cfRule>
    <cfRule type="cellIs" dxfId="457" priority="28" operator="equal">
      <formula>"Car"</formula>
    </cfRule>
    <cfRule type="cellIs" dxfId="456" priority="29" operator="equal">
      <formula>"SPEED"</formula>
    </cfRule>
    <cfRule type="cellIs" dxfId="455" priority="30" operator="equal">
      <formula>"SPEED"</formula>
    </cfRule>
  </conditionalFormatting>
  <conditionalFormatting sqref="N21:R21">
    <cfRule type="containsText" dxfId="454" priority="16" operator="containsText" text="very good">
      <formula>NOT(ISERROR(SEARCH("very good",N21)))</formula>
    </cfRule>
    <cfRule type="containsText" dxfId="453" priority="17" operator="containsText" text="incorrect">
      <formula>NOT(ISERROR(SEARCH("incorrect",N21)))</formula>
    </cfRule>
    <cfRule type="containsText" dxfId="452" priority="18" operator="containsText" text="incorrect">
      <formula>NOT(ISERROR(SEARCH("incorrect",N21)))</formula>
    </cfRule>
    <cfRule type="containsText" dxfId="451" priority="19" operator="containsText" text="correct">
      <formula>NOT(ISERROR(SEARCH("correct",N21)))</formula>
    </cfRule>
    <cfRule type="containsText" dxfId="450" priority="25" operator="containsText" text="Incorrect">
      <formula>NOT(ISERROR(SEARCH("Incorrect",N21)))</formula>
    </cfRule>
  </conditionalFormatting>
  <conditionalFormatting sqref="H23:J23">
    <cfRule type="containsText" dxfId="449" priority="20" operator="containsText" text="speed">
      <formula>NOT(ISERROR(SEARCH("speed",H23)))</formula>
    </cfRule>
    <cfRule type="containsText" dxfId="448" priority="21" operator="containsText" text="car">
      <formula>NOT(ISERROR(SEARCH("car",H23)))</formula>
    </cfRule>
    <cfRule type="containsText" dxfId="447" priority="22" operator="containsText" text="distance">
      <formula>NOT(ISERROR(SEARCH("distance",H23)))</formula>
    </cfRule>
    <cfRule type="containsText" dxfId="446" priority="23" operator="containsText" text="time">
      <formula>NOT(ISERROR(SEARCH("time",H23)))</formula>
    </cfRule>
    <cfRule type="containsText" dxfId="445" priority="24" operator="containsText" text="Speed">
      <formula>NOT(ISERROR(SEARCH("Speed",H23)))</formula>
    </cfRule>
  </conditionalFormatting>
  <conditionalFormatting sqref="N27:R29">
    <cfRule type="containsText" dxfId="444" priority="11" operator="containsText" text="very good">
      <formula>NOT(ISERROR(SEARCH("very good",N27)))</formula>
    </cfRule>
    <cfRule type="containsText" dxfId="443" priority="12" operator="containsText" text="incorrect">
      <formula>NOT(ISERROR(SEARCH("incorrect",N27)))</formula>
    </cfRule>
    <cfRule type="containsText" dxfId="442" priority="13" operator="containsText" text="incorrect">
      <formula>NOT(ISERROR(SEARCH("incorrect",N27)))</formula>
    </cfRule>
    <cfRule type="containsText" dxfId="441" priority="14" operator="containsText" text="correct">
      <formula>NOT(ISERROR(SEARCH("correct",N27)))</formula>
    </cfRule>
    <cfRule type="containsText" dxfId="440" priority="15" operator="containsText" text="Incorrect">
      <formula>NOT(ISERROR(SEARCH("Incorrect",N27)))</formula>
    </cfRule>
  </conditionalFormatting>
  <conditionalFormatting sqref="N23:R23">
    <cfRule type="containsText" dxfId="439" priority="6" operator="containsText" text="very good">
      <formula>NOT(ISERROR(SEARCH("very good",N23)))</formula>
    </cfRule>
    <cfRule type="containsText" dxfId="438" priority="7" operator="containsText" text="incorrect">
      <formula>NOT(ISERROR(SEARCH("incorrect",N23)))</formula>
    </cfRule>
    <cfRule type="containsText" dxfId="437" priority="8" operator="containsText" text="incorrect">
      <formula>NOT(ISERROR(SEARCH("incorrect",N23)))</formula>
    </cfRule>
    <cfRule type="containsText" dxfId="436" priority="9" operator="containsText" text="correct">
      <formula>NOT(ISERROR(SEARCH("correct",N23)))</formula>
    </cfRule>
    <cfRule type="containsText" dxfId="435" priority="10" operator="containsText" text="Incorrect">
      <formula>NOT(ISERROR(SEARCH("Incorrect",N23)))</formula>
    </cfRule>
  </conditionalFormatting>
  <conditionalFormatting sqref="N36:Q38">
    <cfRule type="containsText" dxfId="434" priority="1" operator="containsText" text="very good">
      <formula>NOT(ISERROR(SEARCH("very good",N36)))</formula>
    </cfRule>
    <cfRule type="containsText" dxfId="433" priority="2" operator="containsText" text="incorrect">
      <formula>NOT(ISERROR(SEARCH("incorrect",N36)))</formula>
    </cfRule>
    <cfRule type="containsText" dxfId="432" priority="3" operator="containsText" text="incorrect">
      <formula>NOT(ISERROR(SEARCH("incorrect",N36)))</formula>
    </cfRule>
    <cfRule type="containsText" dxfId="431" priority="4" operator="containsText" text="correct">
      <formula>NOT(ISERROR(SEARCH("correct",N36)))</formula>
    </cfRule>
    <cfRule type="containsText" dxfId="430" priority="5" operator="containsText" text="Incorrect">
      <formula>NOT(ISERROR(SEARCH("Incorrect",N36)))</formula>
    </cfRule>
  </conditionalFormatting>
  <dataValidations count="5">
    <dataValidation type="list" allowBlank="1" showInputMessage="1" showErrorMessage="1" sqref="C27:D29 C36:D38" xr:uid="{00000000-0002-0000-0B00-000000000000}">
      <formula1>$Y$27:$Y$30</formula1>
    </dataValidation>
    <dataValidation type="list" allowBlank="1" showInputMessage="1" showErrorMessage="1" sqref="F27:J29" xr:uid="{00000000-0002-0000-0B00-000001000000}">
      <formula1>$U$27:$U$30</formula1>
    </dataValidation>
    <dataValidation type="list" allowBlank="1" showInputMessage="1" showErrorMessage="1" errorTitle="INCORRECT!" error="PLEASE TRY AGAIN!" sqref="H23:J23" xr:uid="{00000000-0002-0000-0B00-000002000000}">
      <formula1>$Y$21:$Y$24</formula1>
    </dataValidation>
    <dataValidation type="list" allowBlank="1" showInputMessage="1" showErrorMessage="1" errorTitle="I AM SORRY, IT IS INCORRECT!" error="PLEASE TRY AGAIN!" sqref="H21:J21" xr:uid="{00000000-0002-0000-0B00-000003000000}">
      <formula1>$U$21:$U$24</formula1>
    </dataValidation>
    <dataValidation type="list" allowBlank="1" showInputMessage="1" showErrorMessage="1" errorTitle="INCORRECT!" error="PLEASE TRY AGAIN!" sqref="F36:J38" xr:uid="{00000000-0002-0000-0B00-000004000000}">
      <formula1>$U$36:$U$39</formula1>
    </dataValidation>
  </dataValidations>
  <hyperlinks>
    <hyperlink ref="B42:R42" location="'AC2-2'!A1" display="'AC2-2'!A1" xr:uid="{00000000-0004-0000-0B00-000000000000}"/>
  </hyperlinks>
  <pageMargins left="0.7" right="0.7" top="0.75" bottom="0.75" header="0.3" footer="0.3"/>
  <pageSetup orientation="portrait" horizontalDpi="0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D58"/>
  <sheetViews>
    <sheetView zoomScale="98" workbookViewId="0">
      <pane ySplit="4" topLeftCell="A5" activePane="bottomLeft" state="frozen"/>
      <selection pane="bottomLeft" activeCell="F37" sqref="F37:L37"/>
    </sheetView>
  </sheetViews>
  <sheetFormatPr defaultRowHeight="15" x14ac:dyDescent="0.25"/>
  <cols>
    <col min="2" max="2" width="11.140625" customWidth="1"/>
    <col min="5" max="5" width="8.5703125" hidden="1" customWidth="1"/>
    <col min="7" max="7" width="10" customWidth="1"/>
    <col min="10" max="10" width="7" hidden="1" customWidth="1"/>
    <col min="11" max="11" width="5.28515625" hidden="1" customWidth="1"/>
    <col min="13" max="14" width="9.140625" hidden="1" customWidth="1"/>
    <col min="20" max="20" width="22.5703125" customWidth="1"/>
    <col min="21" max="21" width="9.140625" hidden="1" customWidth="1"/>
    <col min="22" max="22" width="10.28515625" hidden="1" customWidth="1"/>
    <col min="23" max="23" width="6.42578125" hidden="1" customWidth="1"/>
    <col min="24" max="24" width="10.85546875" hidden="1" customWidth="1"/>
    <col min="25" max="25" width="13.140625" hidden="1" customWidth="1"/>
    <col min="26" max="26" width="11.28515625" customWidth="1"/>
    <col min="27" max="27" width="16.42578125" customWidth="1"/>
    <col min="28" max="28" width="8.5703125" customWidth="1"/>
  </cols>
  <sheetData>
    <row r="1" spans="1:30" ht="15.75" thickBot="1" x14ac:dyDescent="0.3"/>
    <row r="2" spans="1:30" ht="24" thickBot="1" x14ac:dyDescent="0.3">
      <c r="B2" s="149" t="s">
        <v>78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1"/>
    </row>
    <row r="3" spans="1:30" ht="24" thickBot="1" x14ac:dyDescent="0.3">
      <c r="B3" s="1"/>
    </row>
    <row r="4" spans="1:30" s="41" customFormat="1" ht="42" customHeight="1" thickBot="1" x14ac:dyDescent="0.3">
      <c r="B4" s="220" t="s">
        <v>113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2"/>
    </row>
    <row r="5" spans="1:30" ht="21.75" thickBot="1" x14ac:dyDescent="0.4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32.25" thickBot="1" x14ac:dyDescent="0.3">
      <c r="B6" s="152" t="s">
        <v>37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4"/>
    </row>
    <row r="7" spans="1:30" ht="21" hidden="1" x14ac:dyDescent="0.25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8"/>
    </row>
    <row r="8" spans="1:30" hidden="1" x14ac:dyDescent="0.25">
      <c r="B8" s="7" t="s">
        <v>15</v>
      </c>
      <c r="C8" s="155" t="s">
        <v>14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21"/>
    </row>
    <row r="9" spans="1:30" hidden="1" x14ac:dyDescent="0.25">
      <c r="B9" s="8"/>
      <c r="C9" s="9"/>
      <c r="D9" s="9" t="s">
        <v>0</v>
      </c>
      <c r="E9" s="9"/>
      <c r="F9" s="9"/>
      <c r="G9" s="9"/>
      <c r="H9" s="9" t="s">
        <v>12</v>
      </c>
      <c r="I9" s="4" t="s">
        <v>13</v>
      </c>
      <c r="J9" s="206"/>
      <c r="K9" s="206"/>
      <c r="L9" s="206"/>
      <c r="M9" s="206"/>
      <c r="N9" s="206"/>
      <c r="O9" s="206"/>
      <c r="P9" s="206"/>
      <c r="Q9" s="5"/>
      <c r="R9" s="5"/>
      <c r="S9" s="5"/>
      <c r="T9" s="10"/>
    </row>
    <row r="10" spans="1:30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4"/>
      <c r="Q10" s="5"/>
      <c r="R10" s="5"/>
      <c r="S10" s="5"/>
      <c r="T10" s="10"/>
    </row>
    <row r="11" spans="1:30" x14ac:dyDescent="0.25">
      <c r="B11" s="7" t="s">
        <v>120</v>
      </c>
      <c r="C11" s="156" t="s">
        <v>17</v>
      </c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22"/>
    </row>
    <row r="12" spans="1:30" x14ac:dyDescent="0.25">
      <c r="B12" s="1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10"/>
    </row>
    <row r="13" spans="1:30" ht="15" customHeight="1" x14ac:dyDescent="0.25">
      <c r="B13" s="11"/>
      <c r="C13" s="5"/>
      <c r="D13" s="122" t="s">
        <v>126</v>
      </c>
      <c r="E13" s="123"/>
      <c r="F13" s="123"/>
      <c r="G13" s="123"/>
      <c r="H13" s="12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10"/>
    </row>
    <row r="14" spans="1:30" ht="27" customHeight="1" x14ac:dyDescent="0.25">
      <c r="B14" s="11"/>
      <c r="C14" s="5"/>
      <c r="D14" s="125"/>
      <c r="E14" s="126"/>
      <c r="F14" s="126"/>
      <c r="G14" s="126"/>
      <c r="H14" s="12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10"/>
    </row>
    <row r="15" spans="1:30" ht="27" customHeight="1" x14ac:dyDescent="0.25">
      <c r="B15" s="11"/>
      <c r="C15" s="5"/>
      <c r="D15" s="130"/>
      <c r="E15" s="131"/>
      <c r="F15" s="131"/>
      <c r="G15" s="131"/>
      <c r="H15" s="132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10"/>
    </row>
    <row r="16" spans="1:30" ht="25.5" customHeight="1" x14ac:dyDescent="0.25">
      <c r="B16" s="11"/>
      <c r="C16" s="5"/>
      <c r="D16" s="130"/>
      <c r="E16" s="131"/>
      <c r="F16" s="131"/>
      <c r="G16" s="131"/>
      <c r="H16" s="132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10"/>
    </row>
    <row r="17" spans="2:27" ht="25.5" customHeight="1" x14ac:dyDescent="0.25">
      <c r="B17" s="11"/>
      <c r="C17" s="5"/>
      <c r="D17" s="130"/>
      <c r="E17" s="131"/>
      <c r="F17" s="131"/>
      <c r="G17" s="131"/>
      <c r="H17" s="132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0"/>
    </row>
    <row r="18" spans="2:27" ht="26.25" customHeight="1" x14ac:dyDescent="0.25">
      <c r="B18" s="11"/>
      <c r="C18" s="5"/>
      <c r="D18" s="146"/>
      <c r="E18" s="147"/>
      <c r="F18" s="147"/>
      <c r="G18" s="147"/>
      <c r="H18" s="148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10"/>
    </row>
    <row r="19" spans="2:27" ht="25.5" customHeight="1" x14ac:dyDescent="0.25">
      <c r="B19" s="11"/>
      <c r="C19" s="5"/>
      <c r="D19" s="146"/>
      <c r="E19" s="147"/>
      <c r="F19" s="147"/>
      <c r="G19" s="147"/>
      <c r="H19" s="14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10"/>
    </row>
    <row r="20" spans="2:27" ht="15.75" thickBot="1" x14ac:dyDescent="0.3">
      <c r="B20" s="11"/>
      <c r="C20" s="65"/>
      <c r="D20" s="65"/>
      <c r="E20" s="65"/>
      <c r="F20" s="65"/>
      <c r="G20" s="65"/>
      <c r="H20" s="6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10"/>
    </row>
    <row r="21" spans="2:27" ht="16.5" thickBot="1" x14ac:dyDescent="0.3">
      <c r="B21" s="12" t="s">
        <v>16</v>
      </c>
      <c r="C21" s="156" t="s">
        <v>20</v>
      </c>
      <c r="D21" s="156"/>
      <c r="E21" s="156"/>
      <c r="F21" s="156"/>
      <c r="G21" s="200"/>
      <c r="H21" s="201"/>
      <c r="I21" s="202"/>
      <c r="J21" s="62" t="e">
        <f>IFERROR(INDEX($U$21:$U$24,MATCH(G21,$W$21:$W$24,0)),"")+0</f>
        <v>#VALUE!</v>
      </c>
      <c r="K21" s="62" t="e">
        <f>IFERROR(IF(J21=3,"1","0"),"")+0</f>
        <v>#VALUE!</v>
      </c>
      <c r="L21" s="61"/>
      <c r="M21" s="61"/>
      <c r="N21" s="61"/>
      <c r="O21" s="61"/>
      <c r="P21" s="189" t="str">
        <f>IFERROR(IF(J21=3,"YOU ARE CORRECT! VERY GOOD!","INCORRECT! PLEASE TRY AGAIN!"),"")</f>
        <v/>
      </c>
      <c r="Q21" s="190"/>
      <c r="R21" s="190"/>
      <c r="S21" s="191"/>
      <c r="T21" s="23"/>
      <c r="U21">
        <v>1</v>
      </c>
      <c r="V21">
        <v>1</v>
      </c>
      <c r="W21" t="s">
        <v>26</v>
      </c>
      <c r="Y21">
        <v>1</v>
      </c>
      <c r="Z21">
        <v>1</v>
      </c>
      <c r="AA21" t="s">
        <v>22</v>
      </c>
    </row>
    <row r="22" spans="2:27" ht="15.75" thickBot="1" x14ac:dyDescent="0.3">
      <c r="B22" s="1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10"/>
      <c r="U22">
        <v>2</v>
      </c>
      <c r="V22">
        <v>2</v>
      </c>
      <c r="W22" t="s">
        <v>27</v>
      </c>
      <c r="Y22">
        <v>2</v>
      </c>
      <c r="Z22">
        <v>2</v>
      </c>
      <c r="AA22" t="s">
        <v>23</v>
      </c>
    </row>
    <row r="23" spans="2:27" ht="16.5" thickBot="1" x14ac:dyDescent="0.3">
      <c r="B23" s="12" t="s">
        <v>121</v>
      </c>
      <c r="C23" s="161" t="s">
        <v>21</v>
      </c>
      <c r="D23" s="161"/>
      <c r="E23" s="161"/>
      <c r="F23" s="161"/>
      <c r="G23" s="203"/>
      <c r="H23" s="204"/>
      <c r="I23" s="205"/>
      <c r="J23" s="62" t="e">
        <f>IFERROR(INDEX($Y$21:$Y$24,MATCH(G23,$AA$21:$AA$24,0)),"")+0</f>
        <v>#VALUE!</v>
      </c>
      <c r="K23" s="62" t="e">
        <f>IFERROR(IF(J23=3,"1","0"),"")+0</f>
        <v>#VALUE!</v>
      </c>
      <c r="L23" s="62"/>
      <c r="M23" s="62"/>
      <c r="N23" s="62"/>
      <c r="O23" s="62"/>
      <c r="P23" s="189" t="str">
        <f>IFERROR(IF(J23=3,"YOU ARE CORRECT! VERY GOOD!","INCORRECT! PLEASE TRY AGAIN!"),"")</f>
        <v/>
      </c>
      <c r="Q23" s="190"/>
      <c r="R23" s="190"/>
      <c r="S23" s="191"/>
      <c r="T23" s="23"/>
      <c r="U23">
        <v>3</v>
      </c>
      <c r="V23">
        <v>3</v>
      </c>
      <c r="W23" t="s">
        <v>10</v>
      </c>
      <c r="Y23">
        <v>3</v>
      </c>
      <c r="Z23">
        <v>3</v>
      </c>
      <c r="AA23" t="s">
        <v>19</v>
      </c>
    </row>
    <row r="24" spans="2:27" x14ac:dyDescent="0.25">
      <c r="B24" s="1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10"/>
      <c r="U24">
        <v>4</v>
      </c>
      <c r="V24">
        <v>4</v>
      </c>
      <c r="W24" t="s">
        <v>28</v>
      </c>
      <c r="Y24">
        <v>4</v>
      </c>
      <c r="Z24">
        <v>4</v>
      </c>
      <c r="AA24" t="s">
        <v>24</v>
      </c>
    </row>
    <row r="25" spans="2:27" ht="15.75" thickBot="1" x14ac:dyDescent="0.3">
      <c r="B25" s="12" t="s">
        <v>116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10"/>
    </row>
    <row r="26" spans="2:27" ht="16.5" thickBot="1" x14ac:dyDescent="0.3">
      <c r="B26" s="15"/>
      <c r="C26" s="178" t="s">
        <v>7</v>
      </c>
      <c r="D26" s="179"/>
      <c r="E26" s="64"/>
      <c r="F26" s="138" t="s">
        <v>2</v>
      </c>
      <c r="G26" s="138"/>
      <c r="H26" s="138"/>
      <c r="I26" s="139"/>
      <c r="J26" s="5"/>
      <c r="K26" s="5"/>
      <c r="L26" s="5"/>
      <c r="M26" s="5"/>
      <c r="N26" s="5"/>
      <c r="O26" s="5"/>
      <c r="P26" s="5"/>
      <c r="Q26" s="5"/>
      <c r="R26" s="5"/>
      <c r="S26" s="5"/>
      <c r="T26" s="10"/>
    </row>
    <row r="27" spans="2:27" ht="16.5" thickBot="1" x14ac:dyDescent="0.3">
      <c r="B27" s="15"/>
      <c r="C27" s="192"/>
      <c r="D27" s="193"/>
      <c r="E27" s="62" t="e">
        <f>IFERROR(INDEX($Y$27:$Y$30,MATCH(C27,$AA$27:$AA$30,0)),"")+0</f>
        <v>#VALUE!</v>
      </c>
      <c r="F27" s="187"/>
      <c r="G27" s="187"/>
      <c r="H27" s="187"/>
      <c r="I27" s="188"/>
      <c r="J27" s="62" t="e">
        <f>IFERROR(INDEX($U$27:$U$30,MATCH(F27,$W$27:$W$30,0)),"")+0-E27</f>
        <v>#VALUE!</v>
      </c>
      <c r="K27" s="62" t="e">
        <f>IFERROR(IF(J27=0,"1","0"),"")+0</f>
        <v>#VALUE!</v>
      </c>
      <c r="L27" s="5"/>
      <c r="M27" s="5"/>
      <c r="N27" s="5"/>
      <c r="O27" s="5"/>
      <c r="P27" s="189" t="str">
        <f>IFERROR(IF(J27=0,"YOU ARE CORRECT! VERY GOOD!","INCORRECT! PLEASE TRY AGAIN!"),"")</f>
        <v/>
      </c>
      <c r="Q27" s="190"/>
      <c r="R27" s="190"/>
      <c r="S27" s="191"/>
      <c r="T27" s="23"/>
      <c r="U27">
        <v>1</v>
      </c>
      <c r="V27">
        <v>1</v>
      </c>
      <c r="W27" t="s">
        <v>8</v>
      </c>
      <c r="Y27">
        <v>1</v>
      </c>
      <c r="Z27">
        <v>1</v>
      </c>
      <c r="AA27" t="s">
        <v>4</v>
      </c>
    </row>
    <row r="28" spans="2:27" ht="16.5" thickBot="1" x14ac:dyDescent="0.3">
      <c r="B28" s="15"/>
      <c r="C28" s="194"/>
      <c r="D28" s="195"/>
      <c r="E28" s="62" t="e">
        <f t="shared" ref="E28:E29" si="0">IFERROR(INDEX($Y$27:$Y$30,MATCH(C28,$AA$27:$AA$30,0)),"")+0</f>
        <v>#VALUE!</v>
      </c>
      <c r="F28" s="198"/>
      <c r="G28" s="198"/>
      <c r="H28" s="198"/>
      <c r="I28" s="199"/>
      <c r="J28" s="62" t="e">
        <f>IFERROR(INDEX($U$27:$U$30,MATCH(F28,$W$27:$W$30,0)),"")+0-E28</f>
        <v>#VALUE!</v>
      </c>
      <c r="K28" s="62" t="e">
        <f>IFERROR(IF(J28=0,"1","0"),"")+0</f>
        <v>#VALUE!</v>
      </c>
      <c r="L28" s="5"/>
      <c r="M28" s="5"/>
      <c r="N28" s="5"/>
      <c r="O28" s="5"/>
      <c r="P28" s="189" t="str">
        <f>IFERROR(IF(J28=0,"YOU ARE CORRECT! VERY GOOD!","INCORRECT! PLEASE TRY AGAIN!"),"")</f>
        <v/>
      </c>
      <c r="Q28" s="190"/>
      <c r="R28" s="190"/>
      <c r="S28" s="191"/>
      <c r="T28" s="23"/>
      <c r="U28">
        <v>2</v>
      </c>
      <c r="V28">
        <v>2</v>
      </c>
      <c r="W28" t="s">
        <v>9</v>
      </c>
      <c r="Y28">
        <v>2</v>
      </c>
      <c r="Z28">
        <v>2</v>
      </c>
      <c r="AA28" t="s">
        <v>5</v>
      </c>
    </row>
    <row r="29" spans="2:27" ht="16.5" thickBot="1" x14ac:dyDescent="0.3">
      <c r="B29" s="15"/>
      <c r="C29" s="185"/>
      <c r="D29" s="186"/>
      <c r="E29" s="25" t="e">
        <f t="shared" si="0"/>
        <v>#VALUE!</v>
      </c>
      <c r="F29" s="196"/>
      <c r="G29" s="196"/>
      <c r="H29" s="196"/>
      <c r="I29" s="197"/>
      <c r="J29" s="62" t="e">
        <f>IFERROR(INDEX($U$27:$U$30,MATCH(F29,$W$27:$W$30,0)),"")+0-E29</f>
        <v>#VALUE!</v>
      </c>
      <c r="K29" s="62" t="e">
        <f>IFERROR(IF(J29=0,"1","0"),"")+0</f>
        <v>#VALUE!</v>
      </c>
      <c r="L29" s="5"/>
      <c r="M29" s="5"/>
      <c r="N29" s="5"/>
      <c r="O29" s="5"/>
      <c r="P29" s="189" t="str">
        <f>IFERROR(IF(J29=0,"YOU ARE CORRECT! VERY GOOD!","INCORRECT! PLEASE TRY AGAIN!"),"")</f>
        <v/>
      </c>
      <c r="Q29" s="190"/>
      <c r="R29" s="190"/>
      <c r="S29" s="191"/>
      <c r="T29" s="23"/>
      <c r="U29">
        <v>3</v>
      </c>
      <c r="V29">
        <v>3</v>
      </c>
      <c r="W29" t="s">
        <v>6</v>
      </c>
      <c r="Y29">
        <v>3</v>
      </c>
      <c r="Z29">
        <v>3</v>
      </c>
      <c r="AA29" t="s">
        <v>3</v>
      </c>
    </row>
    <row r="30" spans="2:27" ht="15.75" thickBot="1" x14ac:dyDescent="0.3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10"/>
      <c r="U30">
        <v>7</v>
      </c>
      <c r="V30">
        <v>4</v>
      </c>
      <c r="W30" t="s">
        <v>25</v>
      </c>
      <c r="Y30">
        <v>4</v>
      </c>
      <c r="Z30">
        <v>4</v>
      </c>
      <c r="AA30" t="s">
        <v>29</v>
      </c>
    </row>
    <row r="31" spans="2:27" ht="15.75" thickBot="1" x14ac:dyDescent="0.3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10"/>
    </row>
    <row r="32" spans="2:27" ht="32.25" thickBot="1" x14ac:dyDescent="0.3">
      <c r="B32" s="152" t="s">
        <v>38</v>
      </c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4"/>
    </row>
    <row r="33" spans="2:27" x14ac:dyDescent="0.25">
      <c r="B33" s="1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10"/>
    </row>
    <row r="34" spans="2:27" ht="19.5" thickBot="1" x14ac:dyDescent="0.35">
      <c r="B34" s="27" t="s">
        <v>39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10"/>
    </row>
    <row r="35" spans="2:27" ht="16.5" thickBot="1" x14ac:dyDescent="0.3">
      <c r="B35" s="15"/>
      <c r="C35" s="178" t="s">
        <v>7</v>
      </c>
      <c r="D35" s="179"/>
      <c r="E35" s="64"/>
      <c r="F35" s="138" t="s">
        <v>40</v>
      </c>
      <c r="G35" s="138"/>
      <c r="H35" s="138"/>
      <c r="I35" s="139"/>
      <c r="J35" s="5"/>
      <c r="K35" s="5"/>
      <c r="L35" s="5"/>
      <c r="M35" s="5"/>
      <c r="N35" s="5"/>
      <c r="O35" s="5"/>
      <c r="P35" s="5"/>
      <c r="Q35" s="5"/>
      <c r="R35" s="5"/>
      <c r="S35" s="5"/>
      <c r="T35" s="10"/>
    </row>
    <row r="36" spans="2:27" ht="16.5" thickBot="1" x14ac:dyDescent="0.3">
      <c r="B36" s="15"/>
      <c r="C36" s="192"/>
      <c r="D36" s="193"/>
      <c r="E36" s="62" t="e">
        <f>IFERROR(INDEX($Y$36:$Y$39,MATCH(C36,$AA$36:$AA$39,0)),"")+0</f>
        <v>#VALUE!</v>
      </c>
      <c r="F36" s="187"/>
      <c r="G36" s="187"/>
      <c r="H36" s="187"/>
      <c r="I36" s="188"/>
      <c r="J36" s="62" t="e">
        <f>IFERROR(INDEX($U$36:$U$39,MATCH(F36,$W$36:$W$39,0)),"")+0-E36</f>
        <v>#VALUE!</v>
      </c>
      <c r="K36" s="62" t="e">
        <f>IFERROR(IF(J36=0,"1","0"),"")+0</f>
        <v>#VALUE!</v>
      </c>
      <c r="L36" s="5"/>
      <c r="M36" s="5"/>
      <c r="N36" s="5"/>
      <c r="O36" s="5"/>
      <c r="P36" s="189" t="str">
        <f>IFERROR(IF(J36=0,"YOU ARE CORRECT! VERY GOOD!","INCORRECT! PLEASE TRY AGAIN!"),"")</f>
        <v/>
      </c>
      <c r="Q36" s="190"/>
      <c r="R36" s="190"/>
      <c r="S36" s="191"/>
      <c r="T36" s="10"/>
      <c r="U36">
        <v>5</v>
      </c>
      <c r="V36">
        <v>1</v>
      </c>
      <c r="W36" t="s">
        <v>41</v>
      </c>
      <c r="Y36">
        <v>1</v>
      </c>
      <c r="Z36">
        <v>1</v>
      </c>
      <c r="AA36" t="s">
        <v>29</v>
      </c>
    </row>
    <row r="37" spans="2:27" ht="16.5" thickBot="1" x14ac:dyDescent="0.3">
      <c r="B37" s="15"/>
      <c r="C37" s="194"/>
      <c r="D37" s="195"/>
      <c r="E37" s="62" t="e">
        <f>IFERROR(INDEX($Y$36:$Y$39,MATCH(C37,$AA$36:$AA$39,0)),"")+0</f>
        <v>#VALUE!</v>
      </c>
      <c r="F37" s="198"/>
      <c r="G37" s="198"/>
      <c r="H37" s="198"/>
      <c r="I37" s="199"/>
      <c r="J37" s="62" t="e">
        <f>IFERROR(INDEX($U$36:$U$39,MATCH(F37,$W$36:$W$39,0)),"")+0-E37</f>
        <v>#VALUE!</v>
      </c>
      <c r="K37" s="62" t="e">
        <f>IFERROR(IF(J37=0,"1","0"),"")+0</f>
        <v>#VALUE!</v>
      </c>
      <c r="L37" s="5"/>
      <c r="M37" s="5"/>
      <c r="N37" s="5"/>
      <c r="O37" s="5"/>
      <c r="P37" s="189" t="str">
        <f>IFERROR(IF(J37=0,"YOU ARE CORRECT! VERY GOOD!","INCORRECT! PLEASE TRY AGAIN!"),"")</f>
        <v/>
      </c>
      <c r="Q37" s="190"/>
      <c r="R37" s="190"/>
      <c r="S37" s="191"/>
      <c r="T37" s="10"/>
      <c r="U37">
        <v>2</v>
      </c>
      <c r="V37">
        <v>2</v>
      </c>
      <c r="W37" t="s">
        <v>43</v>
      </c>
      <c r="Y37">
        <v>2</v>
      </c>
      <c r="Z37">
        <v>2</v>
      </c>
      <c r="AA37" t="s">
        <v>5</v>
      </c>
    </row>
    <row r="38" spans="2:27" ht="16.5" thickBot="1" x14ac:dyDescent="0.3">
      <c r="B38" s="15"/>
      <c r="C38" s="185"/>
      <c r="D38" s="186"/>
      <c r="E38" s="62" t="e">
        <f>IFERROR(INDEX($Y$36:$Y$39,MATCH(C38,$AA$36:$AA$39,0)),"")+0</f>
        <v>#VALUE!</v>
      </c>
      <c r="F38" s="198"/>
      <c r="G38" s="198"/>
      <c r="H38" s="198"/>
      <c r="I38" s="199"/>
      <c r="J38" s="62" t="e">
        <f>IFERROR(INDEX($U$36:$U$41,MATCH(F38,$W$36:$W$41,0)),"")+0-E38</f>
        <v>#VALUE!</v>
      </c>
      <c r="K38" s="62" t="e">
        <f>IFERROR(IF(J38=0,"1","0"),"")+0</f>
        <v>#VALUE!</v>
      </c>
      <c r="L38" s="5"/>
      <c r="M38" s="5"/>
      <c r="N38" s="5"/>
      <c r="O38" s="5"/>
      <c r="P38" s="189" t="str">
        <f>IFERROR(IF(J38=0,"YOU ARE CORRECT! VERY GOOD!","INCORRECT! PLEASE TRY AGAIN!"),"")</f>
        <v/>
      </c>
      <c r="Q38" s="190"/>
      <c r="R38" s="190"/>
      <c r="S38" s="191"/>
      <c r="T38" s="10"/>
      <c r="U38">
        <v>3</v>
      </c>
      <c r="V38">
        <v>3</v>
      </c>
      <c r="W38" t="s">
        <v>44</v>
      </c>
      <c r="Y38">
        <v>3</v>
      </c>
      <c r="Z38">
        <v>3</v>
      </c>
      <c r="AA38" t="s">
        <v>3</v>
      </c>
    </row>
    <row r="39" spans="2:27" ht="15.75" thickBot="1" x14ac:dyDescent="0.3">
      <c r="B39" s="1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10"/>
      <c r="U39">
        <v>4</v>
      </c>
      <c r="V39">
        <v>4</v>
      </c>
      <c r="W39" t="s">
        <v>48</v>
      </c>
      <c r="Y39">
        <v>4</v>
      </c>
      <c r="Z39">
        <v>4</v>
      </c>
      <c r="AA39" t="s">
        <v>4</v>
      </c>
    </row>
    <row r="40" spans="2:27" ht="32.25" thickBot="1" x14ac:dyDescent="0.3">
      <c r="B40" s="152" t="s">
        <v>52</v>
      </c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4"/>
      <c r="U40">
        <v>5</v>
      </c>
      <c r="W40" t="s">
        <v>61</v>
      </c>
    </row>
    <row r="41" spans="2:27" x14ac:dyDescent="0.25">
      <c r="B41" s="1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10"/>
      <c r="U41">
        <v>6</v>
      </c>
      <c r="W41" t="s">
        <v>65</v>
      </c>
    </row>
    <row r="42" spans="2:27" ht="19.5" thickBot="1" x14ac:dyDescent="0.35">
      <c r="B42" s="27" t="s">
        <v>53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10"/>
    </row>
    <row r="43" spans="2:27" ht="16.5" thickBot="1" x14ac:dyDescent="0.3">
      <c r="B43" s="15"/>
      <c r="C43" s="210" t="s">
        <v>54</v>
      </c>
      <c r="D43" s="210"/>
      <c r="E43" s="210"/>
      <c r="F43" s="211"/>
      <c r="G43" s="212"/>
      <c r="H43" s="212"/>
      <c r="I43" s="213"/>
      <c r="J43" s="62" t="e">
        <f>IFERROR(INDEX($U$43:$U$46,MATCH(F43,$W$43:$W$46,0)),"")+0</f>
        <v>#VALUE!</v>
      </c>
      <c r="K43" s="62" t="e">
        <f>IFERROR(IF(J43=3,"1","0"),"")+0</f>
        <v>#VALUE!</v>
      </c>
      <c r="L43" s="5"/>
      <c r="M43" s="5"/>
      <c r="N43" s="5"/>
      <c r="O43" s="5"/>
      <c r="P43" s="189" t="str">
        <f>IFERROR(IF(J43=3,"YOU ARE CORRECT! VERY GOOD!","INCORRECT! PLEASE TRY AGAIN!"),"")</f>
        <v/>
      </c>
      <c r="Q43" s="190"/>
      <c r="R43" s="190"/>
      <c r="S43" s="191"/>
      <c r="T43" s="10"/>
      <c r="U43">
        <v>1</v>
      </c>
      <c r="V43">
        <v>1</v>
      </c>
      <c r="W43" t="s">
        <v>4</v>
      </c>
      <c r="Y43">
        <v>1</v>
      </c>
      <c r="Z43">
        <v>1</v>
      </c>
      <c r="AA43" t="s">
        <v>56</v>
      </c>
    </row>
    <row r="44" spans="2:27" ht="16.5" thickBot="1" x14ac:dyDescent="0.3">
      <c r="B44" s="15"/>
      <c r="C44" s="210" t="s">
        <v>55</v>
      </c>
      <c r="D44" s="210"/>
      <c r="E44" s="210"/>
      <c r="F44" s="211"/>
      <c r="G44" s="212"/>
      <c r="H44" s="212"/>
      <c r="I44" s="213"/>
      <c r="J44" s="62" t="e">
        <f>IFERROR(INDEX($Y$43:$Y$46,MATCH(F44,$AA$43:$AA$46,0)),"")+0</f>
        <v>#VALUE!</v>
      </c>
      <c r="K44" s="62" t="e">
        <f>IFERROR(IF(J44=1,"1","0"),"")+0</f>
        <v>#VALUE!</v>
      </c>
      <c r="L44" s="5"/>
      <c r="M44" s="5"/>
      <c r="N44" s="5"/>
      <c r="O44" s="5"/>
      <c r="P44" s="189" t="str">
        <f>IFERROR(IF(J44=1,"YOU ARE CORRECT! VERY GOOD!","INCORRECT! PLEASE TRY AGAIN!"),"")</f>
        <v/>
      </c>
      <c r="Q44" s="190"/>
      <c r="R44" s="190"/>
      <c r="S44" s="191"/>
      <c r="T44" s="10"/>
      <c r="U44">
        <v>2</v>
      </c>
      <c r="V44">
        <v>2</v>
      </c>
      <c r="W44" t="s">
        <v>5</v>
      </c>
      <c r="Y44">
        <v>2</v>
      </c>
      <c r="Z44">
        <v>2</v>
      </c>
      <c r="AA44" t="s">
        <v>57</v>
      </c>
    </row>
    <row r="45" spans="2:27" ht="15.75" thickBot="1" x14ac:dyDescent="0.3">
      <c r="B45" s="1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10"/>
      <c r="U45">
        <v>3</v>
      </c>
      <c r="V45">
        <v>3</v>
      </c>
      <c r="W45" t="s">
        <v>3</v>
      </c>
      <c r="Y45">
        <v>3</v>
      </c>
      <c r="Z45">
        <v>3</v>
      </c>
      <c r="AA45" t="s">
        <v>58</v>
      </c>
    </row>
    <row r="46" spans="2:27" ht="32.25" thickBot="1" x14ac:dyDescent="0.3">
      <c r="B46" s="152" t="s">
        <v>67</v>
      </c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4"/>
      <c r="U46">
        <v>4</v>
      </c>
      <c r="V46">
        <v>4</v>
      </c>
      <c r="W46" t="s">
        <v>29</v>
      </c>
      <c r="Y46">
        <v>4</v>
      </c>
      <c r="Z46">
        <v>4</v>
      </c>
      <c r="AA46" t="s">
        <v>59</v>
      </c>
    </row>
    <row r="47" spans="2:27" ht="15.75" thickBot="1" x14ac:dyDescent="0.3">
      <c r="B47" s="1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38"/>
      <c r="S47" s="5"/>
      <c r="T47" s="10"/>
      <c r="Y47">
        <v>1</v>
      </c>
      <c r="Z47">
        <v>1</v>
      </c>
      <c r="AA47" t="s">
        <v>74</v>
      </c>
    </row>
    <row r="48" spans="2:27" ht="18" customHeight="1" thickBot="1" x14ac:dyDescent="0.3">
      <c r="B48" s="39" t="s">
        <v>68</v>
      </c>
      <c r="C48" s="5"/>
      <c r="D48" s="5"/>
      <c r="E48" s="5" t="s">
        <v>69</v>
      </c>
      <c r="F48" s="5"/>
      <c r="G48" s="5" t="s">
        <v>72</v>
      </c>
      <c r="H48" s="211"/>
      <c r="I48" s="212"/>
      <c r="J48" s="212"/>
      <c r="K48" s="212"/>
      <c r="L48" s="213"/>
      <c r="M48" s="62" t="e">
        <f>IFERROR(INDEX($Y$46:$Y$49,MATCH(H48,$AA$46:$AA$49,0)),"")+0</f>
        <v>#VALUE!</v>
      </c>
      <c r="N48" s="62" t="e">
        <f>IFERROR(IF(M48=3,"1","0"),"")+0</f>
        <v>#VALUE!</v>
      </c>
      <c r="O48" s="65"/>
      <c r="P48" s="189" t="str">
        <f>IFERROR(IF(M48=3,"YOU ARE CORRECT! VERY GOOD!","INCORRECT! PLEASE TRY AGAIN!"),"")</f>
        <v/>
      </c>
      <c r="Q48" s="190"/>
      <c r="R48" s="190"/>
      <c r="S48" s="191"/>
      <c r="T48" s="10"/>
      <c r="Y48">
        <v>2</v>
      </c>
      <c r="Z48">
        <v>2</v>
      </c>
      <c r="AA48" t="s">
        <v>75</v>
      </c>
    </row>
    <row r="49" spans="2:27" ht="18" customHeight="1" thickBot="1" x14ac:dyDescent="0.3">
      <c r="B49" s="15"/>
      <c r="C49" s="5"/>
      <c r="D49" s="5"/>
      <c r="E49" s="5"/>
      <c r="F49" s="5"/>
      <c r="G49" s="5"/>
      <c r="H49" s="212"/>
      <c r="I49" s="212"/>
      <c r="J49" s="212"/>
      <c r="K49" s="212"/>
      <c r="L49" s="212"/>
      <c r="M49" s="62"/>
      <c r="N49" s="62"/>
      <c r="O49" s="65"/>
      <c r="P49" s="5"/>
      <c r="Q49" s="5"/>
      <c r="R49" s="5"/>
      <c r="S49" s="5"/>
      <c r="T49" s="10"/>
      <c r="U49" s="41"/>
      <c r="Y49">
        <v>3</v>
      </c>
      <c r="Z49">
        <v>3</v>
      </c>
      <c r="AA49" t="s">
        <v>76</v>
      </c>
    </row>
    <row r="50" spans="2:27" ht="16.5" thickBot="1" x14ac:dyDescent="0.3">
      <c r="B50" s="15"/>
      <c r="C50" s="5"/>
      <c r="D50" s="5"/>
      <c r="E50" s="5" t="s">
        <v>70</v>
      </c>
      <c r="F50" s="5"/>
      <c r="G50" s="5" t="s">
        <v>71</v>
      </c>
      <c r="H50" s="211"/>
      <c r="I50" s="212"/>
      <c r="J50" s="212"/>
      <c r="K50" s="212"/>
      <c r="L50" s="213"/>
      <c r="M50" s="62" t="e">
        <f>IFERROR(INDEX($Y$46:$Y$49,MATCH(H50,$AA$46:$AA$49,0)),"")+0</f>
        <v>#VALUE!</v>
      </c>
      <c r="N50" s="62" t="e">
        <f>IFERROR(IF(M50=3,"1","0"),"")+0</f>
        <v>#VALUE!</v>
      </c>
      <c r="O50" s="65"/>
      <c r="P50" s="189" t="str">
        <f>IFERROR(IF(M50=3,"YOU ARE CORRECT! VERY GOOD!","INCORRECT! PLEASE TRY AGAIN!"),"")</f>
        <v/>
      </c>
      <c r="Q50" s="190"/>
      <c r="R50" s="190"/>
      <c r="S50" s="191"/>
      <c r="T50" s="10"/>
    </row>
    <row r="51" spans="2:27" ht="16.5" thickBot="1" x14ac:dyDescent="0.3">
      <c r="B51" s="15"/>
      <c r="C51" s="5"/>
      <c r="D51" s="5"/>
      <c r="E51" s="5"/>
      <c r="F51" s="5"/>
      <c r="G51" s="5"/>
      <c r="H51" s="211"/>
      <c r="I51" s="212"/>
      <c r="J51" s="212"/>
      <c r="K51" s="212"/>
      <c r="L51" s="213"/>
      <c r="M51" s="62" t="e">
        <f t="shared" ref="M51:M52" si="1">IFERROR(INDEX($Y$47:$Y$49,MATCH(H51,$AA$47:$AA$49,0)),"")+0</f>
        <v>#VALUE!</v>
      </c>
      <c r="N51" s="62" t="e">
        <f t="shared" ref="N51:N52" si="2">IFERROR(IF(M51=3,"1","0"),"")+0</f>
        <v>#VALUE!</v>
      </c>
      <c r="O51" s="65"/>
      <c r="P51" s="189" t="str">
        <f t="shared" ref="P51:P52" si="3">IFERROR(IF(M51=3,"YOU ARE CORRECT! VERY GOOD!","INCORRECT! PLEASE TRY AGAIN!"),"")</f>
        <v/>
      </c>
      <c r="Q51" s="190"/>
      <c r="R51" s="190"/>
      <c r="S51" s="191"/>
      <c r="T51" s="10"/>
    </row>
    <row r="52" spans="2:27" ht="16.5" thickBot="1" x14ac:dyDescent="0.3">
      <c r="B52" s="15"/>
      <c r="C52" s="5"/>
      <c r="D52" s="5"/>
      <c r="E52" s="5"/>
      <c r="F52" s="5"/>
      <c r="G52" s="5"/>
      <c r="H52" s="211"/>
      <c r="I52" s="212"/>
      <c r="J52" s="212"/>
      <c r="K52" s="212"/>
      <c r="L52" s="213"/>
      <c r="M52" s="62" t="e">
        <f t="shared" si="1"/>
        <v>#VALUE!</v>
      </c>
      <c r="N52" s="62" t="e">
        <f t="shared" si="2"/>
        <v>#VALUE!</v>
      </c>
      <c r="O52" s="65"/>
      <c r="P52" s="189" t="str">
        <f t="shared" si="3"/>
        <v/>
      </c>
      <c r="Q52" s="190"/>
      <c r="R52" s="190"/>
      <c r="S52" s="191"/>
      <c r="T52" s="10"/>
    </row>
    <row r="53" spans="2:27" x14ac:dyDescent="0.25">
      <c r="B53" s="15"/>
      <c r="C53" s="5"/>
      <c r="D53" s="5"/>
      <c r="E53" s="5"/>
      <c r="F53" s="5" t="s">
        <v>73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0"/>
    </row>
    <row r="54" spans="2:27" x14ac:dyDescent="0.25">
      <c r="B54" s="1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10"/>
    </row>
    <row r="55" spans="2:27" ht="15.75" thickBot="1" x14ac:dyDescent="0.3">
      <c r="B55" s="1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20"/>
      <c r="S55" s="20"/>
      <c r="T55" s="10"/>
    </row>
    <row r="56" spans="2:27" ht="47.25" customHeight="1" thickBot="1" x14ac:dyDescent="0.3">
      <c r="B56" s="217" t="s">
        <v>30</v>
      </c>
      <c r="C56" s="218"/>
      <c r="D56" s="218"/>
      <c r="E56" s="218"/>
      <c r="F56" s="218"/>
      <c r="G56" s="218"/>
      <c r="H56" s="218"/>
      <c r="I56" s="218"/>
      <c r="J56" s="218"/>
      <c r="K56" s="218"/>
      <c r="L56" s="219"/>
      <c r="M56" s="63"/>
      <c r="N56" s="63"/>
      <c r="O56" s="63"/>
      <c r="P56" s="174" t="str">
        <f>IFERROR(SUM(K29,K28,K27,K23,K21,K36,K37,K43,K44,N48),"")</f>
        <v/>
      </c>
      <c r="Q56" s="175"/>
      <c r="R56" s="133" t="s">
        <v>64</v>
      </c>
      <c r="S56" s="134"/>
      <c r="T56" s="24"/>
    </row>
    <row r="57" spans="2:27" ht="53.25" customHeight="1" thickBot="1" x14ac:dyDescent="0.3">
      <c r="B57" s="182" t="str">
        <f>IFERROR(INDEX($W$57:$W$57,MATCH(X57,$P$56,0)),"")</f>
        <v>By answering all the questions correctly, you are now classified as Level 4 Problem Solver. Would you like to improve your Level? Then what are you waiting for! Proceed now to Step 5.</v>
      </c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4"/>
      <c r="V57">
        <v>10</v>
      </c>
      <c r="W57" t="s">
        <v>124</v>
      </c>
      <c r="X57" t="str">
        <f>P56</f>
        <v/>
      </c>
    </row>
    <row r="58" spans="2:27" x14ac:dyDescent="0.25">
      <c r="W58" s="74"/>
    </row>
  </sheetData>
  <mergeCells count="62">
    <mergeCell ref="D19:H19"/>
    <mergeCell ref="B2:T2"/>
    <mergeCell ref="B4:T4"/>
    <mergeCell ref="B6:T6"/>
    <mergeCell ref="C8:S8"/>
    <mergeCell ref="J9:P9"/>
    <mergeCell ref="C11:S11"/>
    <mergeCell ref="D13:H14"/>
    <mergeCell ref="D15:H15"/>
    <mergeCell ref="D16:H16"/>
    <mergeCell ref="D17:H17"/>
    <mergeCell ref="D18:H18"/>
    <mergeCell ref="C28:D28"/>
    <mergeCell ref="F28:I28"/>
    <mergeCell ref="P28:S28"/>
    <mergeCell ref="C21:F21"/>
    <mergeCell ref="G21:I21"/>
    <mergeCell ref="P21:S21"/>
    <mergeCell ref="C23:F23"/>
    <mergeCell ref="G23:I23"/>
    <mergeCell ref="P23:S23"/>
    <mergeCell ref="C26:D26"/>
    <mergeCell ref="F26:I26"/>
    <mergeCell ref="C27:D27"/>
    <mergeCell ref="F27:I27"/>
    <mergeCell ref="P27:S27"/>
    <mergeCell ref="C29:D29"/>
    <mergeCell ref="F29:I29"/>
    <mergeCell ref="P29:S29"/>
    <mergeCell ref="B32:T32"/>
    <mergeCell ref="C35:D35"/>
    <mergeCell ref="F35:I35"/>
    <mergeCell ref="C36:D36"/>
    <mergeCell ref="F36:I36"/>
    <mergeCell ref="P36:S36"/>
    <mergeCell ref="C37:D37"/>
    <mergeCell ref="F37:I37"/>
    <mergeCell ref="P37:S37"/>
    <mergeCell ref="C38:D38"/>
    <mergeCell ref="F38:I38"/>
    <mergeCell ref="P38:S38"/>
    <mergeCell ref="B40:T40"/>
    <mergeCell ref="C43:E43"/>
    <mergeCell ref="F43:I43"/>
    <mergeCell ref="P43:S43"/>
    <mergeCell ref="C44:E44"/>
    <mergeCell ref="F44:I44"/>
    <mergeCell ref="P44:S44"/>
    <mergeCell ref="B46:T46"/>
    <mergeCell ref="H48:L48"/>
    <mergeCell ref="P48:S48"/>
    <mergeCell ref="B56:L56"/>
    <mergeCell ref="P56:Q56"/>
    <mergeCell ref="R56:S56"/>
    <mergeCell ref="B57:T57"/>
    <mergeCell ref="H49:L49"/>
    <mergeCell ref="H50:L50"/>
    <mergeCell ref="P50:S50"/>
    <mergeCell ref="H51:L51"/>
    <mergeCell ref="P51:S51"/>
    <mergeCell ref="H52:L52"/>
    <mergeCell ref="P52:S52"/>
  </mergeCells>
  <conditionalFormatting sqref="G21:I21">
    <cfRule type="cellIs" dxfId="429" priority="69" operator="equal">
      <formula>"Time"</formula>
    </cfRule>
    <cfRule type="cellIs" dxfId="428" priority="70" operator="equal">
      <formula>"Distance"</formula>
    </cfRule>
    <cfRule type="cellIs" dxfId="427" priority="71" operator="equal">
      <formula>"Car"</formula>
    </cfRule>
    <cfRule type="cellIs" dxfId="426" priority="72" operator="equal">
      <formula>"SPEED"</formula>
    </cfRule>
    <cfRule type="cellIs" dxfId="425" priority="73" operator="equal">
      <formula>"SPEED"</formula>
    </cfRule>
  </conditionalFormatting>
  <conditionalFormatting sqref="P21:T21">
    <cfRule type="containsText" dxfId="424" priority="59" operator="containsText" text="very good">
      <formula>NOT(ISERROR(SEARCH("very good",P21)))</formula>
    </cfRule>
    <cfRule type="containsText" dxfId="423" priority="60" operator="containsText" text="incorrect">
      <formula>NOT(ISERROR(SEARCH("incorrect",P21)))</formula>
    </cfRule>
    <cfRule type="containsText" dxfId="422" priority="61" operator="containsText" text="incorrect">
      <formula>NOT(ISERROR(SEARCH("incorrect",P21)))</formula>
    </cfRule>
    <cfRule type="containsText" dxfId="421" priority="62" operator="containsText" text="correct">
      <formula>NOT(ISERROR(SEARCH("correct",P21)))</formula>
    </cfRule>
    <cfRule type="containsText" dxfId="420" priority="68" operator="containsText" text="Incorrect">
      <formula>NOT(ISERROR(SEARCH("Incorrect",P21)))</formula>
    </cfRule>
  </conditionalFormatting>
  <conditionalFormatting sqref="G23:I23">
    <cfRule type="containsText" dxfId="419" priority="63" operator="containsText" text="speed">
      <formula>NOT(ISERROR(SEARCH("speed",G23)))</formula>
    </cfRule>
    <cfRule type="containsText" dxfId="418" priority="64" operator="containsText" text="car">
      <formula>NOT(ISERROR(SEARCH("car",G23)))</formula>
    </cfRule>
    <cfRule type="containsText" dxfId="417" priority="65" operator="containsText" text="distance">
      <formula>NOT(ISERROR(SEARCH("distance",G23)))</formula>
    </cfRule>
    <cfRule type="containsText" dxfId="416" priority="66" operator="containsText" text="time">
      <formula>NOT(ISERROR(SEARCH("time",G23)))</formula>
    </cfRule>
    <cfRule type="containsText" dxfId="415" priority="67" operator="containsText" text="Speed">
      <formula>NOT(ISERROR(SEARCH("Speed",G23)))</formula>
    </cfRule>
  </conditionalFormatting>
  <conditionalFormatting sqref="P27:T29">
    <cfRule type="containsText" dxfId="414" priority="54" operator="containsText" text="very good">
      <formula>NOT(ISERROR(SEARCH("very good",P27)))</formula>
    </cfRule>
    <cfRule type="containsText" dxfId="413" priority="55" operator="containsText" text="incorrect">
      <formula>NOT(ISERROR(SEARCH("incorrect",P27)))</formula>
    </cfRule>
    <cfRule type="containsText" dxfId="412" priority="56" operator="containsText" text="incorrect">
      <formula>NOT(ISERROR(SEARCH("incorrect",P27)))</formula>
    </cfRule>
    <cfRule type="containsText" dxfId="411" priority="57" operator="containsText" text="correct">
      <formula>NOT(ISERROR(SEARCH("correct",P27)))</formula>
    </cfRule>
    <cfRule type="containsText" dxfId="410" priority="58" operator="containsText" text="Incorrect">
      <formula>NOT(ISERROR(SEARCH("Incorrect",P27)))</formula>
    </cfRule>
  </conditionalFormatting>
  <conditionalFormatting sqref="P23:T23">
    <cfRule type="containsText" dxfId="409" priority="49" operator="containsText" text="very good">
      <formula>NOT(ISERROR(SEARCH("very good",P23)))</formula>
    </cfRule>
    <cfRule type="containsText" dxfId="408" priority="50" operator="containsText" text="incorrect">
      <formula>NOT(ISERROR(SEARCH("incorrect",P23)))</formula>
    </cfRule>
    <cfRule type="containsText" dxfId="407" priority="51" operator="containsText" text="incorrect">
      <formula>NOT(ISERROR(SEARCH("incorrect",P23)))</formula>
    </cfRule>
    <cfRule type="containsText" dxfId="406" priority="52" operator="containsText" text="correct">
      <formula>NOT(ISERROR(SEARCH("correct",P23)))</formula>
    </cfRule>
    <cfRule type="containsText" dxfId="405" priority="53" operator="containsText" text="Incorrect">
      <formula>NOT(ISERROR(SEARCH("Incorrect",P23)))</formula>
    </cfRule>
  </conditionalFormatting>
  <conditionalFormatting sqref="P36:S38">
    <cfRule type="containsText" dxfId="404" priority="44" operator="containsText" text="very good">
      <formula>NOT(ISERROR(SEARCH("very good",P36)))</formula>
    </cfRule>
    <cfRule type="containsText" dxfId="403" priority="45" operator="containsText" text="incorrect">
      <formula>NOT(ISERROR(SEARCH("incorrect",P36)))</formula>
    </cfRule>
    <cfRule type="containsText" dxfId="402" priority="46" operator="containsText" text="incorrect">
      <formula>NOT(ISERROR(SEARCH("incorrect",P36)))</formula>
    </cfRule>
    <cfRule type="containsText" dxfId="401" priority="47" operator="containsText" text="correct">
      <formula>NOT(ISERROR(SEARCH("correct",P36)))</formula>
    </cfRule>
    <cfRule type="containsText" dxfId="400" priority="48" operator="containsText" text="Incorrect">
      <formula>NOT(ISERROR(SEARCH("Incorrect",P36)))</formula>
    </cfRule>
  </conditionalFormatting>
  <conditionalFormatting sqref="P43:S44">
    <cfRule type="containsText" dxfId="399" priority="39" operator="containsText" text="very good">
      <formula>NOT(ISERROR(SEARCH("very good",P43)))</formula>
    </cfRule>
    <cfRule type="containsText" dxfId="398" priority="40" operator="containsText" text="incorrect">
      <formula>NOT(ISERROR(SEARCH("incorrect",P43)))</formula>
    </cfRule>
    <cfRule type="containsText" dxfId="397" priority="41" operator="containsText" text="incorrect">
      <formula>NOT(ISERROR(SEARCH("incorrect",P43)))</formula>
    </cfRule>
    <cfRule type="containsText" dxfId="396" priority="42" operator="containsText" text="correct">
      <formula>NOT(ISERROR(SEARCH("correct",P43)))</formula>
    </cfRule>
    <cfRule type="containsText" dxfId="395" priority="43" operator="containsText" text="Incorrect">
      <formula>NOT(ISERROR(SEARCH("Incorrect",P43)))</formula>
    </cfRule>
  </conditionalFormatting>
  <conditionalFormatting sqref="F43:I43">
    <cfRule type="containsText" dxfId="394" priority="35" operator="containsText" text="UNITS">
      <formula>NOT(ISERROR(SEARCH("UNITS",F43)))</formula>
    </cfRule>
    <cfRule type="containsText" dxfId="393" priority="36" operator="containsText" text="TIME">
      <formula>NOT(ISERROR(SEARCH("TIME",F43)))</formula>
    </cfRule>
    <cfRule type="containsText" dxfId="392" priority="37" operator="containsText" text="DISTANCE">
      <formula>NOT(ISERROR(SEARCH("DISTANCE",F43)))</formula>
    </cfRule>
    <cfRule type="cellIs" dxfId="391" priority="38" operator="equal">
      <formula>"SPEED"</formula>
    </cfRule>
  </conditionalFormatting>
  <conditionalFormatting sqref="F44:I44">
    <cfRule type="cellIs" dxfId="390" priority="31" operator="equal">
      <formula>"SPEED = TIME/VELOCITY (T/V)"</formula>
    </cfRule>
    <cfRule type="cellIs" dxfId="389" priority="32" operator="equal">
      <formula>"SPEED = VELOCITY/TIME (V/T)"</formula>
    </cfRule>
    <cfRule type="cellIs" dxfId="388" priority="33" operator="equal">
      <formula>"SPEED = TIME/DISTANCE (T/D)"</formula>
    </cfRule>
    <cfRule type="cellIs" dxfId="387" priority="34" operator="equal">
      <formula>"SPEED = DISTANCE/TIME (D/T)"</formula>
    </cfRule>
  </conditionalFormatting>
  <conditionalFormatting sqref="O50:O52">
    <cfRule type="cellIs" dxfId="386" priority="23" operator="equal">
      <formula>"SPEED = TIME/VELOCITY (T/V)"</formula>
    </cfRule>
    <cfRule type="cellIs" dxfId="385" priority="24" operator="equal">
      <formula>"SPEED = VELOCITY/TIME (V/T)"</formula>
    </cfRule>
    <cfRule type="cellIs" dxfId="384" priority="25" operator="equal">
      <formula>"SPEED = TIME/DISTANCE (T/D)"</formula>
    </cfRule>
    <cfRule type="cellIs" dxfId="383" priority="26" operator="equal">
      <formula>"SPEED = DISTANCE/TIME (D/T)"</formula>
    </cfRule>
  </conditionalFormatting>
  <conditionalFormatting sqref="H48:L48 H49 O48">
    <cfRule type="cellIs" dxfId="382" priority="27" operator="equal">
      <formula>"SPEED = TIME/VELOCITY (T/V)"</formula>
    </cfRule>
    <cfRule type="cellIs" dxfId="381" priority="28" operator="equal">
      <formula>"SPEED = VELOCITY/TIME (V/T)"</formula>
    </cfRule>
    <cfRule type="cellIs" dxfId="380" priority="29" operator="equal">
      <formula>"SPEED = TIME/DISTANCE (T/D)"</formula>
    </cfRule>
    <cfRule type="cellIs" dxfId="379" priority="30" operator="equal">
      <formula>"SPEED = DISTANCE/TIME (D/T)"</formula>
    </cfRule>
  </conditionalFormatting>
  <conditionalFormatting sqref="P48:S48">
    <cfRule type="containsText" dxfId="378" priority="18" operator="containsText" text="very good">
      <formula>NOT(ISERROR(SEARCH("very good",P48)))</formula>
    </cfRule>
    <cfRule type="containsText" dxfId="377" priority="19" operator="containsText" text="incorrect">
      <formula>NOT(ISERROR(SEARCH("incorrect",P48)))</formula>
    </cfRule>
    <cfRule type="containsText" dxfId="376" priority="20" operator="containsText" text="incorrect">
      <formula>NOT(ISERROR(SEARCH("incorrect",P48)))</formula>
    </cfRule>
    <cfRule type="containsText" dxfId="375" priority="21" operator="containsText" text="correct">
      <formula>NOT(ISERROR(SEARCH("correct",P48)))</formula>
    </cfRule>
    <cfRule type="containsText" dxfId="374" priority="22" operator="containsText" text="Incorrect">
      <formula>NOT(ISERROR(SEARCH("Incorrect",P48)))</formula>
    </cfRule>
  </conditionalFormatting>
  <conditionalFormatting sqref="P50:S52">
    <cfRule type="containsText" dxfId="373" priority="13" operator="containsText" text="very good">
      <formula>NOT(ISERROR(SEARCH("very good",P50)))</formula>
    </cfRule>
    <cfRule type="containsText" dxfId="372" priority="14" operator="containsText" text="incorrect">
      <formula>NOT(ISERROR(SEARCH("incorrect",P50)))</formula>
    </cfRule>
    <cfRule type="containsText" dxfId="371" priority="15" operator="containsText" text="incorrect">
      <formula>NOT(ISERROR(SEARCH("incorrect",P50)))</formula>
    </cfRule>
    <cfRule type="containsText" dxfId="370" priority="16" operator="containsText" text="correct">
      <formula>NOT(ISERROR(SEARCH("correct",P50)))</formula>
    </cfRule>
    <cfRule type="containsText" dxfId="369" priority="17" operator="containsText" text="Incorrect">
      <formula>NOT(ISERROR(SEARCH("Incorrect",P50)))</formula>
    </cfRule>
  </conditionalFormatting>
  <conditionalFormatting sqref="H48:L48">
    <cfRule type="cellIs" dxfId="368" priority="9" operator="equal">
      <formula>"distance= velocity x time (v.t)"</formula>
    </cfRule>
    <cfRule type="cellIs" dxfId="367" priority="10" operator="equal">
      <formula>"time= distance/speed (d/s)"</formula>
    </cfRule>
    <cfRule type="cellIs" dxfId="366" priority="11" operator="equal">
      <formula>"speed= distance/time (d/t)"</formula>
    </cfRule>
    <cfRule type="cellIs" dxfId="365" priority="12" operator="equal">
      <formula>"speed= distance/time (d/t)"</formula>
    </cfRule>
  </conditionalFormatting>
  <conditionalFormatting sqref="H50:L52">
    <cfRule type="cellIs" dxfId="364" priority="1" operator="equal">
      <formula>"distance= velocity x time (v.t)"</formula>
    </cfRule>
    <cfRule type="cellIs" dxfId="363" priority="2" operator="equal">
      <formula>"time= distance/speed (d/s)"</formula>
    </cfRule>
    <cfRule type="cellIs" dxfId="362" priority="3" operator="equal">
      <formula>"speed= distance/time (d/t)"</formula>
    </cfRule>
    <cfRule type="cellIs" dxfId="361" priority="4" operator="equal">
      <formula>"speed= distance/time (d/t)"</formula>
    </cfRule>
  </conditionalFormatting>
  <conditionalFormatting sqref="H50:L52">
    <cfRule type="cellIs" dxfId="360" priority="5" operator="equal">
      <formula>"SPEED = TIME/VELOCITY (T/V)"</formula>
    </cfRule>
    <cfRule type="cellIs" dxfId="359" priority="6" operator="equal">
      <formula>"SPEED = VELOCITY/TIME (V/T)"</formula>
    </cfRule>
    <cfRule type="cellIs" dxfId="358" priority="7" operator="equal">
      <formula>"SPEED = TIME/DISTANCE (T/D)"</formula>
    </cfRule>
    <cfRule type="cellIs" dxfId="357" priority="8" operator="equal">
      <formula>"SPEED = DISTANCE/TIME (D/T)"</formula>
    </cfRule>
  </conditionalFormatting>
  <dataValidations count="8">
    <dataValidation type="list" allowBlank="1" showInputMessage="1" showErrorMessage="1" errorTitle="INCORRECT!" error="PLEASE TRY AGAIN!" sqref="H48:L48 H50:L52" xr:uid="{00000000-0002-0000-1000-000000000000}">
      <formula1>$AA$46:$AA$49</formula1>
    </dataValidation>
    <dataValidation type="list" allowBlank="1" showInputMessage="1" showErrorMessage="1" errorTitle="INCORRECT!" error="PLEASE TRY AGAIN!" sqref="F36:I38" xr:uid="{00000000-0002-0000-1000-000001000000}">
      <formula1>$W$36:$W$39</formula1>
    </dataValidation>
    <dataValidation type="list" allowBlank="1" showInputMessage="1" showErrorMessage="1" sqref="F27:I29" xr:uid="{00000000-0002-0000-1000-000002000000}">
      <formula1>$W$27:$W$30</formula1>
    </dataValidation>
    <dataValidation type="list" allowBlank="1" showInputMessage="1" showErrorMessage="1" errorTitle="INCORRECT!" error="PLEASE TRY AGAIN!" sqref="F43:I43" xr:uid="{00000000-0002-0000-1000-000003000000}">
      <formula1>$W$43:$W$46</formula1>
    </dataValidation>
    <dataValidation type="list" allowBlank="1" showInputMessage="1" showErrorMessage="1" errorTitle="I AM SORRY, IT IS INCORRECT!" error="PLEASE TRY AGAIN!" sqref="G21:I21" xr:uid="{00000000-0002-0000-1000-000004000000}">
      <formula1>$W$21:$W$24</formula1>
    </dataValidation>
    <dataValidation type="list" allowBlank="1" showInputMessage="1" showErrorMessage="1" errorTitle="INCORRECT!" error="PLEASE TRY AGAIN!" sqref="G23:I23" xr:uid="{00000000-0002-0000-1000-000005000000}">
      <formula1>$AA$21:$AA$24</formula1>
    </dataValidation>
    <dataValidation type="list" allowBlank="1" showInputMessage="1" showErrorMessage="1" sqref="C27:D29 C36:D38" xr:uid="{00000000-0002-0000-1000-000006000000}">
      <formula1>$AA$27:$AA$30</formula1>
    </dataValidation>
    <dataValidation type="list" allowBlank="1" showInputMessage="1" showErrorMessage="1" errorTitle="INCORRECT!" error="PLEASE TRY AGAIN!" sqref="O48 F44:I44 O50:O52" xr:uid="{00000000-0002-0000-1000-000007000000}">
      <formula1>$AA$43:$AA$46</formula1>
    </dataValidation>
  </dataValidations>
  <hyperlinks>
    <hyperlink ref="B57:T57" location="'12'!A1" display="'12'!A1" xr:uid="{00000000-0004-0000-1000-000000000000}"/>
  </hyperlink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86"/>
  <sheetViews>
    <sheetView zoomScale="83" zoomScaleNormal="100" workbookViewId="0">
      <pane ySplit="4" topLeftCell="A25" activePane="bottomLeft" state="frozen"/>
      <selection pane="bottomLeft" activeCell="C27" sqref="C27:D27"/>
    </sheetView>
  </sheetViews>
  <sheetFormatPr defaultRowHeight="15" x14ac:dyDescent="0.25"/>
  <cols>
    <col min="1" max="1" width="2.5703125" customWidth="1"/>
    <col min="2" max="2" width="9.85546875" customWidth="1"/>
    <col min="4" max="4" width="10.28515625" customWidth="1"/>
    <col min="5" max="5" width="4" customWidth="1"/>
    <col min="8" max="8" width="9.28515625" customWidth="1"/>
    <col min="9" max="9" width="9.140625" customWidth="1"/>
    <col min="10" max="10" width="6.140625" customWidth="1"/>
    <col min="11" max="11" width="6.42578125" customWidth="1"/>
    <col min="13" max="13" width="3.5703125" customWidth="1"/>
    <col min="14" max="14" width="4.28515625" customWidth="1"/>
    <col min="21" max="21" width="13.28515625" customWidth="1"/>
    <col min="22" max="22" width="9.5703125" customWidth="1"/>
    <col min="23" max="23" width="18.28515625" customWidth="1"/>
    <col min="24" max="24" width="14.5703125" customWidth="1"/>
    <col min="25" max="25" width="17" customWidth="1"/>
    <col min="26" max="26" width="11.85546875" customWidth="1"/>
    <col min="27" max="27" width="15.140625" customWidth="1"/>
    <col min="28" max="28" width="15.85546875" customWidth="1"/>
    <col min="29" max="29" width="11.42578125" customWidth="1"/>
  </cols>
  <sheetData>
    <row r="1" spans="1:31" ht="15.75" thickBot="1" x14ac:dyDescent="0.3"/>
    <row r="2" spans="1:31" ht="35.25" customHeight="1" thickBot="1" x14ac:dyDescent="0.3">
      <c r="B2" s="149" t="s">
        <v>101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1"/>
    </row>
    <row r="3" spans="1:31" ht="24" thickBot="1" x14ac:dyDescent="0.3">
      <c r="B3" s="1"/>
    </row>
    <row r="4" spans="1:31" ht="31.5" customHeight="1" thickBot="1" x14ac:dyDescent="0.3">
      <c r="A4" s="41"/>
      <c r="B4" s="220" t="s">
        <v>113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2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</row>
    <row r="5" spans="1:31" ht="21.75" thickBot="1" x14ac:dyDescent="0.4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1" ht="32.25" thickBot="1" x14ac:dyDescent="0.3">
      <c r="B6" s="152" t="s">
        <v>37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4"/>
    </row>
    <row r="7" spans="1:31" ht="21" hidden="1" x14ac:dyDescent="0.25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8"/>
    </row>
    <row r="8" spans="1:31" hidden="1" x14ac:dyDescent="0.25">
      <c r="B8" s="7" t="s">
        <v>15</v>
      </c>
      <c r="C8" s="155" t="s">
        <v>14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21"/>
    </row>
    <row r="9" spans="1:31" hidden="1" x14ac:dyDescent="0.25">
      <c r="B9" s="8"/>
      <c r="C9" s="9"/>
      <c r="D9" s="9" t="s">
        <v>0</v>
      </c>
      <c r="E9" s="9"/>
      <c r="F9" s="9"/>
      <c r="G9" s="9"/>
      <c r="H9" s="9" t="s">
        <v>12</v>
      </c>
      <c r="I9" s="4" t="s">
        <v>13</v>
      </c>
      <c r="J9" s="206"/>
      <c r="K9" s="206"/>
      <c r="L9" s="206"/>
      <c r="M9" s="206"/>
      <c r="N9" s="206"/>
      <c r="O9" s="206"/>
      <c r="P9" s="206"/>
      <c r="Q9" s="5"/>
      <c r="R9" s="5"/>
      <c r="S9" s="5"/>
      <c r="T9" s="10"/>
    </row>
    <row r="10" spans="1:31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4"/>
      <c r="Q10" s="5"/>
      <c r="R10" s="5"/>
      <c r="S10" s="5"/>
      <c r="T10" s="10"/>
    </row>
    <row r="11" spans="1:31" x14ac:dyDescent="0.25">
      <c r="B11" s="7" t="s">
        <v>15</v>
      </c>
      <c r="C11" s="156" t="s">
        <v>17</v>
      </c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22"/>
    </row>
    <row r="12" spans="1:31" x14ac:dyDescent="0.25">
      <c r="B12" s="1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10"/>
    </row>
    <row r="13" spans="1:31" ht="15" customHeight="1" x14ac:dyDescent="0.25">
      <c r="B13" s="11"/>
      <c r="C13" s="5"/>
      <c r="D13" s="122" t="s">
        <v>127</v>
      </c>
      <c r="E13" s="123"/>
      <c r="F13" s="123"/>
      <c r="G13" s="123"/>
      <c r="H13" s="12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10"/>
    </row>
    <row r="14" spans="1:31" ht="15" customHeight="1" x14ac:dyDescent="0.25">
      <c r="B14" s="11"/>
      <c r="C14" s="5"/>
      <c r="D14" s="125"/>
      <c r="E14" s="126"/>
      <c r="F14" s="126"/>
      <c r="G14" s="126"/>
      <c r="H14" s="12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10"/>
    </row>
    <row r="15" spans="1:31" ht="26.25" customHeight="1" x14ac:dyDescent="0.25">
      <c r="B15" s="11"/>
      <c r="C15" s="5"/>
      <c r="D15" s="130"/>
      <c r="E15" s="131"/>
      <c r="F15" s="131"/>
      <c r="G15" s="131"/>
      <c r="H15" s="132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10"/>
    </row>
    <row r="16" spans="1:31" ht="24" customHeight="1" x14ac:dyDescent="0.25">
      <c r="B16" s="11"/>
      <c r="C16" s="5"/>
      <c r="D16" s="130"/>
      <c r="E16" s="131"/>
      <c r="F16" s="131"/>
      <c r="G16" s="131"/>
      <c r="H16" s="132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10"/>
    </row>
    <row r="17" spans="2:27" ht="26.25" customHeight="1" x14ac:dyDescent="0.25">
      <c r="B17" s="11"/>
      <c r="C17" s="5"/>
      <c r="D17" s="130"/>
      <c r="E17" s="131"/>
      <c r="F17" s="131"/>
      <c r="G17" s="131"/>
      <c r="H17" s="132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0"/>
    </row>
    <row r="18" spans="2:27" ht="26.25" customHeight="1" x14ac:dyDescent="0.25">
      <c r="B18" s="11"/>
      <c r="C18" s="5"/>
      <c r="D18" s="146"/>
      <c r="E18" s="147"/>
      <c r="F18" s="147"/>
      <c r="G18" s="147"/>
      <c r="H18" s="148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10"/>
    </row>
    <row r="19" spans="2:27" ht="24.75" customHeight="1" x14ac:dyDescent="0.25">
      <c r="B19" s="11"/>
      <c r="C19" s="5"/>
      <c r="D19" s="146"/>
      <c r="E19" s="147"/>
      <c r="F19" s="147"/>
      <c r="G19" s="147"/>
      <c r="H19" s="14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10"/>
    </row>
    <row r="20" spans="2:27" ht="15.75" thickBot="1" x14ac:dyDescent="0.3">
      <c r="B20" s="11"/>
      <c r="C20" s="65"/>
      <c r="D20" s="65"/>
      <c r="E20" s="65"/>
      <c r="F20" s="65"/>
      <c r="G20" s="65"/>
      <c r="H20" s="6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10"/>
    </row>
    <row r="21" spans="2:27" ht="16.5" thickBot="1" x14ac:dyDescent="0.3">
      <c r="B21" s="12" t="s">
        <v>118</v>
      </c>
      <c r="C21" s="156" t="s">
        <v>20</v>
      </c>
      <c r="D21" s="156"/>
      <c r="E21" s="156"/>
      <c r="F21" s="156"/>
      <c r="G21" s="200" t="s">
        <v>27</v>
      </c>
      <c r="H21" s="201"/>
      <c r="I21" s="202"/>
      <c r="J21" s="62">
        <f>IFERROR(INDEX($U$21:$U$24,MATCH(G21,$W$21:$W$24,0)),"")+0</f>
        <v>2</v>
      </c>
      <c r="K21" s="62">
        <f>IFERROR(IF(J21=3,"1","0"),"")+0</f>
        <v>0</v>
      </c>
      <c r="L21" s="61"/>
      <c r="M21" s="61"/>
      <c r="N21" s="61"/>
      <c r="O21" s="61"/>
      <c r="P21" s="189" t="str">
        <f>IFERROR(IF(J21=3,"YOU ARE CORRECT! VERY GOOD!","INCORRECT! PLEASE TRY AGAIN!"),"")</f>
        <v>INCORRECT! PLEASE TRY AGAIN!</v>
      </c>
      <c r="Q21" s="190"/>
      <c r="R21" s="190"/>
      <c r="S21" s="191"/>
      <c r="T21" s="23"/>
      <c r="U21">
        <v>1</v>
      </c>
      <c r="V21">
        <v>1</v>
      </c>
      <c r="W21" t="s">
        <v>26</v>
      </c>
      <c r="Y21">
        <v>1</v>
      </c>
      <c r="Z21">
        <v>1</v>
      </c>
      <c r="AA21" t="s">
        <v>22</v>
      </c>
    </row>
    <row r="22" spans="2:27" ht="15.75" thickBot="1" x14ac:dyDescent="0.3">
      <c r="B22" s="1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10"/>
      <c r="U22">
        <v>2</v>
      </c>
      <c r="V22">
        <v>2</v>
      </c>
      <c r="W22" t="s">
        <v>27</v>
      </c>
      <c r="Y22">
        <v>2</v>
      </c>
      <c r="Z22">
        <v>2</v>
      </c>
      <c r="AA22" t="s">
        <v>23</v>
      </c>
    </row>
    <row r="23" spans="2:27" ht="16.5" thickBot="1" x14ac:dyDescent="0.3">
      <c r="B23" s="12" t="s">
        <v>18</v>
      </c>
      <c r="C23" s="161" t="s">
        <v>21</v>
      </c>
      <c r="D23" s="161"/>
      <c r="E23" s="161"/>
      <c r="F23" s="161"/>
      <c r="G23" s="203"/>
      <c r="H23" s="204"/>
      <c r="I23" s="205"/>
      <c r="J23" s="62" t="e">
        <f>IFERROR(INDEX($Y$21:$Y$24,MATCH(G23,$AA$21:$AA$24,0)),"")+0</f>
        <v>#VALUE!</v>
      </c>
      <c r="K23" s="62" t="e">
        <f>IFERROR(IF(J23=3,"1","0"),"")+0</f>
        <v>#VALUE!</v>
      </c>
      <c r="L23" s="62"/>
      <c r="M23" s="62"/>
      <c r="N23" s="62"/>
      <c r="O23" s="62"/>
      <c r="P23" s="189" t="str">
        <f>IFERROR(IF(J23=3,"YOU ARE CORRECT! VERY GOOD!","INCORRECT! PLEASE TRY AGAIN!"),"")</f>
        <v/>
      </c>
      <c r="Q23" s="190"/>
      <c r="R23" s="190"/>
      <c r="S23" s="191"/>
      <c r="T23" s="23"/>
      <c r="U23">
        <v>3</v>
      </c>
      <c r="V23">
        <v>3</v>
      </c>
      <c r="W23" t="s">
        <v>10</v>
      </c>
      <c r="Y23">
        <v>3</v>
      </c>
      <c r="Z23">
        <v>3</v>
      </c>
      <c r="AA23" t="s">
        <v>19</v>
      </c>
    </row>
    <row r="24" spans="2:27" x14ac:dyDescent="0.25">
      <c r="B24" s="1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10"/>
      <c r="U24">
        <v>4</v>
      </c>
      <c r="V24">
        <v>4</v>
      </c>
      <c r="W24" t="s">
        <v>28</v>
      </c>
      <c r="Y24">
        <v>4</v>
      </c>
      <c r="Z24">
        <v>4</v>
      </c>
      <c r="AA24" t="s">
        <v>24</v>
      </c>
    </row>
    <row r="25" spans="2:27" ht="15.75" thickBot="1" x14ac:dyDescent="0.3">
      <c r="B25" s="12" t="s">
        <v>116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10"/>
    </row>
    <row r="26" spans="2:27" ht="16.5" thickBot="1" x14ac:dyDescent="0.3">
      <c r="B26" s="15"/>
      <c r="C26" s="178" t="s">
        <v>7</v>
      </c>
      <c r="D26" s="179"/>
      <c r="E26" s="64"/>
      <c r="F26" s="138" t="s">
        <v>2</v>
      </c>
      <c r="G26" s="138"/>
      <c r="H26" s="138"/>
      <c r="I26" s="139"/>
      <c r="J26" s="5"/>
      <c r="K26" s="5"/>
      <c r="L26" s="5"/>
      <c r="M26" s="5"/>
      <c r="N26" s="5"/>
      <c r="O26" s="5"/>
      <c r="P26" s="5"/>
      <c r="Q26" s="5"/>
      <c r="R26" s="5"/>
      <c r="S26" s="5"/>
      <c r="T26" s="10"/>
    </row>
    <row r="27" spans="2:27" ht="16.5" thickBot="1" x14ac:dyDescent="0.3">
      <c r="B27" s="15"/>
      <c r="C27" s="192" t="s">
        <v>4</v>
      </c>
      <c r="D27" s="193"/>
      <c r="E27" s="62">
        <f>IFERROR(INDEX($Y$27:$Y$30,MATCH(C27,$AA$27:$AA$30,0)),"")+0</f>
        <v>1</v>
      </c>
      <c r="F27" s="187" t="s">
        <v>8</v>
      </c>
      <c r="G27" s="187"/>
      <c r="H27" s="187"/>
      <c r="I27" s="188"/>
      <c r="J27" s="62">
        <f>IFERROR(INDEX($U$27:$U$30,MATCH(F27,$W$27:$W$30,0)),"")+0-E27</f>
        <v>0</v>
      </c>
      <c r="K27" s="62">
        <f>IFERROR(IF(J27=0,"1","0"),"")+0</f>
        <v>1</v>
      </c>
      <c r="L27" s="5"/>
      <c r="M27" s="5"/>
      <c r="N27" s="5"/>
      <c r="O27" s="5"/>
      <c r="P27" s="189" t="str">
        <f>IFERROR(IF(J27=0,"YOU ARE CORRECT! VERY GOOD!","INCORRECT! PLEASE TRY AGAIN!"),"")</f>
        <v>YOU ARE CORRECT! VERY GOOD!</v>
      </c>
      <c r="Q27" s="190"/>
      <c r="R27" s="190"/>
      <c r="S27" s="191"/>
      <c r="T27" s="23"/>
      <c r="U27">
        <v>1</v>
      </c>
      <c r="V27">
        <v>1</v>
      </c>
      <c r="W27" t="s">
        <v>8</v>
      </c>
      <c r="Y27">
        <v>1</v>
      </c>
      <c r="Z27">
        <v>1</v>
      </c>
      <c r="AA27" t="s">
        <v>4</v>
      </c>
    </row>
    <row r="28" spans="2:27" ht="16.5" thickBot="1" x14ac:dyDescent="0.3">
      <c r="B28" s="15"/>
      <c r="C28" s="194"/>
      <c r="D28" s="195"/>
      <c r="E28" s="62" t="e">
        <f>IFERROR(INDEX($Y$27:$Y$30,MATCH(C28,$AA$27:$AA$30,0)),"")+0</f>
        <v>#VALUE!</v>
      </c>
      <c r="F28" s="198"/>
      <c r="G28" s="198"/>
      <c r="H28" s="198"/>
      <c r="I28" s="199"/>
      <c r="J28" s="62" t="e">
        <f>IFERROR(INDEX($U$27:$U$30,MATCH(F28,$W$27:$W$30,0)),"")+0-E28</f>
        <v>#VALUE!</v>
      </c>
      <c r="K28" s="62" t="e">
        <f>IFERROR(IF(J28=0,"1","0"),"")+0</f>
        <v>#VALUE!</v>
      </c>
      <c r="L28" s="5"/>
      <c r="M28" s="5"/>
      <c r="N28" s="5"/>
      <c r="O28" s="5"/>
      <c r="P28" s="189" t="str">
        <f>IFERROR(IF(J28=0,"YOU ARE CORRECT! VERY GOOD!","INCORRECT! PLEASE TRY AGAIN!"),"")</f>
        <v/>
      </c>
      <c r="Q28" s="190"/>
      <c r="R28" s="190"/>
      <c r="S28" s="191"/>
      <c r="T28" s="23"/>
      <c r="U28">
        <v>2</v>
      </c>
      <c r="V28">
        <v>2</v>
      </c>
      <c r="W28" t="s">
        <v>9</v>
      </c>
      <c r="Y28">
        <v>2</v>
      </c>
      <c r="Z28">
        <v>2</v>
      </c>
      <c r="AA28" t="s">
        <v>5</v>
      </c>
    </row>
    <row r="29" spans="2:27" ht="16.5" thickBot="1" x14ac:dyDescent="0.3">
      <c r="B29" s="15"/>
      <c r="C29" s="185"/>
      <c r="D29" s="186"/>
      <c r="E29" s="25" t="e">
        <f t="shared" ref="E29" si="0">IFERROR(INDEX($Y$27:$Y$30,MATCH(C29,$AA$27:$AA$30,0)),"")+0</f>
        <v>#VALUE!</v>
      </c>
      <c r="F29" s="196"/>
      <c r="G29" s="196"/>
      <c r="H29" s="196"/>
      <c r="I29" s="197"/>
      <c r="J29" s="62" t="e">
        <f>IFERROR(INDEX($U$27:$U$30,MATCH(F29,$W$27:$W$30,0)),"")+0-E29</f>
        <v>#VALUE!</v>
      </c>
      <c r="K29" s="62" t="e">
        <f>IFERROR(IF(J29=0,"1","0"),"")+0</f>
        <v>#VALUE!</v>
      </c>
      <c r="L29" s="5"/>
      <c r="M29" s="5"/>
      <c r="N29" s="5"/>
      <c r="O29" s="5"/>
      <c r="P29" s="189" t="str">
        <f>IFERROR(IF(J29=0,"YOU ARE CORRECT! VERY GOOD!","INCORRECT! PLEASE TRY AGAIN!"),"")</f>
        <v/>
      </c>
      <c r="Q29" s="190"/>
      <c r="R29" s="190"/>
      <c r="S29" s="191"/>
      <c r="T29" s="23"/>
      <c r="U29">
        <v>3</v>
      </c>
      <c r="V29">
        <v>3</v>
      </c>
      <c r="W29" t="s">
        <v>6</v>
      </c>
      <c r="Y29">
        <v>3</v>
      </c>
      <c r="Z29">
        <v>3</v>
      </c>
      <c r="AA29" t="s">
        <v>3</v>
      </c>
    </row>
    <row r="30" spans="2:27" ht="15.75" thickBot="1" x14ac:dyDescent="0.3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10"/>
      <c r="U30">
        <v>9</v>
      </c>
      <c r="V30">
        <v>4</v>
      </c>
      <c r="W30" t="s">
        <v>25</v>
      </c>
      <c r="Y30">
        <v>4</v>
      </c>
      <c r="Z30">
        <v>4</v>
      </c>
      <c r="AA30" t="s">
        <v>29</v>
      </c>
    </row>
    <row r="31" spans="2:27" ht="32.25" thickBot="1" x14ac:dyDescent="0.3">
      <c r="B31" s="152" t="s">
        <v>38</v>
      </c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4"/>
    </row>
    <row r="32" spans="2:27" x14ac:dyDescent="0.25">
      <c r="B32" s="1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10"/>
    </row>
    <row r="33" spans="2:27" ht="19.5" thickBot="1" x14ac:dyDescent="0.35">
      <c r="B33" s="27" t="s">
        <v>39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10"/>
    </row>
    <row r="34" spans="2:27" ht="16.5" thickBot="1" x14ac:dyDescent="0.3">
      <c r="B34" s="15"/>
      <c r="C34" s="178" t="s">
        <v>7</v>
      </c>
      <c r="D34" s="179"/>
      <c r="E34" s="64"/>
      <c r="F34" s="138" t="s">
        <v>40</v>
      </c>
      <c r="G34" s="138"/>
      <c r="H34" s="138"/>
      <c r="I34" s="139"/>
      <c r="J34" s="5"/>
      <c r="K34" s="5"/>
      <c r="L34" s="5"/>
      <c r="M34" s="5"/>
      <c r="N34" s="5"/>
      <c r="O34" s="5"/>
      <c r="P34" s="5"/>
      <c r="Q34" s="5"/>
      <c r="R34" s="5"/>
      <c r="S34" s="5"/>
      <c r="T34" s="10"/>
    </row>
    <row r="35" spans="2:27" ht="16.5" thickBot="1" x14ac:dyDescent="0.3">
      <c r="B35" s="15"/>
      <c r="C35" s="192"/>
      <c r="D35" s="193"/>
      <c r="E35" s="62" t="e">
        <f>IFERROR(INDEX($Y$35:$Y$38,MATCH(C35,$AA$35:$AA$38,0)),"")+0</f>
        <v>#VALUE!</v>
      </c>
      <c r="F35" s="187"/>
      <c r="G35" s="187"/>
      <c r="H35" s="187"/>
      <c r="I35" s="188"/>
      <c r="J35" s="62" t="e">
        <f>IFERROR(INDEX($U$35:$U$38,MATCH(F35,$W$35:$W$38,0)),"")+0-E35</f>
        <v>#VALUE!</v>
      </c>
      <c r="K35" s="62" t="e">
        <f>IFERROR(IF(J35=0,"1","0"),"")+0</f>
        <v>#VALUE!</v>
      </c>
      <c r="L35" s="5"/>
      <c r="M35" s="5"/>
      <c r="N35" s="5"/>
      <c r="O35" s="5"/>
      <c r="P35" s="189" t="str">
        <f>IFERROR(IF(J35=0,"YOU ARE CORRECT! VERY GOOD!","INCORRECT! PLEASE TRY AGAIN!"),"")</f>
        <v/>
      </c>
      <c r="Q35" s="190"/>
      <c r="R35" s="190"/>
      <c r="S35" s="191"/>
      <c r="T35" s="10"/>
      <c r="U35">
        <v>5</v>
      </c>
      <c r="V35">
        <v>1</v>
      </c>
      <c r="W35" t="s">
        <v>41</v>
      </c>
      <c r="Y35">
        <v>1</v>
      </c>
      <c r="Z35">
        <v>1</v>
      </c>
      <c r="AA35" t="s">
        <v>29</v>
      </c>
    </row>
    <row r="36" spans="2:27" ht="16.5" thickBot="1" x14ac:dyDescent="0.3">
      <c r="B36" s="15"/>
      <c r="C36" s="194"/>
      <c r="D36" s="195"/>
      <c r="E36" s="62" t="e">
        <f>IFERROR(INDEX($Y$35:$Y$38,MATCH(C36,$AA$35:$AA$38,0)),"")+0</f>
        <v>#VALUE!</v>
      </c>
      <c r="F36" s="198"/>
      <c r="G36" s="198"/>
      <c r="H36" s="198"/>
      <c r="I36" s="199"/>
      <c r="J36" s="62" t="e">
        <f>IFERROR(INDEX($U$35:$U$38,MATCH(F36,$W$35:$W$38,0)),"")+0-E36</f>
        <v>#VALUE!</v>
      </c>
      <c r="K36" s="62" t="e">
        <f>IFERROR(IF(J36=0,"1","0"),"")+0</f>
        <v>#VALUE!</v>
      </c>
      <c r="L36" s="5"/>
      <c r="M36" s="5"/>
      <c r="N36" s="5"/>
      <c r="O36" s="5"/>
      <c r="P36" s="189" t="str">
        <f>IFERROR(IF(J36=0,"YOU ARE CORRECT! VERY GOOD!","INCORRECT! PLEASE TRY AGAIN!"),"")</f>
        <v/>
      </c>
      <c r="Q36" s="190"/>
      <c r="R36" s="190"/>
      <c r="S36" s="191"/>
      <c r="T36" s="10"/>
      <c r="U36">
        <v>2</v>
      </c>
      <c r="V36">
        <v>2</v>
      </c>
      <c r="W36" t="s">
        <v>43</v>
      </c>
      <c r="Y36">
        <v>2</v>
      </c>
      <c r="Z36">
        <v>2</v>
      </c>
      <c r="AA36" t="s">
        <v>5</v>
      </c>
    </row>
    <row r="37" spans="2:27" ht="16.5" thickBot="1" x14ac:dyDescent="0.3">
      <c r="B37" s="15"/>
      <c r="C37" s="185"/>
      <c r="D37" s="186"/>
      <c r="E37" s="62" t="e">
        <f>IFERROR(INDEX($Y$35:$Y$38,MATCH(C37,$AA$35:$AA$38,0)),"")+0</f>
        <v>#VALUE!</v>
      </c>
      <c r="F37" s="198"/>
      <c r="G37" s="198"/>
      <c r="H37" s="198"/>
      <c r="I37" s="199"/>
      <c r="J37" s="62" t="e">
        <f>IFERROR(INDEX($U$35:$U$40,MATCH(F37,$W$35:$W$40,0)),"")+0-E37</f>
        <v>#VALUE!</v>
      </c>
      <c r="K37" s="62" t="e">
        <f>IFERROR(IF(J37=0,"1","0"),"")+0</f>
        <v>#VALUE!</v>
      </c>
      <c r="L37" s="5"/>
      <c r="M37" s="5"/>
      <c r="N37" s="5"/>
      <c r="O37" s="5"/>
      <c r="P37" s="189" t="str">
        <f>IFERROR(IF(J37=0,"YOU ARE CORRECT! VERY GOOD!","INCORRECT! PLEASE TRY AGAIN!"),"")</f>
        <v/>
      </c>
      <c r="Q37" s="190"/>
      <c r="R37" s="190"/>
      <c r="S37" s="191"/>
      <c r="T37" s="10"/>
      <c r="U37">
        <v>3</v>
      </c>
      <c r="V37">
        <v>3</v>
      </c>
      <c r="W37" t="s">
        <v>47</v>
      </c>
      <c r="Y37">
        <v>3</v>
      </c>
      <c r="Z37">
        <v>3</v>
      </c>
      <c r="AA37" t="s">
        <v>3</v>
      </c>
    </row>
    <row r="38" spans="2:27" ht="15.75" thickBot="1" x14ac:dyDescent="0.3">
      <c r="B38" s="1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10"/>
      <c r="U38">
        <v>4</v>
      </c>
      <c r="V38">
        <v>4</v>
      </c>
      <c r="W38" t="s">
        <v>48</v>
      </c>
      <c r="Y38">
        <v>4</v>
      </c>
      <c r="Z38">
        <v>4</v>
      </c>
      <c r="AA38" t="s">
        <v>4</v>
      </c>
    </row>
    <row r="39" spans="2:27" ht="32.25" thickBot="1" x14ac:dyDescent="0.3">
      <c r="B39" s="152" t="s">
        <v>52</v>
      </c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4"/>
      <c r="U39">
        <v>5</v>
      </c>
      <c r="W39" t="s">
        <v>61</v>
      </c>
    </row>
    <row r="40" spans="2:27" x14ac:dyDescent="0.25">
      <c r="B40" s="1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10"/>
      <c r="U40">
        <v>6</v>
      </c>
      <c r="W40" t="s">
        <v>65</v>
      </c>
    </row>
    <row r="41" spans="2:27" ht="19.5" thickBot="1" x14ac:dyDescent="0.35">
      <c r="B41" s="27" t="s">
        <v>53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10"/>
    </row>
    <row r="42" spans="2:27" ht="16.5" thickBot="1" x14ac:dyDescent="0.3">
      <c r="B42" s="15"/>
      <c r="C42" s="210" t="s">
        <v>54</v>
      </c>
      <c r="D42" s="210"/>
      <c r="E42" s="210"/>
      <c r="F42" s="211"/>
      <c r="G42" s="212"/>
      <c r="H42" s="212"/>
      <c r="I42" s="213"/>
      <c r="J42" s="62" t="e">
        <f>IFERROR(INDEX($U$42:$U$45,MATCH(F42,$W$42:$W$45,0)),"")+0</f>
        <v>#VALUE!</v>
      </c>
      <c r="K42" s="62" t="e">
        <f>IFERROR(IF(J42=3,"1","0"),"")+0</f>
        <v>#VALUE!</v>
      </c>
      <c r="L42" s="5"/>
      <c r="M42" s="5"/>
      <c r="N42" s="5"/>
      <c r="O42" s="5"/>
      <c r="P42" s="189" t="str">
        <f>IFERROR(IF(J42=3,"YOU ARE CORRECT! VERY GOOD!","INCORRECT! PLEASE TRY AGAIN!"),"")</f>
        <v/>
      </c>
      <c r="Q42" s="190"/>
      <c r="R42" s="190"/>
      <c r="S42" s="191"/>
      <c r="T42" s="10"/>
      <c r="U42">
        <v>1</v>
      </c>
      <c r="V42">
        <v>1</v>
      </c>
      <c r="W42" t="s">
        <v>4</v>
      </c>
      <c r="Y42">
        <v>1</v>
      </c>
      <c r="Z42">
        <v>1</v>
      </c>
      <c r="AA42" t="s">
        <v>56</v>
      </c>
    </row>
    <row r="43" spans="2:27" ht="16.5" thickBot="1" x14ac:dyDescent="0.3">
      <c r="B43" s="15"/>
      <c r="C43" s="210" t="s">
        <v>55</v>
      </c>
      <c r="D43" s="210"/>
      <c r="E43" s="210"/>
      <c r="F43" s="211"/>
      <c r="G43" s="212"/>
      <c r="H43" s="212"/>
      <c r="I43" s="213"/>
      <c r="J43" s="62" t="e">
        <f>IFERROR(INDEX($Y$42:$Y$45,MATCH(F43,$AA$42:$AA$45,0)),"")+0</f>
        <v>#VALUE!</v>
      </c>
      <c r="K43" s="62" t="e">
        <f>IFERROR(IF(J43=1,"1","0"),"")+0</f>
        <v>#VALUE!</v>
      </c>
      <c r="L43" s="5"/>
      <c r="M43" s="5"/>
      <c r="N43" s="5"/>
      <c r="O43" s="5"/>
      <c r="P43" s="189" t="str">
        <f>IFERROR(IF(J43=1,"YOU ARE CORRECT! VERY GOOD!","INCORRECT! PLEASE TRY AGAIN!"),"")</f>
        <v/>
      </c>
      <c r="Q43" s="190"/>
      <c r="R43" s="190"/>
      <c r="S43" s="191"/>
      <c r="T43" s="10"/>
      <c r="U43">
        <v>2</v>
      </c>
      <c r="V43">
        <v>2</v>
      </c>
      <c r="W43" t="s">
        <v>5</v>
      </c>
      <c r="Y43">
        <v>2</v>
      </c>
      <c r="Z43">
        <v>2</v>
      </c>
      <c r="AA43" t="s">
        <v>57</v>
      </c>
    </row>
    <row r="44" spans="2:27" ht="15.75" thickBot="1" x14ac:dyDescent="0.3">
      <c r="B44" s="1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10"/>
      <c r="U44">
        <v>3</v>
      </c>
      <c r="V44">
        <v>3</v>
      </c>
      <c r="W44" t="s">
        <v>3</v>
      </c>
      <c r="Y44">
        <v>3</v>
      </c>
      <c r="Z44">
        <v>3</v>
      </c>
      <c r="AA44" t="s">
        <v>58</v>
      </c>
    </row>
    <row r="45" spans="2:27" ht="32.25" thickBot="1" x14ac:dyDescent="0.3">
      <c r="B45" s="152" t="s">
        <v>67</v>
      </c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4"/>
      <c r="U45">
        <v>4</v>
      </c>
      <c r="V45">
        <v>4</v>
      </c>
      <c r="W45" t="s">
        <v>29</v>
      </c>
      <c r="Y45">
        <v>4</v>
      </c>
      <c r="Z45">
        <v>4</v>
      </c>
      <c r="AA45" t="s">
        <v>59</v>
      </c>
    </row>
    <row r="46" spans="2:27" x14ac:dyDescent="0.25">
      <c r="B46" s="1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38"/>
      <c r="S46" s="5"/>
      <c r="T46" s="10"/>
      <c r="Y46">
        <v>1</v>
      </c>
      <c r="Z46">
        <v>1</v>
      </c>
      <c r="AA46" t="s">
        <v>74</v>
      </c>
    </row>
    <row r="47" spans="2:27" ht="19.5" thickBot="1" x14ac:dyDescent="0.35">
      <c r="B47" s="27" t="s">
        <v>68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10"/>
      <c r="Y47">
        <v>2</v>
      </c>
      <c r="Z47">
        <v>2</v>
      </c>
      <c r="AA47" t="s">
        <v>75</v>
      </c>
    </row>
    <row r="48" spans="2:27" ht="16.5" thickBot="1" x14ac:dyDescent="0.3">
      <c r="B48" s="42"/>
      <c r="C48" s="5"/>
      <c r="D48" s="5"/>
      <c r="E48" s="5" t="s">
        <v>69</v>
      </c>
      <c r="F48" s="5"/>
      <c r="G48" s="5" t="s">
        <v>72</v>
      </c>
      <c r="H48" s="211"/>
      <c r="I48" s="212"/>
      <c r="J48" s="212"/>
      <c r="K48" s="212"/>
      <c r="L48" s="213"/>
      <c r="M48" s="62" t="e">
        <f>IFERROR(INDEX($Y$46:$Y$50,MATCH(H48,$AA$46:$AA$50,0)),"")+0</f>
        <v>#VALUE!</v>
      </c>
      <c r="N48" s="62" t="e">
        <f>IFERROR(IF(M48=3,"1","0"),"")+0</f>
        <v>#VALUE!</v>
      </c>
      <c r="O48" s="65"/>
      <c r="P48" s="189" t="str">
        <f>IFERROR(IF(M48=3,"YOU ARE CORRECT! VERY GOOD!","INCORRECT! PLEASE TRY AGAIN!"),"")</f>
        <v/>
      </c>
      <c r="Q48" s="190"/>
      <c r="R48" s="190"/>
      <c r="S48" s="191"/>
      <c r="T48" s="10"/>
      <c r="Y48">
        <v>3</v>
      </c>
      <c r="Z48">
        <v>3</v>
      </c>
      <c r="AA48" t="s">
        <v>76</v>
      </c>
    </row>
    <row r="49" spans="2:27" ht="15.75" thickBot="1" x14ac:dyDescent="0.3">
      <c r="B49" s="15"/>
      <c r="C49" s="5"/>
      <c r="D49" s="5"/>
      <c r="E49" s="5"/>
      <c r="F49" s="5"/>
      <c r="G49" s="5"/>
      <c r="H49" s="212"/>
      <c r="I49" s="212"/>
      <c r="J49" s="212"/>
      <c r="K49" s="212"/>
      <c r="L49" s="212"/>
      <c r="M49" s="62"/>
      <c r="N49" s="62"/>
      <c r="O49" s="65"/>
      <c r="P49" s="5"/>
      <c r="Q49" s="5"/>
      <c r="R49" s="5"/>
      <c r="S49" s="5"/>
      <c r="T49" s="10"/>
      <c r="Y49">
        <v>4</v>
      </c>
      <c r="Z49">
        <v>4</v>
      </c>
      <c r="AA49" t="s">
        <v>59</v>
      </c>
    </row>
    <row r="50" spans="2:27" ht="16.5" thickBot="1" x14ac:dyDescent="0.3">
      <c r="B50" s="15"/>
      <c r="C50" s="5"/>
      <c r="D50" s="5"/>
      <c r="E50" s="5" t="s">
        <v>70</v>
      </c>
      <c r="F50" s="5"/>
      <c r="G50" s="5" t="s">
        <v>71</v>
      </c>
      <c r="H50" s="211"/>
      <c r="I50" s="212"/>
      <c r="J50" s="212"/>
      <c r="K50" s="212"/>
      <c r="L50" s="213"/>
      <c r="M50" s="62" t="e">
        <f>IFERROR(INDEX($Y$46:$Y$50,MATCH(H50,$AA$46:$AA$50,0)),"")+0</f>
        <v>#VALUE!</v>
      </c>
      <c r="N50" s="62" t="e">
        <f>IFERROR(IF(M50=3,"1","0"),"")+0</f>
        <v>#VALUE!</v>
      </c>
      <c r="O50" s="65"/>
      <c r="P50" s="189" t="str">
        <f>IFERROR(IF(M50=3,"YOU ARE CORRECT! VERY GOOD!","INCORRECT! PLEASE TRY AGAIN!"),"")</f>
        <v/>
      </c>
      <c r="Q50" s="190"/>
      <c r="R50" s="190"/>
      <c r="S50" s="191"/>
      <c r="T50" s="10"/>
      <c r="Y50">
        <v>5</v>
      </c>
      <c r="Z50">
        <v>5</v>
      </c>
      <c r="AA50" t="s">
        <v>102</v>
      </c>
    </row>
    <row r="51" spans="2:27" ht="16.5" thickBot="1" x14ac:dyDescent="0.3">
      <c r="B51" s="15"/>
      <c r="C51" s="5"/>
      <c r="D51" s="5"/>
      <c r="E51" s="5"/>
      <c r="F51" s="5"/>
      <c r="G51" s="5"/>
      <c r="H51" s="211"/>
      <c r="I51" s="212"/>
      <c r="J51" s="212"/>
      <c r="K51" s="212"/>
      <c r="L51" s="213"/>
      <c r="M51" s="62" t="e">
        <f t="shared" ref="M51:M52" si="1">IFERROR(INDEX($Y$46:$Y$50,MATCH(H51,$AA$46:$AA$50,0)),"")+0</f>
        <v>#VALUE!</v>
      </c>
      <c r="N51" s="62" t="e">
        <f t="shared" ref="N51:N52" si="2">IFERROR(IF(M51=3,"1","0"),"")+0</f>
        <v>#VALUE!</v>
      </c>
      <c r="O51" s="65"/>
      <c r="P51" s="189" t="str">
        <f t="shared" ref="P51:P52" si="3">IFERROR(IF(M51=3,"YOU ARE CORRECT! VERY GOOD!","INCORRECT! PLEASE TRY AGAIN!"),"")</f>
        <v/>
      </c>
      <c r="Q51" s="190"/>
      <c r="R51" s="190"/>
      <c r="S51" s="191"/>
      <c r="T51" s="10"/>
    </row>
    <row r="52" spans="2:27" ht="16.5" thickBot="1" x14ac:dyDescent="0.3">
      <c r="B52" s="15"/>
      <c r="C52" s="5"/>
      <c r="D52" s="5"/>
      <c r="E52" s="5"/>
      <c r="F52" s="5"/>
      <c r="G52" s="5"/>
      <c r="H52" s="211"/>
      <c r="I52" s="212"/>
      <c r="J52" s="212"/>
      <c r="K52" s="212"/>
      <c r="L52" s="213"/>
      <c r="M52" s="62" t="e">
        <f t="shared" si="1"/>
        <v>#VALUE!</v>
      </c>
      <c r="N52" s="62" t="e">
        <f t="shared" si="2"/>
        <v>#VALUE!</v>
      </c>
      <c r="O52" s="65"/>
      <c r="P52" s="189" t="str">
        <f t="shared" si="3"/>
        <v/>
      </c>
      <c r="Q52" s="190"/>
      <c r="R52" s="190"/>
      <c r="S52" s="191"/>
      <c r="T52" s="10"/>
    </row>
    <row r="53" spans="2:27" x14ac:dyDescent="0.25">
      <c r="B53" s="15"/>
      <c r="C53" s="5"/>
      <c r="D53" s="5"/>
      <c r="E53" s="5"/>
      <c r="F53" s="5" t="s">
        <v>73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0"/>
    </row>
    <row r="54" spans="2:27" ht="15.75" thickBot="1" x14ac:dyDescent="0.3">
      <c r="B54" s="1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10"/>
    </row>
    <row r="55" spans="2:27" ht="32.25" thickBot="1" x14ac:dyDescent="0.3">
      <c r="B55" s="152" t="s">
        <v>80</v>
      </c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4"/>
    </row>
    <row r="56" spans="2:27" x14ac:dyDescent="0.25">
      <c r="B56" s="1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0"/>
    </row>
    <row r="57" spans="2:27" ht="18.75" x14ac:dyDescent="0.3">
      <c r="B57" s="27" t="s">
        <v>81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0"/>
    </row>
    <row r="58" spans="2:27" x14ac:dyDescent="0.25">
      <c r="B58" s="15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5"/>
      <c r="N58" s="5"/>
      <c r="O58" s="5"/>
      <c r="P58" s="5"/>
      <c r="Q58" s="5"/>
      <c r="R58" s="5"/>
      <c r="S58" s="5"/>
      <c r="T58" s="10"/>
    </row>
    <row r="59" spans="2:27" x14ac:dyDescent="0.25">
      <c r="B59" s="51"/>
      <c r="C59" s="5" t="s">
        <v>82</v>
      </c>
      <c r="D59" s="5"/>
      <c r="E59" s="5"/>
      <c r="F59" s="5"/>
      <c r="G59" s="5"/>
      <c r="H59" s="5"/>
      <c r="I59" s="5"/>
      <c r="J59" s="5"/>
      <c r="K59" s="5"/>
      <c r="L59" s="44"/>
      <c r="M59" s="5"/>
      <c r="N59" s="5"/>
      <c r="O59" s="5"/>
      <c r="P59" s="5"/>
      <c r="Q59" s="5"/>
      <c r="R59" s="5"/>
      <c r="S59" s="5"/>
      <c r="T59" s="10"/>
    </row>
    <row r="60" spans="2:27" x14ac:dyDescent="0.25">
      <c r="B60" s="51"/>
      <c r="C60" s="5" t="s">
        <v>86</v>
      </c>
      <c r="D60" s="5"/>
      <c r="E60" s="5"/>
      <c r="F60" s="5"/>
      <c r="G60" s="5"/>
      <c r="H60" s="5"/>
      <c r="I60" s="5"/>
      <c r="J60" s="5"/>
      <c r="K60" s="5"/>
      <c r="L60" s="45"/>
      <c r="M60" s="5"/>
      <c r="N60" s="5"/>
      <c r="O60" s="5"/>
      <c r="P60" s="5"/>
      <c r="Q60" s="5"/>
      <c r="R60" s="5"/>
      <c r="S60" s="5"/>
      <c r="T60" s="10"/>
    </row>
    <row r="61" spans="2:27" x14ac:dyDescent="0.25">
      <c r="B61" s="51"/>
      <c r="C61" s="5"/>
      <c r="D61" s="5"/>
      <c r="E61" s="5"/>
      <c r="F61" s="56"/>
      <c r="G61" s="5"/>
      <c r="H61" s="5"/>
      <c r="I61" s="5"/>
      <c r="J61" s="5"/>
      <c r="K61" s="5"/>
      <c r="L61" s="45"/>
      <c r="M61" s="5"/>
      <c r="N61" s="5"/>
      <c r="O61" s="5"/>
      <c r="P61" s="5"/>
      <c r="Q61" s="5"/>
      <c r="R61" s="5"/>
      <c r="S61" s="5"/>
      <c r="T61" s="10"/>
    </row>
    <row r="62" spans="2:27" x14ac:dyDescent="0.25">
      <c r="B62" s="51"/>
      <c r="C62" s="5" t="s">
        <v>87</v>
      </c>
      <c r="D62" s="5"/>
      <c r="E62" s="5"/>
      <c r="F62" s="5"/>
      <c r="G62" s="5"/>
      <c r="H62" s="5"/>
      <c r="I62" s="5"/>
      <c r="J62" s="5"/>
      <c r="K62" s="5"/>
      <c r="L62" s="45"/>
      <c r="M62" s="5"/>
      <c r="N62" s="5"/>
      <c r="O62" s="5"/>
      <c r="P62" s="5"/>
      <c r="Q62" s="5"/>
      <c r="R62" s="5"/>
      <c r="S62" s="5"/>
      <c r="T62" s="10"/>
    </row>
    <row r="63" spans="2:27" x14ac:dyDescent="0.25">
      <c r="B63" s="51"/>
      <c r="C63" s="5"/>
      <c r="D63" s="5"/>
      <c r="E63" s="5"/>
      <c r="F63" s="5"/>
      <c r="G63" s="5"/>
      <c r="H63" s="5"/>
      <c r="I63" s="5"/>
      <c r="J63" s="5"/>
      <c r="K63" s="5"/>
      <c r="L63" s="45"/>
      <c r="M63" s="5"/>
      <c r="N63" s="5"/>
      <c r="O63" s="5"/>
      <c r="P63" s="5"/>
      <c r="Q63" s="5"/>
      <c r="R63" s="5"/>
      <c r="S63" s="5"/>
      <c r="T63" s="10"/>
    </row>
    <row r="64" spans="2:27" x14ac:dyDescent="0.25">
      <c r="B64" s="51"/>
      <c r="C64" s="5" t="s">
        <v>88</v>
      </c>
      <c r="D64" s="5"/>
      <c r="E64" s="5"/>
      <c r="F64" s="5"/>
      <c r="G64" s="5"/>
      <c r="H64" s="5"/>
      <c r="I64" s="5"/>
      <c r="J64" s="5"/>
      <c r="K64" s="5"/>
      <c r="L64" s="45"/>
      <c r="M64" s="5"/>
      <c r="N64" s="5"/>
      <c r="O64" s="5"/>
      <c r="P64" s="5"/>
      <c r="Q64" s="5"/>
      <c r="R64" s="5"/>
      <c r="S64" s="5"/>
      <c r="T64" s="10"/>
    </row>
    <row r="65" spans="1:31" x14ac:dyDescent="0.25">
      <c r="B65" s="51"/>
      <c r="C65" s="5"/>
      <c r="D65" s="5"/>
      <c r="E65" s="5"/>
      <c r="F65" s="5"/>
      <c r="G65" s="5"/>
      <c r="H65" s="5"/>
      <c r="I65" s="5"/>
      <c r="J65" s="5"/>
      <c r="K65" s="5"/>
      <c r="L65" s="45"/>
      <c r="M65" s="5"/>
      <c r="N65" s="5"/>
      <c r="O65" s="5"/>
      <c r="P65" s="5"/>
      <c r="Q65" s="5"/>
      <c r="R65" s="5"/>
      <c r="S65" s="5"/>
      <c r="T65" s="10"/>
    </row>
    <row r="66" spans="1:31" x14ac:dyDescent="0.25">
      <c r="B66" s="51"/>
      <c r="C66" s="5" t="s">
        <v>89</v>
      </c>
      <c r="D66" s="5"/>
      <c r="E66" s="5"/>
      <c r="F66" s="5"/>
      <c r="G66" s="5"/>
      <c r="H66" s="5"/>
      <c r="I66" s="5"/>
      <c r="J66" s="5"/>
      <c r="K66" s="5"/>
      <c r="L66" s="45"/>
      <c r="M66" s="5"/>
      <c r="N66" s="5"/>
      <c r="O66" s="5"/>
      <c r="P66" s="5"/>
      <c r="Q66" s="5"/>
      <c r="R66" s="5"/>
      <c r="S66" s="5"/>
      <c r="T66" s="10"/>
    </row>
    <row r="67" spans="1:31" x14ac:dyDescent="0.25">
      <c r="B67" s="51"/>
      <c r="C67" s="5"/>
      <c r="D67" s="5"/>
      <c r="E67" s="5"/>
      <c r="F67" s="5"/>
      <c r="G67" s="5"/>
      <c r="H67" s="5"/>
      <c r="I67" s="5"/>
      <c r="J67" s="5"/>
      <c r="K67" s="5"/>
      <c r="L67" s="45"/>
      <c r="M67" s="5"/>
      <c r="N67" s="5"/>
      <c r="O67" s="5"/>
      <c r="P67" s="5"/>
      <c r="Q67" s="5"/>
      <c r="R67" s="5"/>
      <c r="S67" s="5"/>
      <c r="T67" s="10"/>
    </row>
    <row r="68" spans="1:31" x14ac:dyDescent="0.25">
      <c r="B68" s="51"/>
      <c r="C68" s="57" t="s">
        <v>97</v>
      </c>
      <c r="D68" s="5"/>
      <c r="E68" s="5"/>
      <c r="F68" s="5"/>
      <c r="G68" s="5"/>
      <c r="H68" s="5"/>
      <c r="I68" s="5"/>
      <c r="J68" s="5"/>
      <c r="K68" s="5"/>
      <c r="L68" s="45"/>
      <c r="M68" s="5"/>
      <c r="N68" s="5"/>
      <c r="O68" s="5"/>
      <c r="P68" s="5"/>
      <c r="Q68" s="5"/>
      <c r="R68" s="5"/>
      <c r="S68" s="5"/>
      <c r="T68" s="10"/>
    </row>
    <row r="69" spans="1:31" x14ac:dyDescent="0.25">
      <c r="A69" s="47"/>
      <c r="B69" s="52"/>
      <c r="C69" s="54" t="s">
        <v>90</v>
      </c>
      <c r="D69" s="48"/>
      <c r="E69" s="48"/>
      <c r="F69" s="48"/>
      <c r="G69" s="48"/>
      <c r="H69" s="48"/>
      <c r="I69" s="48"/>
      <c r="J69" s="48"/>
      <c r="K69" s="48"/>
      <c r="L69" s="49"/>
      <c r="M69" s="48"/>
      <c r="N69" s="48"/>
      <c r="O69" s="48"/>
      <c r="P69" s="48"/>
      <c r="Q69" s="48"/>
      <c r="R69" s="48"/>
      <c r="S69" s="48"/>
      <c r="T69" s="50"/>
      <c r="U69" s="53">
        <v>1</v>
      </c>
      <c r="V69" s="53">
        <v>1</v>
      </c>
      <c r="W69" s="53" t="s">
        <v>63</v>
      </c>
      <c r="X69" s="47"/>
      <c r="Y69" s="47"/>
      <c r="Z69" s="47"/>
      <c r="AA69" s="47"/>
      <c r="AB69" s="47"/>
      <c r="AC69" s="47"/>
      <c r="AD69" s="47"/>
      <c r="AE69" s="47"/>
    </row>
    <row r="70" spans="1:31" ht="15.75" thickBot="1" x14ac:dyDescent="0.3">
      <c r="B70" s="51"/>
      <c r="C70" s="5"/>
      <c r="D70" s="43"/>
      <c r="E70" s="5"/>
      <c r="F70" s="5"/>
      <c r="G70" s="5"/>
      <c r="H70" s="5"/>
      <c r="I70" s="5"/>
      <c r="J70" s="5"/>
      <c r="K70" s="5"/>
      <c r="L70" s="45"/>
      <c r="M70" s="5"/>
      <c r="N70" s="5"/>
      <c r="O70" s="5"/>
      <c r="P70" s="5"/>
      <c r="Q70" s="5"/>
      <c r="R70" s="5"/>
      <c r="S70" s="5"/>
      <c r="T70" s="10"/>
      <c r="U70">
        <v>2</v>
      </c>
      <c r="V70">
        <v>2</v>
      </c>
      <c r="W70" t="s">
        <v>62</v>
      </c>
    </row>
    <row r="71" spans="1:31" ht="16.5" thickBot="1" x14ac:dyDescent="0.3">
      <c r="B71" s="51"/>
      <c r="C71" s="43"/>
      <c r="D71" s="43"/>
      <c r="E71" s="43"/>
      <c r="F71" s="43"/>
      <c r="G71" s="43"/>
      <c r="H71" s="43"/>
      <c r="I71" s="43"/>
      <c r="J71" s="43"/>
      <c r="K71" s="43"/>
      <c r="L71" s="46"/>
      <c r="M71" s="5" t="e">
        <f>IFERROR(INDEX($U$69:$U$72,MATCH(D70,$W$69:$W$72,0)),"")+0</f>
        <v>#VALUE!</v>
      </c>
      <c r="N71" s="5" t="e">
        <f>IFERROR(IF(M71=1,"1","0"),"")+0</f>
        <v>#VALUE!</v>
      </c>
      <c r="O71" s="5"/>
      <c r="P71" s="189" t="str">
        <f>IFERROR(IF(M71=1,"YOU ARE CORRECT! VERY GOOD!","INCORRECT! PLEASE TRY AGAIN!"),"")</f>
        <v/>
      </c>
      <c r="Q71" s="190"/>
      <c r="R71" s="190"/>
      <c r="S71" s="191"/>
      <c r="T71" s="10"/>
      <c r="U71">
        <v>3</v>
      </c>
      <c r="V71">
        <v>3</v>
      </c>
      <c r="W71" t="s">
        <v>83</v>
      </c>
    </row>
    <row r="72" spans="1:31" ht="15.75" thickBot="1" x14ac:dyDescent="0.3">
      <c r="B72" s="1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10"/>
      <c r="U72">
        <v>4</v>
      </c>
      <c r="V72">
        <v>4</v>
      </c>
      <c r="W72" t="s">
        <v>84</v>
      </c>
    </row>
    <row r="73" spans="1:31" ht="32.25" thickBot="1" x14ac:dyDescent="0.3">
      <c r="B73" s="152" t="s">
        <v>98</v>
      </c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4"/>
    </row>
    <row r="74" spans="1:31" x14ac:dyDescent="0.25">
      <c r="B74" s="1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10"/>
    </row>
    <row r="75" spans="1:31" ht="21" x14ac:dyDescent="0.35">
      <c r="B75" s="55" t="s">
        <v>100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10"/>
      <c r="U75" s="53">
        <v>1</v>
      </c>
      <c r="V75" s="53">
        <v>1</v>
      </c>
      <c r="W75" s="53">
        <v>5</v>
      </c>
    </row>
    <row r="76" spans="1:31" ht="13.5" customHeight="1" x14ac:dyDescent="0.35">
      <c r="B76" s="55"/>
      <c r="C76" s="43"/>
      <c r="D76" s="43"/>
      <c r="E76" s="43"/>
      <c r="F76" s="43"/>
      <c r="G76" s="43"/>
      <c r="H76" s="43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10"/>
      <c r="U76">
        <v>2</v>
      </c>
      <c r="V76">
        <v>2</v>
      </c>
      <c r="W76">
        <v>6</v>
      </c>
    </row>
    <row r="77" spans="1:31" x14ac:dyDescent="0.25">
      <c r="B77" s="51"/>
      <c r="C77" s="5" t="s">
        <v>99</v>
      </c>
      <c r="D77" s="5"/>
      <c r="E77" s="5"/>
      <c r="F77" s="5"/>
      <c r="G77" s="5"/>
      <c r="H77" s="5"/>
      <c r="I77" s="44"/>
      <c r="J77" s="5"/>
      <c r="K77" s="5"/>
      <c r="L77" s="5"/>
      <c r="M77" s="5"/>
      <c r="N77" s="5"/>
      <c r="O77" s="5"/>
      <c r="P77" s="5"/>
      <c r="Q77" s="5"/>
      <c r="R77" s="5"/>
      <c r="S77" s="5"/>
      <c r="T77" s="10"/>
      <c r="U77">
        <v>4</v>
      </c>
      <c r="V77">
        <v>3</v>
      </c>
      <c r="W77">
        <v>2</v>
      </c>
    </row>
    <row r="78" spans="1:31" ht="15.75" thickBot="1" x14ac:dyDescent="0.3">
      <c r="B78" s="51"/>
      <c r="C78" s="5"/>
      <c r="D78" s="5"/>
      <c r="E78" s="5"/>
      <c r="F78" s="5"/>
      <c r="G78" s="5"/>
      <c r="H78" s="5"/>
      <c r="I78" s="45"/>
      <c r="J78" s="5"/>
      <c r="K78" s="5"/>
      <c r="L78" s="5"/>
      <c r="M78" s="5"/>
      <c r="N78" s="5"/>
      <c r="O78" s="5"/>
      <c r="P78" s="5"/>
      <c r="Q78" s="5"/>
      <c r="R78" s="5"/>
      <c r="S78" s="5"/>
      <c r="T78" s="10"/>
    </row>
    <row r="79" spans="1:31" ht="16.5" thickBot="1" x14ac:dyDescent="0.3">
      <c r="B79" s="51"/>
      <c r="C79" s="178" t="s">
        <v>7</v>
      </c>
      <c r="D79" s="179"/>
      <c r="E79" s="68"/>
      <c r="F79" s="226" t="s">
        <v>40</v>
      </c>
      <c r="G79" s="226"/>
      <c r="H79" s="226"/>
      <c r="I79" s="227"/>
      <c r="J79" s="5"/>
      <c r="K79" s="5"/>
      <c r="L79" s="5"/>
      <c r="M79" s="5"/>
      <c r="N79" s="5"/>
      <c r="O79" s="5"/>
      <c r="P79" s="5"/>
      <c r="Q79" s="5"/>
      <c r="R79" s="5"/>
      <c r="S79" s="5"/>
      <c r="T79" s="10"/>
      <c r="U79">
        <v>1</v>
      </c>
      <c r="V79">
        <v>1</v>
      </c>
      <c r="W79" t="s">
        <v>6</v>
      </c>
    </row>
    <row r="80" spans="1:31" x14ac:dyDescent="0.25">
      <c r="B80" s="51"/>
      <c r="C80" s="228"/>
      <c r="D80" s="229"/>
      <c r="E80" s="234" t="e">
        <f>IFERROR(INDEX($U$75:$U$77,MATCH(C80,$W$75:$W$77,0)),"")+0</f>
        <v>#VALUE!</v>
      </c>
      <c r="F80" s="237"/>
      <c r="G80" s="238"/>
      <c r="H80" s="238"/>
      <c r="I80" s="239"/>
      <c r="J80" s="67"/>
      <c r="K80" s="5"/>
      <c r="L80" s="5"/>
      <c r="M80" s="5"/>
      <c r="N80" s="5"/>
      <c r="O80" s="5"/>
      <c r="P80" s="5"/>
      <c r="Q80" s="5"/>
      <c r="R80" s="5"/>
      <c r="S80" s="5"/>
      <c r="T80" s="10"/>
      <c r="U80">
        <v>5</v>
      </c>
      <c r="V80">
        <v>2</v>
      </c>
      <c r="W80" t="s">
        <v>111</v>
      </c>
    </row>
    <row r="81" spans="2:24" ht="19.5" customHeight="1" x14ac:dyDescent="0.25">
      <c r="B81" s="51"/>
      <c r="C81" s="230"/>
      <c r="D81" s="231"/>
      <c r="E81" s="235"/>
      <c r="F81" s="240"/>
      <c r="G81" s="241"/>
      <c r="H81" s="241"/>
      <c r="I81" s="231"/>
      <c r="J81" s="67"/>
      <c r="K81" s="5"/>
      <c r="L81" s="5"/>
      <c r="M81" s="5"/>
      <c r="N81" s="5"/>
      <c r="O81" s="5"/>
      <c r="P81" s="5"/>
      <c r="Q81" s="5"/>
      <c r="R81" s="5"/>
      <c r="S81" s="5"/>
      <c r="T81" s="10"/>
      <c r="U81">
        <v>3</v>
      </c>
      <c r="V81">
        <v>3</v>
      </c>
      <c r="W81" t="s">
        <v>110</v>
      </c>
    </row>
    <row r="82" spans="2:24" ht="19.5" customHeight="1" thickBot="1" x14ac:dyDescent="0.3">
      <c r="B82" s="51"/>
      <c r="C82" s="230"/>
      <c r="D82" s="231"/>
      <c r="E82" s="235"/>
      <c r="F82" s="240"/>
      <c r="G82" s="241"/>
      <c r="H82" s="241"/>
      <c r="I82" s="231"/>
      <c r="J82" s="67"/>
      <c r="K82" s="5"/>
      <c r="L82" s="5"/>
      <c r="M82" s="5"/>
      <c r="N82" s="5"/>
      <c r="O82" s="5"/>
      <c r="P82" s="5"/>
      <c r="Q82" s="5"/>
      <c r="R82" s="5"/>
      <c r="S82" s="5"/>
      <c r="T82" s="10"/>
    </row>
    <row r="83" spans="2:24" ht="16.5" thickBot="1" x14ac:dyDescent="0.3">
      <c r="B83" s="51"/>
      <c r="C83" s="232"/>
      <c r="D83" s="233"/>
      <c r="E83" s="236"/>
      <c r="F83" s="242"/>
      <c r="G83" s="243"/>
      <c r="H83" s="243"/>
      <c r="I83" s="244"/>
      <c r="J83" s="67" t="e">
        <f>IFERROR(INDEX($U$79:$U$81,MATCH(F80,$W$79:$W$81,0)),"")+0-E80</f>
        <v>#VALUE!</v>
      </c>
      <c r="K83" s="5" t="e">
        <f>IFERROR(IF(J83=0,"1","0"),"")+0</f>
        <v>#VALUE!</v>
      </c>
      <c r="L83" s="5"/>
      <c r="M83" s="5"/>
      <c r="N83" s="5"/>
      <c r="O83" s="5"/>
      <c r="P83" s="189" t="str">
        <f>IFERROR(IF(J83=0,"YOU ARE CORRECT! VERY GOOD!","INCORRECT! PLEASE TRY AGAIN!"),"")</f>
        <v/>
      </c>
      <c r="Q83" s="190"/>
      <c r="R83" s="190"/>
      <c r="S83" s="191"/>
      <c r="T83" s="10"/>
    </row>
    <row r="84" spans="2:24" ht="15.75" thickBot="1" x14ac:dyDescent="0.3">
      <c r="B84" s="1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20"/>
      <c r="S84" s="20"/>
      <c r="T84" s="10"/>
    </row>
    <row r="85" spans="2:24" ht="47.25" thickBot="1" x14ac:dyDescent="0.3">
      <c r="B85" s="217" t="s">
        <v>30</v>
      </c>
      <c r="C85" s="218"/>
      <c r="D85" s="218"/>
      <c r="E85" s="218"/>
      <c r="F85" s="218"/>
      <c r="G85" s="218"/>
      <c r="H85" s="218"/>
      <c r="I85" s="218"/>
      <c r="J85" s="218"/>
      <c r="K85" s="218"/>
      <c r="L85" s="219"/>
      <c r="M85" s="63"/>
      <c r="N85" s="63"/>
      <c r="O85" s="66"/>
      <c r="P85" s="175" t="str">
        <f>IFERROR(SUM(K29,K28,K27,K23,K21,K35,K36,K42,K43,N48,N71,K83),"")</f>
        <v/>
      </c>
      <c r="Q85" s="175"/>
      <c r="R85" s="133" t="s">
        <v>85</v>
      </c>
      <c r="S85" s="134"/>
      <c r="T85" s="24"/>
    </row>
    <row r="86" spans="2:24" ht="58.5" customHeight="1" thickBot="1" x14ac:dyDescent="0.3">
      <c r="B86" s="182" t="str">
        <f>IFERROR(INDEX($W$86:$W$86,MATCH(X86,$P$85,0)),"")</f>
        <v xml:space="preserve">By answering all the questions correctly, you are now a Certified Science Problem Solver. Are you now ready to take the Assessment? Just focus and Good luck! </v>
      </c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4"/>
      <c r="V86">
        <v>12</v>
      </c>
      <c r="W86" t="s">
        <v>107</v>
      </c>
      <c r="X86" t="str">
        <f>P85</f>
        <v/>
      </c>
    </row>
  </sheetData>
  <mergeCells count="71">
    <mergeCell ref="D19:H19"/>
    <mergeCell ref="B2:T2"/>
    <mergeCell ref="B4:T4"/>
    <mergeCell ref="B6:T6"/>
    <mergeCell ref="C8:S8"/>
    <mergeCell ref="J9:P9"/>
    <mergeCell ref="C11:S11"/>
    <mergeCell ref="D13:H14"/>
    <mergeCell ref="D15:H15"/>
    <mergeCell ref="D16:H16"/>
    <mergeCell ref="D17:H17"/>
    <mergeCell ref="D18:H18"/>
    <mergeCell ref="C28:D28"/>
    <mergeCell ref="F28:I28"/>
    <mergeCell ref="P28:S28"/>
    <mergeCell ref="C21:F21"/>
    <mergeCell ref="G21:I21"/>
    <mergeCell ref="P21:S21"/>
    <mergeCell ref="C23:F23"/>
    <mergeCell ref="G23:I23"/>
    <mergeCell ref="P23:S23"/>
    <mergeCell ref="C26:D26"/>
    <mergeCell ref="F26:I26"/>
    <mergeCell ref="C27:D27"/>
    <mergeCell ref="F27:I27"/>
    <mergeCell ref="P27:S27"/>
    <mergeCell ref="C29:D29"/>
    <mergeCell ref="F29:I29"/>
    <mergeCell ref="P29:S29"/>
    <mergeCell ref="B31:T31"/>
    <mergeCell ref="C34:D34"/>
    <mergeCell ref="F34:I34"/>
    <mergeCell ref="C35:D35"/>
    <mergeCell ref="F35:I35"/>
    <mergeCell ref="P35:S35"/>
    <mergeCell ref="C36:D36"/>
    <mergeCell ref="F36:I36"/>
    <mergeCell ref="P36:S36"/>
    <mergeCell ref="C37:D37"/>
    <mergeCell ref="F37:I37"/>
    <mergeCell ref="P37:S37"/>
    <mergeCell ref="B39:T39"/>
    <mergeCell ref="C42:E42"/>
    <mergeCell ref="F42:I42"/>
    <mergeCell ref="P42:S42"/>
    <mergeCell ref="H52:L52"/>
    <mergeCell ref="P52:S52"/>
    <mergeCell ref="C43:E43"/>
    <mergeCell ref="F43:I43"/>
    <mergeCell ref="P43:S43"/>
    <mergeCell ref="B45:T45"/>
    <mergeCell ref="H48:L48"/>
    <mergeCell ref="P48:S48"/>
    <mergeCell ref="H49:L49"/>
    <mergeCell ref="H50:L50"/>
    <mergeCell ref="P50:S50"/>
    <mergeCell ref="H51:L51"/>
    <mergeCell ref="P51:S51"/>
    <mergeCell ref="B85:L85"/>
    <mergeCell ref="P85:Q85"/>
    <mergeCell ref="R85:S85"/>
    <mergeCell ref="B86:T86"/>
    <mergeCell ref="B55:T55"/>
    <mergeCell ref="P71:S71"/>
    <mergeCell ref="B73:T73"/>
    <mergeCell ref="C79:D79"/>
    <mergeCell ref="F79:I79"/>
    <mergeCell ref="C80:D83"/>
    <mergeCell ref="E80:E83"/>
    <mergeCell ref="F80:I83"/>
    <mergeCell ref="P83:S83"/>
  </mergeCells>
  <conditionalFormatting sqref="G21:I21">
    <cfRule type="cellIs" dxfId="356" priority="81" operator="equal">
      <formula>"Time"</formula>
    </cfRule>
    <cfRule type="cellIs" dxfId="355" priority="82" operator="equal">
      <formula>"Distance"</formula>
    </cfRule>
    <cfRule type="cellIs" dxfId="354" priority="83" operator="equal">
      <formula>"Car"</formula>
    </cfRule>
    <cfRule type="cellIs" dxfId="353" priority="84" operator="equal">
      <formula>"SPEED"</formula>
    </cfRule>
    <cfRule type="cellIs" dxfId="352" priority="85" operator="equal">
      <formula>"SPEED"</formula>
    </cfRule>
  </conditionalFormatting>
  <conditionalFormatting sqref="P21:T21">
    <cfRule type="containsText" dxfId="351" priority="71" operator="containsText" text="very good">
      <formula>NOT(ISERROR(SEARCH("very good",P21)))</formula>
    </cfRule>
    <cfRule type="containsText" dxfId="350" priority="72" operator="containsText" text="incorrect">
      <formula>NOT(ISERROR(SEARCH("incorrect",P21)))</formula>
    </cfRule>
    <cfRule type="containsText" dxfId="349" priority="73" operator="containsText" text="incorrect">
      <formula>NOT(ISERROR(SEARCH("incorrect",P21)))</formula>
    </cfRule>
    <cfRule type="containsText" dxfId="348" priority="74" operator="containsText" text="correct">
      <formula>NOT(ISERROR(SEARCH("correct",P21)))</formula>
    </cfRule>
    <cfRule type="containsText" dxfId="347" priority="80" operator="containsText" text="Incorrect">
      <formula>NOT(ISERROR(SEARCH("Incorrect",P21)))</formula>
    </cfRule>
  </conditionalFormatting>
  <conditionalFormatting sqref="G23:I23">
    <cfRule type="containsText" dxfId="346" priority="75" operator="containsText" text="speed">
      <formula>NOT(ISERROR(SEARCH("speed",G23)))</formula>
    </cfRule>
    <cfRule type="containsText" dxfId="345" priority="76" operator="containsText" text="car">
      <formula>NOT(ISERROR(SEARCH("car",G23)))</formula>
    </cfRule>
    <cfRule type="containsText" dxfId="344" priority="77" operator="containsText" text="distance">
      <formula>NOT(ISERROR(SEARCH("distance",G23)))</formula>
    </cfRule>
    <cfRule type="containsText" dxfId="343" priority="78" operator="containsText" text="time">
      <formula>NOT(ISERROR(SEARCH("time",G23)))</formula>
    </cfRule>
    <cfRule type="containsText" dxfId="342" priority="79" operator="containsText" text="Speed">
      <formula>NOT(ISERROR(SEARCH("Speed",G23)))</formula>
    </cfRule>
  </conditionalFormatting>
  <conditionalFormatting sqref="P27:T29">
    <cfRule type="containsText" dxfId="341" priority="66" operator="containsText" text="very good">
      <formula>NOT(ISERROR(SEARCH("very good",P27)))</formula>
    </cfRule>
    <cfRule type="containsText" dxfId="340" priority="67" operator="containsText" text="incorrect">
      <formula>NOT(ISERROR(SEARCH("incorrect",P27)))</formula>
    </cfRule>
    <cfRule type="containsText" dxfId="339" priority="68" operator="containsText" text="incorrect">
      <formula>NOT(ISERROR(SEARCH("incorrect",P27)))</formula>
    </cfRule>
    <cfRule type="containsText" dxfId="338" priority="69" operator="containsText" text="correct">
      <formula>NOT(ISERROR(SEARCH("correct",P27)))</formula>
    </cfRule>
    <cfRule type="containsText" dxfId="337" priority="70" operator="containsText" text="Incorrect">
      <formula>NOT(ISERROR(SEARCH("Incorrect",P27)))</formula>
    </cfRule>
  </conditionalFormatting>
  <conditionalFormatting sqref="P23:T23">
    <cfRule type="containsText" dxfId="336" priority="61" operator="containsText" text="very good">
      <formula>NOT(ISERROR(SEARCH("very good",P23)))</formula>
    </cfRule>
    <cfRule type="containsText" dxfId="335" priority="62" operator="containsText" text="incorrect">
      <formula>NOT(ISERROR(SEARCH("incorrect",P23)))</formula>
    </cfRule>
    <cfRule type="containsText" dxfId="334" priority="63" operator="containsText" text="incorrect">
      <formula>NOT(ISERROR(SEARCH("incorrect",P23)))</formula>
    </cfRule>
    <cfRule type="containsText" dxfId="333" priority="64" operator="containsText" text="correct">
      <formula>NOT(ISERROR(SEARCH("correct",P23)))</formula>
    </cfRule>
    <cfRule type="containsText" dxfId="332" priority="65" operator="containsText" text="Incorrect">
      <formula>NOT(ISERROR(SEARCH("Incorrect",P23)))</formula>
    </cfRule>
  </conditionalFormatting>
  <conditionalFormatting sqref="P35:S37">
    <cfRule type="containsText" dxfId="331" priority="56" operator="containsText" text="very good">
      <formula>NOT(ISERROR(SEARCH("very good",P35)))</formula>
    </cfRule>
    <cfRule type="containsText" dxfId="330" priority="57" operator="containsText" text="incorrect">
      <formula>NOT(ISERROR(SEARCH("incorrect",P35)))</formula>
    </cfRule>
    <cfRule type="containsText" dxfId="329" priority="58" operator="containsText" text="incorrect">
      <formula>NOT(ISERROR(SEARCH("incorrect",P35)))</formula>
    </cfRule>
    <cfRule type="containsText" dxfId="328" priority="59" operator="containsText" text="correct">
      <formula>NOT(ISERROR(SEARCH("correct",P35)))</formula>
    </cfRule>
    <cfRule type="containsText" dxfId="327" priority="60" operator="containsText" text="Incorrect">
      <formula>NOT(ISERROR(SEARCH("Incorrect",P35)))</formula>
    </cfRule>
  </conditionalFormatting>
  <conditionalFormatting sqref="P42:S43">
    <cfRule type="containsText" dxfId="326" priority="51" operator="containsText" text="very good">
      <formula>NOT(ISERROR(SEARCH("very good",P42)))</formula>
    </cfRule>
    <cfRule type="containsText" dxfId="325" priority="52" operator="containsText" text="incorrect">
      <formula>NOT(ISERROR(SEARCH("incorrect",P42)))</formula>
    </cfRule>
    <cfRule type="containsText" dxfId="324" priority="53" operator="containsText" text="incorrect">
      <formula>NOT(ISERROR(SEARCH("incorrect",P42)))</formula>
    </cfRule>
    <cfRule type="containsText" dxfId="323" priority="54" operator="containsText" text="correct">
      <formula>NOT(ISERROR(SEARCH("correct",P42)))</formula>
    </cfRule>
    <cfRule type="containsText" dxfId="322" priority="55" operator="containsText" text="Incorrect">
      <formula>NOT(ISERROR(SEARCH("Incorrect",P42)))</formula>
    </cfRule>
  </conditionalFormatting>
  <conditionalFormatting sqref="F42:I42">
    <cfRule type="containsText" dxfId="321" priority="47" operator="containsText" text="UNITS">
      <formula>NOT(ISERROR(SEARCH("UNITS",F42)))</formula>
    </cfRule>
    <cfRule type="containsText" dxfId="320" priority="48" operator="containsText" text="TIME">
      <formula>NOT(ISERROR(SEARCH("TIME",F42)))</formula>
    </cfRule>
    <cfRule type="containsText" dxfId="319" priority="49" operator="containsText" text="DISTANCE">
      <formula>NOT(ISERROR(SEARCH("DISTANCE",F42)))</formula>
    </cfRule>
    <cfRule type="cellIs" dxfId="318" priority="50" operator="equal">
      <formula>"SPEED"</formula>
    </cfRule>
  </conditionalFormatting>
  <conditionalFormatting sqref="F43:I43">
    <cfRule type="cellIs" dxfId="317" priority="43" operator="equal">
      <formula>"SPEED = TIME/VELOCITY (T/V)"</formula>
    </cfRule>
    <cfRule type="cellIs" dxfId="316" priority="44" operator="equal">
      <formula>"SPEED = VELOCITY/TIME (V/T)"</formula>
    </cfRule>
    <cfRule type="cellIs" dxfId="315" priority="45" operator="equal">
      <formula>"SPEED = TIME/DISTANCE (T/D)"</formula>
    </cfRule>
    <cfRule type="cellIs" dxfId="314" priority="46" operator="equal">
      <formula>"SPEED = DISTANCE/TIME (D/T)"</formula>
    </cfRule>
  </conditionalFormatting>
  <conditionalFormatting sqref="O50:O52">
    <cfRule type="cellIs" dxfId="313" priority="35" operator="equal">
      <formula>"SPEED = TIME/VELOCITY (T/V)"</formula>
    </cfRule>
    <cfRule type="cellIs" dxfId="312" priority="36" operator="equal">
      <formula>"SPEED = VELOCITY/TIME (V/T)"</formula>
    </cfRule>
    <cfRule type="cellIs" dxfId="311" priority="37" operator="equal">
      <formula>"SPEED = TIME/DISTANCE (T/D)"</formula>
    </cfRule>
    <cfRule type="cellIs" dxfId="310" priority="38" operator="equal">
      <formula>"SPEED = DISTANCE/TIME (D/T)"</formula>
    </cfRule>
  </conditionalFormatting>
  <conditionalFormatting sqref="H48:L48 H49 O48">
    <cfRule type="cellIs" dxfId="309" priority="39" operator="equal">
      <formula>"SPEED = TIME/VELOCITY (T/V)"</formula>
    </cfRule>
    <cfRule type="cellIs" dxfId="308" priority="40" operator="equal">
      <formula>"SPEED = VELOCITY/TIME (V/T)"</formula>
    </cfRule>
    <cfRule type="cellIs" dxfId="307" priority="41" operator="equal">
      <formula>"SPEED = TIME/DISTANCE (T/D)"</formula>
    </cfRule>
    <cfRule type="cellIs" dxfId="306" priority="42" operator="equal">
      <formula>"SPEED = DISTANCE/TIME (D/T)"</formula>
    </cfRule>
  </conditionalFormatting>
  <conditionalFormatting sqref="P48:S48">
    <cfRule type="containsText" dxfId="305" priority="30" operator="containsText" text="very good">
      <formula>NOT(ISERROR(SEARCH("very good",P48)))</formula>
    </cfRule>
    <cfRule type="containsText" dxfId="304" priority="31" operator="containsText" text="incorrect">
      <formula>NOT(ISERROR(SEARCH("incorrect",P48)))</formula>
    </cfRule>
    <cfRule type="containsText" dxfId="303" priority="32" operator="containsText" text="incorrect">
      <formula>NOT(ISERROR(SEARCH("incorrect",P48)))</formula>
    </cfRule>
    <cfRule type="containsText" dxfId="302" priority="33" operator="containsText" text="correct">
      <formula>NOT(ISERROR(SEARCH("correct",P48)))</formula>
    </cfRule>
    <cfRule type="containsText" dxfId="301" priority="34" operator="containsText" text="Incorrect">
      <formula>NOT(ISERROR(SEARCH("Incorrect",P48)))</formula>
    </cfRule>
  </conditionalFormatting>
  <conditionalFormatting sqref="P50:S52">
    <cfRule type="containsText" dxfId="300" priority="25" operator="containsText" text="very good">
      <formula>NOT(ISERROR(SEARCH("very good",P50)))</formula>
    </cfRule>
    <cfRule type="containsText" dxfId="299" priority="26" operator="containsText" text="incorrect">
      <formula>NOT(ISERROR(SEARCH("incorrect",P50)))</formula>
    </cfRule>
    <cfRule type="containsText" dxfId="298" priority="27" operator="containsText" text="incorrect">
      <formula>NOT(ISERROR(SEARCH("incorrect",P50)))</formula>
    </cfRule>
    <cfRule type="containsText" dxfId="297" priority="28" operator="containsText" text="correct">
      <formula>NOT(ISERROR(SEARCH("correct",P50)))</formula>
    </cfRule>
    <cfRule type="containsText" dxfId="296" priority="29" operator="containsText" text="Incorrect">
      <formula>NOT(ISERROR(SEARCH("Incorrect",P50)))</formula>
    </cfRule>
  </conditionalFormatting>
  <conditionalFormatting sqref="H48:L48">
    <cfRule type="cellIs" dxfId="295" priority="2" operator="equal">
      <formula>"distance= speed/time (s/t)"</formula>
    </cfRule>
    <cfRule type="cellIs" dxfId="294" priority="21" operator="equal">
      <formula>"distance= velocity x time (v.t)"</formula>
    </cfRule>
    <cfRule type="cellIs" dxfId="293" priority="22" operator="equal">
      <formula>"time= distance/speed (d/s)"</formula>
    </cfRule>
    <cfRule type="cellIs" dxfId="292" priority="23" operator="equal">
      <formula>"speed= distance/time (d/t)"</formula>
    </cfRule>
    <cfRule type="cellIs" dxfId="291" priority="24" operator="equal">
      <formula>"speed= distance/time (d/t)"</formula>
    </cfRule>
  </conditionalFormatting>
  <conditionalFormatting sqref="H50:L52">
    <cfRule type="cellIs" dxfId="290" priority="17" operator="equal">
      <formula>"SPEED = TIME/VELOCITY (T/V)"</formula>
    </cfRule>
    <cfRule type="cellIs" dxfId="289" priority="18" operator="equal">
      <formula>"SPEED = VELOCITY/TIME (V/T)"</formula>
    </cfRule>
    <cfRule type="cellIs" dxfId="288" priority="19" operator="equal">
      <formula>"SPEED = TIME/DISTANCE (T/D)"</formula>
    </cfRule>
    <cfRule type="cellIs" dxfId="287" priority="20" operator="equal">
      <formula>"SPEED = DISTANCE/TIME (D/T)"</formula>
    </cfRule>
  </conditionalFormatting>
  <conditionalFormatting sqref="H50:L52">
    <cfRule type="cellIs" dxfId="286" priority="13" operator="equal">
      <formula>"distance= velocity x time (v.t)"</formula>
    </cfRule>
    <cfRule type="cellIs" dxfId="285" priority="14" operator="equal">
      <formula>"time= distance/speed (d/s)"</formula>
    </cfRule>
    <cfRule type="cellIs" dxfId="284" priority="15" operator="equal">
      <formula>"speed= distance/time (d/t)"</formula>
    </cfRule>
    <cfRule type="cellIs" dxfId="283" priority="16" operator="equal">
      <formula>"speed= distance/time (d/t)"</formula>
    </cfRule>
  </conditionalFormatting>
  <conditionalFormatting sqref="P71:S71">
    <cfRule type="containsText" dxfId="282" priority="8" operator="containsText" text="very good">
      <formula>NOT(ISERROR(SEARCH("very good",P71)))</formula>
    </cfRule>
    <cfRule type="containsText" dxfId="281" priority="9" operator="containsText" text="incorrect">
      <formula>NOT(ISERROR(SEARCH("incorrect",P71)))</formula>
    </cfRule>
    <cfRule type="containsText" dxfId="280" priority="10" operator="containsText" text="incorrect">
      <formula>NOT(ISERROR(SEARCH("incorrect",P71)))</formula>
    </cfRule>
    <cfRule type="containsText" dxfId="279" priority="11" operator="containsText" text="correct">
      <formula>NOT(ISERROR(SEARCH("correct",P71)))</formula>
    </cfRule>
    <cfRule type="containsText" dxfId="278" priority="12" operator="containsText" text="Incorrect">
      <formula>NOT(ISERROR(SEARCH("Incorrect",P71)))</formula>
    </cfRule>
  </conditionalFormatting>
  <conditionalFormatting sqref="P83:S83">
    <cfRule type="containsText" dxfId="277" priority="3" operator="containsText" text="very good">
      <formula>NOT(ISERROR(SEARCH("very good",P83)))</formula>
    </cfRule>
    <cfRule type="containsText" dxfId="276" priority="4" operator="containsText" text="incorrect">
      <formula>NOT(ISERROR(SEARCH("incorrect",P83)))</formula>
    </cfRule>
    <cfRule type="containsText" dxfId="275" priority="5" operator="containsText" text="incorrect">
      <formula>NOT(ISERROR(SEARCH("incorrect",P83)))</formula>
    </cfRule>
    <cfRule type="containsText" dxfId="274" priority="6" operator="containsText" text="correct">
      <formula>NOT(ISERROR(SEARCH("correct",P83)))</formula>
    </cfRule>
    <cfRule type="containsText" dxfId="273" priority="7" operator="containsText" text="Incorrect">
      <formula>NOT(ISERROR(SEARCH("Incorrect",P83)))</formula>
    </cfRule>
  </conditionalFormatting>
  <conditionalFormatting sqref="H50:L52">
    <cfRule type="cellIs" dxfId="272" priority="1" operator="equal">
      <formula>"distance= speed/time (s/t)"</formula>
    </cfRule>
  </conditionalFormatting>
  <dataValidations count="11">
    <dataValidation type="list" allowBlank="1" showInputMessage="1" showErrorMessage="1" sqref="F80:I83" xr:uid="{00000000-0002-0000-1400-000000000000}">
      <formula1>$W$79:$W$81</formula1>
    </dataValidation>
    <dataValidation type="list" allowBlank="1" showInputMessage="1" showErrorMessage="1" sqref="C80:D83" xr:uid="{00000000-0002-0000-1400-000001000000}">
      <formula1>$W$75:$W$77</formula1>
    </dataValidation>
    <dataValidation type="list" allowBlank="1" showInputMessage="1" showErrorMessage="1" errorTitle="INCORRECT!" error="PLEASE TRY AGAIN!" sqref="H48:L48 H50:L52" xr:uid="{00000000-0002-0000-1400-000002000000}">
      <formula1>$AA$46:$AA$50</formula1>
    </dataValidation>
    <dataValidation type="list" allowBlank="1" showInputMessage="1" showErrorMessage="1" errorTitle="INCORRECT!" error="PLEASE TRY AGAIN!" sqref="F35:I37" xr:uid="{00000000-0002-0000-1400-000003000000}">
      <formula1>$W$35:$W$38</formula1>
    </dataValidation>
    <dataValidation type="list" allowBlank="1" showInputMessage="1" showErrorMessage="1" sqref="F27:I29" xr:uid="{00000000-0002-0000-1400-000004000000}">
      <formula1>$W$27:$W$30</formula1>
    </dataValidation>
    <dataValidation type="list" allowBlank="1" showInputMessage="1" showErrorMessage="1" errorTitle="INCORRECT!" error="PLEASE TRY AGAIN!" sqref="F42:I42" xr:uid="{00000000-0002-0000-1400-000005000000}">
      <formula1>$W$42:$W$45</formula1>
    </dataValidation>
    <dataValidation type="list" allowBlank="1" showInputMessage="1" showErrorMessage="1" errorTitle="I AM SORRY, IT IS INCORRECT!" error="PLEASE TRY AGAIN!" sqref="G21:I21" xr:uid="{00000000-0002-0000-1400-000006000000}">
      <formula1>$W$21:$W$24</formula1>
    </dataValidation>
    <dataValidation type="list" allowBlank="1" showInputMessage="1" showErrorMessage="1" errorTitle="INCORRECT!" error="PLEASE TRY AGAIN!" sqref="G23:I23" xr:uid="{00000000-0002-0000-1400-000007000000}">
      <formula1>$AA$21:$AA$24</formula1>
    </dataValidation>
    <dataValidation type="list" allowBlank="1" showInputMessage="1" showErrorMessage="1" sqref="C27:D29 C35:D37" xr:uid="{00000000-0002-0000-1400-000008000000}">
      <formula1>$AA$27:$AA$30</formula1>
    </dataValidation>
    <dataValidation type="list" allowBlank="1" showInputMessage="1" showErrorMessage="1" errorTitle="INCORRECT!" error="PLEASE TRY AGAIN!" sqref="O48 O50:O52 F43:I43" xr:uid="{00000000-0002-0000-1400-000009000000}">
      <formula1>$AA$42:$AA$45</formula1>
    </dataValidation>
    <dataValidation type="list" allowBlank="1" showInputMessage="1" showErrorMessage="1" sqref="D70" xr:uid="{00000000-0002-0000-1400-00000A000000}">
      <formula1>$W$69:$W$72</formula1>
    </dataValidation>
  </dataValidations>
  <hyperlinks>
    <hyperlink ref="B86:T86" location="'1'!A1" display="'1'!A1" xr:uid="{00000000-0004-0000-1400-000000000000}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74"/>
  <sheetViews>
    <sheetView showGridLines="0" showRowColHeaders="0" zoomScale="98" zoomScaleNormal="98" workbookViewId="0">
      <pane ySplit="4" topLeftCell="A19" activePane="bottomLeft" state="frozen"/>
      <selection pane="bottomLeft" activeCell="C35" sqref="C35:D35"/>
    </sheetView>
  </sheetViews>
  <sheetFormatPr defaultRowHeight="15" x14ac:dyDescent="0.25"/>
  <cols>
    <col min="1" max="1" width="2.85546875" customWidth="1"/>
    <col min="2" max="2" width="10.5703125" customWidth="1"/>
    <col min="5" max="5" width="5.28515625" hidden="1" customWidth="1"/>
    <col min="10" max="10" width="3.28515625" hidden="1" customWidth="1"/>
    <col min="11" max="11" width="6.5703125" hidden="1" customWidth="1"/>
    <col min="13" max="13" width="8.5703125" hidden="1" customWidth="1"/>
    <col min="14" max="14" width="6.85546875" hidden="1" customWidth="1"/>
    <col min="20" max="20" width="9" customWidth="1"/>
    <col min="21" max="21" width="8" hidden="1" customWidth="1"/>
    <col min="22" max="22" width="16.42578125" hidden="1" customWidth="1"/>
    <col min="23" max="23" width="9.5703125" hidden="1" customWidth="1"/>
    <col min="24" max="24" width="24.140625" hidden="1" customWidth="1"/>
    <col min="25" max="25" width="14.28515625" hidden="1" customWidth="1"/>
    <col min="26" max="26" width="12" hidden="1" customWidth="1"/>
    <col min="27" max="27" width="13.85546875" hidden="1" customWidth="1"/>
    <col min="28" max="28" width="11.85546875" hidden="1" customWidth="1"/>
    <col min="29" max="29" width="0" hidden="1" customWidth="1"/>
  </cols>
  <sheetData>
    <row r="1" spans="1:36" ht="15.75" thickBot="1" x14ac:dyDescent="0.3"/>
    <row r="2" spans="1:36" ht="34.5" customHeight="1" thickBot="1" x14ac:dyDescent="0.3">
      <c r="B2" s="149" t="s">
        <v>93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1"/>
    </row>
    <row r="3" spans="1:36" ht="24" thickBot="1" x14ac:dyDescent="0.3">
      <c r="B3" s="1"/>
    </row>
    <row r="4" spans="1:36" ht="42" customHeight="1" thickBot="1" x14ac:dyDescent="0.3">
      <c r="A4" s="41"/>
      <c r="B4" s="220" t="s">
        <v>113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2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</row>
    <row r="5" spans="1:36" ht="21.75" thickBot="1" x14ac:dyDescent="0.4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6" ht="32.25" thickBot="1" x14ac:dyDescent="0.3">
      <c r="B6" s="152" t="s">
        <v>37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4"/>
    </row>
    <row r="7" spans="1:36" ht="21" hidden="1" x14ac:dyDescent="0.25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8"/>
    </row>
    <row r="8" spans="1:36" hidden="1" x14ac:dyDescent="0.25">
      <c r="B8" s="7" t="s">
        <v>15</v>
      </c>
      <c r="C8" s="155" t="s">
        <v>14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21"/>
    </row>
    <row r="9" spans="1:36" hidden="1" x14ac:dyDescent="0.25">
      <c r="B9" s="8"/>
      <c r="C9" s="9"/>
      <c r="D9" s="9" t="s">
        <v>0</v>
      </c>
      <c r="E9" s="9"/>
      <c r="F9" s="9"/>
      <c r="G9" s="9"/>
      <c r="H9" s="9" t="s">
        <v>12</v>
      </c>
      <c r="I9" s="4" t="s">
        <v>13</v>
      </c>
      <c r="J9" s="206"/>
      <c r="K9" s="206"/>
      <c r="L9" s="206"/>
      <c r="M9" s="206"/>
      <c r="N9" s="206"/>
      <c r="O9" s="206"/>
      <c r="P9" s="206"/>
      <c r="Q9" s="5"/>
      <c r="R9" s="5"/>
      <c r="S9" s="5"/>
      <c r="T9" s="10"/>
    </row>
    <row r="10" spans="1:36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4"/>
      <c r="Q10" s="5"/>
      <c r="R10" s="5"/>
      <c r="S10" s="5"/>
      <c r="T10" s="10"/>
    </row>
    <row r="11" spans="1:36" x14ac:dyDescent="0.25">
      <c r="B11" s="7" t="s">
        <v>15</v>
      </c>
      <c r="C11" s="156" t="s">
        <v>17</v>
      </c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22"/>
    </row>
    <row r="12" spans="1:36" x14ac:dyDescent="0.25">
      <c r="B12" s="1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10"/>
    </row>
    <row r="13" spans="1:36" ht="15" customHeight="1" x14ac:dyDescent="0.25">
      <c r="B13" s="11"/>
      <c r="C13" s="5"/>
      <c r="D13" s="122" t="s">
        <v>127</v>
      </c>
      <c r="E13" s="123"/>
      <c r="F13" s="123"/>
      <c r="G13" s="123"/>
      <c r="H13" s="12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10"/>
    </row>
    <row r="14" spans="1:36" ht="21.75" customHeight="1" x14ac:dyDescent="0.25">
      <c r="B14" s="11"/>
      <c r="C14" s="5"/>
      <c r="D14" s="125"/>
      <c r="E14" s="126"/>
      <c r="F14" s="126"/>
      <c r="G14" s="126"/>
      <c r="H14" s="12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10"/>
    </row>
    <row r="15" spans="1:36" ht="28.5" customHeight="1" x14ac:dyDescent="0.25">
      <c r="B15" s="11"/>
      <c r="C15" s="5"/>
      <c r="D15" s="130"/>
      <c r="E15" s="131"/>
      <c r="F15" s="131"/>
      <c r="G15" s="131"/>
      <c r="H15" s="132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10"/>
    </row>
    <row r="16" spans="1:36" ht="27.75" customHeight="1" x14ac:dyDescent="0.25">
      <c r="B16" s="11"/>
      <c r="C16" s="5"/>
      <c r="D16" s="130"/>
      <c r="E16" s="131"/>
      <c r="F16" s="131"/>
      <c r="G16" s="131"/>
      <c r="H16" s="132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10"/>
    </row>
    <row r="17" spans="2:27" ht="27.75" customHeight="1" x14ac:dyDescent="0.25">
      <c r="B17" s="11"/>
      <c r="C17" s="5"/>
      <c r="D17" s="130"/>
      <c r="E17" s="131"/>
      <c r="F17" s="131"/>
      <c r="G17" s="131"/>
      <c r="H17" s="132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0"/>
    </row>
    <row r="18" spans="2:27" ht="24.75" customHeight="1" x14ac:dyDescent="0.25">
      <c r="B18" s="11"/>
      <c r="C18" s="5"/>
      <c r="D18" s="146"/>
      <c r="E18" s="147"/>
      <c r="F18" s="147"/>
      <c r="G18" s="147"/>
      <c r="H18" s="148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10"/>
    </row>
    <row r="19" spans="2:27" ht="29.25" customHeight="1" x14ac:dyDescent="0.25">
      <c r="B19" s="11"/>
      <c r="C19" s="5"/>
      <c r="D19" s="146"/>
      <c r="E19" s="147"/>
      <c r="F19" s="147"/>
      <c r="G19" s="147"/>
      <c r="H19" s="14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10"/>
    </row>
    <row r="20" spans="2:27" ht="15.75" thickBot="1" x14ac:dyDescent="0.3">
      <c r="B20" s="11"/>
      <c r="C20" s="65"/>
      <c r="D20" s="65"/>
      <c r="E20" s="65"/>
      <c r="F20" s="65"/>
      <c r="G20" s="65"/>
      <c r="H20" s="6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10"/>
    </row>
    <row r="21" spans="2:27" ht="16.5" thickBot="1" x14ac:dyDescent="0.3">
      <c r="B21" s="12" t="s">
        <v>118</v>
      </c>
      <c r="C21" s="156" t="s">
        <v>20</v>
      </c>
      <c r="D21" s="156"/>
      <c r="E21" s="156"/>
      <c r="F21" s="156"/>
      <c r="G21" s="200"/>
      <c r="H21" s="201"/>
      <c r="I21" s="202"/>
      <c r="J21" s="62" t="e">
        <f>IFERROR(INDEX($U$21:$U$24,MATCH(G21,$W$21:$W$24,0)),"")+0</f>
        <v>#VALUE!</v>
      </c>
      <c r="K21" s="62" t="e">
        <f>IFERROR(IF(J21=3,"1","0"),"")+0</f>
        <v>#VALUE!</v>
      </c>
      <c r="L21" s="61"/>
      <c r="M21" s="61"/>
      <c r="N21" s="61"/>
      <c r="O21" s="61"/>
      <c r="P21" s="189" t="str">
        <f>IFERROR(IF(J21=3,"YOU ARE CORRECT! VERY GOOD!","INCORRECT! PLEASE TRY AGAIN!"),"")</f>
        <v/>
      </c>
      <c r="Q21" s="190"/>
      <c r="R21" s="190"/>
      <c r="S21" s="191"/>
      <c r="T21" s="23"/>
      <c r="U21">
        <v>1</v>
      </c>
      <c r="V21">
        <v>1</v>
      </c>
      <c r="W21" t="s">
        <v>26</v>
      </c>
      <c r="Y21">
        <v>1</v>
      </c>
      <c r="Z21">
        <v>1</v>
      </c>
      <c r="AA21" t="s">
        <v>22</v>
      </c>
    </row>
    <row r="22" spans="2:27" ht="15.75" thickBot="1" x14ac:dyDescent="0.3">
      <c r="B22" s="1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10"/>
      <c r="U22">
        <v>2</v>
      </c>
      <c r="V22">
        <v>2</v>
      </c>
      <c r="W22" t="s">
        <v>27</v>
      </c>
      <c r="Y22">
        <v>2</v>
      </c>
      <c r="Z22">
        <v>2</v>
      </c>
      <c r="AA22" t="s">
        <v>23</v>
      </c>
    </row>
    <row r="23" spans="2:27" ht="16.5" thickBot="1" x14ac:dyDescent="0.3">
      <c r="B23" s="12" t="s">
        <v>18</v>
      </c>
      <c r="C23" s="161" t="s">
        <v>21</v>
      </c>
      <c r="D23" s="161"/>
      <c r="E23" s="161"/>
      <c r="F23" s="161"/>
      <c r="G23" s="203"/>
      <c r="H23" s="204"/>
      <c r="I23" s="205"/>
      <c r="J23" s="62" t="e">
        <f>IFERROR(INDEX($Y$21:$Y$24,MATCH(G23,$AA$21:$AA$24,0)),"")+0</f>
        <v>#VALUE!</v>
      </c>
      <c r="K23" s="62" t="e">
        <f>IFERROR(IF(J23=3,"1","0"),"")+0</f>
        <v>#VALUE!</v>
      </c>
      <c r="L23" s="62"/>
      <c r="M23" s="62"/>
      <c r="N23" s="62"/>
      <c r="O23" s="62"/>
      <c r="P23" s="189" t="str">
        <f>IFERROR(IF(J23=3,"YOU ARE CORRECT! VERY GOOD!","INCORRECT! PLEASE TRY AGAIN!"),"")</f>
        <v/>
      </c>
      <c r="Q23" s="190"/>
      <c r="R23" s="190"/>
      <c r="S23" s="191"/>
      <c r="T23" s="23"/>
      <c r="U23">
        <v>3</v>
      </c>
      <c r="V23">
        <v>3</v>
      </c>
      <c r="W23" t="s">
        <v>10</v>
      </c>
      <c r="Y23">
        <v>3</v>
      </c>
      <c r="Z23">
        <v>3</v>
      </c>
      <c r="AA23" t="s">
        <v>19</v>
      </c>
    </row>
    <row r="24" spans="2:27" x14ac:dyDescent="0.25">
      <c r="B24" s="1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10"/>
      <c r="U24">
        <v>4</v>
      </c>
      <c r="V24">
        <v>4</v>
      </c>
      <c r="W24" t="s">
        <v>28</v>
      </c>
      <c r="Y24">
        <v>4</v>
      </c>
      <c r="Z24">
        <v>4</v>
      </c>
      <c r="AA24" t="s">
        <v>24</v>
      </c>
    </row>
    <row r="25" spans="2:27" ht="15.75" thickBot="1" x14ac:dyDescent="0.3">
      <c r="B25" s="12" t="s">
        <v>116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10"/>
    </row>
    <row r="26" spans="2:27" ht="16.5" thickBot="1" x14ac:dyDescent="0.3">
      <c r="B26" s="15"/>
      <c r="C26" s="178" t="s">
        <v>7</v>
      </c>
      <c r="D26" s="179"/>
      <c r="E26" s="64"/>
      <c r="F26" s="138" t="s">
        <v>2</v>
      </c>
      <c r="G26" s="138"/>
      <c r="H26" s="138"/>
      <c r="I26" s="139"/>
      <c r="J26" s="5"/>
      <c r="K26" s="5"/>
      <c r="L26" s="5"/>
      <c r="M26" s="5"/>
      <c r="N26" s="5"/>
      <c r="O26" s="5"/>
      <c r="P26" s="5"/>
      <c r="Q26" s="5"/>
      <c r="R26" s="5"/>
      <c r="S26" s="5"/>
      <c r="T26" s="10"/>
    </row>
    <row r="27" spans="2:27" ht="16.5" thickBot="1" x14ac:dyDescent="0.3">
      <c r="B27" s="15"/>
      <c r="C27" s="192"/>
      <c r="D27" s="193"/>
      <c r="E27" s="62" t="e">
        <f>IFERROR(INDEX($Y$27:$Y$30,MATCH(C27,$AA$27:$AA$30,0)),"")+0</f>
        <v>#VALUE!</v>
      </c>
      <c r="F27" s="187"/>
      <c r="G27" s="187"/>
      <c r="H27" s="187"/>
      <c r="I27" s="188"/>
      <c r="J27" s="62" t="e">
        <f>IFERROR(INDEX($U$27:$U$30,MATCH(F27,$W$27:$W$30,0)),"")+0-E27</f>
        <v>#VALUE!</v>
      </c>
      <c r="K27" s="62" t="e">
        <f>IFERROR(IF(J27=0,"1","0"),"")+0</f>
        <v>#VALUE!</v>
      </c>
      <c r="L27" s="5"/>
      <c r="M27" s="5"/>
      <c r="N27" s="5"/>
      <c r="O27" s="5"/>
      <c r="P27" s="189" t="str">
        <f>IFERROR(IF(J27=0,"YOU ARE CORRECT! VERY GOOD!","INCORRECT! PLEASE TRY AGAIN!"),"")</f>
        <v/>
      </c>
      <c r="Q27" s="190"/>
      <c r="R27" s="190"/>
      <c r="S27" s="191"/>
      <c r="T27" s="23"/>
      <c r="U27">
        <v>1</v>
      </c>
      <c r="V27">
        <v>1</v>
      </c>
      <c r="W27" t="s">
        <v>8</v>
      </c>
      <c r="Y27">
        <v>1</v>
      </c>
      <c r="Z27">
        <v>1</v>
      </c>
      <c r="AA27" t="s">
        <v>4</v>
      </c>
    </row>
    <row r="28" spans="2:27" ht="16.5" thickBot="1" x14ac:dyDescent="0.3">
      <c r="B28" s="15"/>
      <c r="C28" s="194"/>
      <c r="D28" s="195"/>
      <c r="E28" s="62" t="e">
        <f t="shared" ref="E28:E29" si="0">IFERROR(INDEX($Y$27:$Y$30,MATCH(C28,$AA$27:$AA$30,0)),"")+0</f>
        <v>#VALUE!</v>
      </c>
      <c r="F28" s="198"/>
      <c r="G28" s="198"/>
      <c r="H28" s="198"/>
      <c r="I28" s="199"/>
      <c r="J28" s="62" t="e">
        <f>IFERROR(INDEX($U$27:$U$30,MATCH(F28,$W$27:$W$30,0)),"")+0-E28</f>
        <v>#VALUE!</v>
      </c>
      <c r="K28" s="62" t="e">
        <f>IFERROR(IF(J28=0,"1","0"),"")+0</f>
        <v>#VALUE!</v>
      </c>
      <c r="L28" s="5"/>
      <c r="M28" s="5"/>
      <c r="N28" s="5"/>
      <c r="O28" s="5"/>
      <c r="P28" s="189" t="str">
        <f>IFERROR(IF(J28=0,"YOU ARE CORRECT! VERY GOOD!","INCORRECT! PLEASE TRY AGAIN!"),"")</f>
        <v/>
      </c>
      <c r="Q28" s="190"/>
      <c r="R28" s="190"/>
      <c r="S28" s="191"/>
      <c r="T28" s="23"/>
      <c r="U28">
        <v>2</v>
      </c>
      <c r="V28">
        <v>2</v>
      </c>
      <c r="W28" t="s">
        <v>9</v>
      </c>
      <c r="Y28">
        <v>2</v>
      </c>
      <c r="Z28">
        <v>2</v>
      </c>
      <c r="AA28" t="s">
        <v>5</v>
      </c>
    </row>
    <row r="29" spans="2:27" ht="16.5" thickBot="1" x14ac:dyDescent="0.3">
      <c r="B29" s="15"/>
      <c r="C29" s="185"/>
      <c r="D29" s="186"/>
      <c r="E29" s="25" t="e">
        <f t="shared" si="0"/>
        <v>#VALUE!</v>
      </c>
      <c r="F29" s="196"/>
      <c r="G29" s="196"/>
      <c r="H29" s="196"/>
      <c r="I29" s="197"/>
      <c r="J29" s="62" t="e">
        <f>IFERROR(INDEX($U$27:$U$30,MATCH(F29,$W$27:$W$30,0)),"")+0-E29</f>
        <v>#VALUE!</v>
      </c>
      <c r="K29" s="62" t="e">
        <f>IFERROR(IF(J29=0,"1","0"),"")+0</f>
        <v>#VALUE!</v>
      </c>
      <c r="L29" s="5"/>
      <c r="M29" s="5"/>
      <c r="N29" s="5"/>
      <c r="O29" s="5"/>
      <c r="P29" s="189" t="str">
        <f>IFERROR(IF(J29=0,"YOU ARE CORRECT! VERY GOOD!","INCORRECT! PLEASE TRY AGAIN!"),"")</f>
        <v/>
      </c>
      <c r="Q29" s="190"/>
      <c r="R29" s="190"/>
      <c r="S29" s="191"/>
      <c r="T29" s="23"/>
      <c r="U29">
        <v>3</v>
      </c>
      <c r="V29">
        <v>3</v>
      </c>
      <c r="W29" t="s">
        <v>6</v>
      </c>
      <c r="Y29">
        <v>3</v>
      </c>
      <c r="Z29">
        <v>3</v>
      </c>
      <c r="AA29" t="s">
        <v>3</v>
      </c>
    </row>
    <row r="30" spans="2:27" ht="15.75" thickBot="1" x14ac:dyDescent="0.3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10"/>
      <c r="U30">
        <v>8</v>
      </c>
      <c r="V30">
        <v>4</v>
      </c>
      <c r="W30" t="s">
        <v>25</v>
      </c>
      <c r="Y30">
        <v>4</v>
      </c>
      <c r="Z30">
        <v>4</v>
      </c>
      <c r="AA30" t="s">
        <v>29</v>
      </c>
    </row>
    <row r="31" spans="2:27" ht="32.25" thickBot="1" x14ac:dyDescent="0.3">
      <c r="B31" s="152" t="s">
        <v>38</v>
      </c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4"/>
    </row>
    <row r="32" spans="2:27" x14ac:dyDescent="0.25">
      <c r="B32" s="1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10"/>
    </row>
    <row r="33" spans="2:27" ht="19.5" thickBot="1" x14ac:dyDescent="0.35">
      <c r="B33" s="27" t="s">
        <v>39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10"/>
    </row>
    <row r="34" spans="2:27" ht="16.5" thickBot="1" x14ac:dyDescent="0.3">
      <c r="B34" s="15"/>
      <c r="C34" s="178" t="s">
        <v>7</v>
      </c>
      <c r="D34" s="179"/>
      <c r="E34" s="64"/>
      <c r="F34" s="138" t="s">
        <v>40</v>
      </c>
      <c r="G34" s="138"/>
      <c r="H34" s="138"/>
      <c r="I34" s="139"/>
      <c r="J34" s="5"/>
      <c r="K34" s="5"/>
      <c r="L34" s="5"/>
      <c r="M34" s="5"/>
      <c r="N34" s="5"/>
      <c r="O34" s="5"/>
      <c r="P34" s="5"/>
      <c r="Q34" s="5"/>
      <c r="R34" s="5"/>
      <c r="S34" s="5"/>
      <c r="T34" s="10"/>
    </row>
    <row r="35" spans="2:27" ht="16.5" thickBot="1" x14ac:dyDescent="0.3">
      <c r="B35" s="15"/>
      <c r="C35" s="192"/>
      <c r="D35" s="193"/>
      <c r="E35" s="62" t="e">
        <f>IFERROR(INDEX($Y$35:$Y$38,MATCH(C35,$AA$35:$AA$38,0)),"")+0</f>
        <v>#VALUE!</v>
      </c>
      <c r="F35" s="187"/>
      <c r="G35" s="187"/>
      <c r="H35" s="187"/>
      <c r="I35" s="188"/>
      <c r="J35" s="62" t="e">
        <f>IFERROR(INDEX($U$35:$U$38,MATCH(F35,$W$35:$W$38,0)),"")+0-E35</f>
        <v>#VALUE!</v>
      </c>
      <c r="K35" s="62" t="e">
        <f>IFERROR(IF(J35=0,"1","0"),"")+0</f>
        <v>#VALUE!</v>
      </c>
      <c r="L35" s="5"/>
      <c r="M35" s="5"/>
      <c r="N35" s="5"/>
      <c r="O35" s="5"/>
      <c r="P35" s="189" t="str">
        <f>IFERROR(IF(J35=0,"YOU ARE CORRECT! VERY GOOD!","INCORRECT! PLEASE TRY AGAIN!"),"")</f>
        <v/>
      </c>
      <c r="Q35" s="190"/>
      <c r="R35" s="190"/>
      <c r="S35" s="191"/>
      <c r="T35" s="10"/>
      <c r="U35">
        <v>5</v>
      </c>
      <c r="V35">
        <v>1</v>
      </c>
      <c r="W35" t="s">
        <v>41</v>
      </c>
      <c r="Y35">
        <v>1</v>
      </c>
      <c r="Z35">
        <v>1</v>
      </c>
      <c r="AA35" t="s">
        <v>29</v>
      </c>
    </row>
    <row r="36" spans="2:27" ht="16.5" thickBot="1" x14ac:dyDescent="0.3">
      <c r="B36" s="15"/>
      <c r="C36" s="194"/>
      <c r="D36" s="195"/>
      <c r="E36" s="62" t="e">
        <f>IFERROR(INDEX($Y$35:$Y$38,MATCH(C36,$AA$35:$AA$38,0)),"")+0</f>
        <v>#VALUE!</v>
      </c>
      <c r="F36" s="198"/>
      <c r="G36" s="198"/>
      <c r="H36" s="198"/>
      <c r="I36" s="199"/>
      <c r="J36" s="62" t="e">
        <f>IFERROR(INDEX($U$35:$U$38,MATCH(F36,$W$35:$W$38,0)),"")+0-E36</f>
        <v>#VALUE!</v>
      </c>
      <c r="K36" s="62" t="e">
        <f>IFERROR(IF(J36=0,"1","0"),"")+0</f>
        <v>#VALUE!</v>
      </c>
      <c r="L36" s="5"/>
      <c r="M36" s="5"/>
      <c r="N36" s="5"/>
      <c r="O36" s="5"/>
      <c r="P36" s="189" t="str">
        <f>IFERROR(IF(J36=0,"YOU ARE CORRECT! VERY GOOD!","INCORRECT! PLEASE TRY AGAIN!"),"")</f>
        <v/>
      </c>
      <c r="Q36" s="190"/>
      <c r="R36" s="190"/>
      <c r="S36" s="191"/>
      <c r="T36" s="10"/>
      <c r="U36">
        <v>2</v>
      </c>
      <c r="V36">
        <v>2</v>
      </c>
      <c r="W36" t="s">
        <v>43</v>
      </c>
      <c r="Y36">
        <v>2</v>
      </c>
      <c r="Z36">
        <v>2</v>
      </c>
      <c r="AA36" t="s">
        <v>5</v>
      </c>
    </row>
    <row r="37" spans="2:27" ht="16.5" thickBot="1" x14ac:dyDescent="0.3">
      <c r="B37" s="15"/>
      <c r="C37" s="185"/>
      <c r="D37" s="186"/>
      <c r="E37" s="62" t="e">
        <f>IFERROR(INDEX($Y$35:$Y$38,MATCH(C37,$AA$35:$AA$38,0)),"")+0</f>
        <v>#VALUE!</v>
      </c>
      <c r="F37" s="198"/>
      <c r="G37" s="198"/>
      <c r="H37" s="198"/>
      <c r="I37" s="199"/>
      <c r="J37" s="62" t="e">
        <f>IFERROR(INDEX($U$35:$U$40,MATCH(F37,$W$35:$W$40,0)),"")+0-E37</f>
        <v>#VALUE!</v>
      </c>
      <c r="K37" s="62" t="e">
        <f>IFERROR(IF(J37=0,"1","0"),"")+0</f>
        <v>#VALUE!</v>
      </c>
      <c r="L37" s="5"/>
      <c r="M37" s="5"/>
      <c r="N37" s="5"/>
      <c r="O37" s="5"/>
      <c r="P37" s="189" t="str">
        <f>IFERROR(IF(J37=0,"YOU ARE CORRECT! VERY GOOD!","INCORRECT! PLEASE TRY AGAIN!"),"")</f>
        <v/>
      </c>
      <c r="Q37" s="190"/>
      <c r="R37" s="190"/>
      <c r="S37" s="191"/>
      <c r="T37" s="10"/>
      <c r="U37">
        <v>3</v>
      </c>
      <c r="V37">
        <v>3</v>
      </c>
      <c r="W37" t="s">
        <v>44</v>
      </c>
      <c r="Y37">
        <v>3</v>
      </c>
      <c r="Z37">
        <v>3</v>
      </c>
      <c r="AA37" t="s">
        <v>3</v>
      </c>
    </row>
    <row r="38" spans="2:27" ht="15.75" thickBot="1" x14ac:dyDescent="0.3">
      <c r="B38" s="1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10"/>
      <c r="U38">
        <v>4</v>
      </c>
      <c r="V38">
        <v>4</v>
      </c>
      <c r="W38" t="s">
        <v>48</v>
      </c>
      <c r="Y38">
        <v>4</v>
      </c>
      <c r="Z38">
        <v>4</v>
      </c>
      <c r="AA38" t="s">
        <v>4</v>
      </c>
    </row>
    <row r="39" spans="2:27" ht="32.25" thickBot="1" x14ac:dyDescent="0.3">
      <c r="B39" s="152" t="s">
        <v>52</v>
      </c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4"/>
      <c r="U39">
        <v>5</v>
      </c>
      <c r="W39" t="s">
        <v>61</v>
      </c>
    </row>
    <row r="40" spans="2:27" x14ac:dyDescent="0.25">
      <c r="B40" s="1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10"/>
      <c r="U40">
        <v>6</v>
      </c>
      <c r="W40" t="s">
        <v>65</v>
      </c>
    </row>
    <row r="41" spans="2:27" ht="19.5" thickBot="1" x14ac:dyDescent="0.35">
      <c r="B41" s="27" t="s">
        <v>53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10"/>
    </row>
    <row r="42" spans="2:27" ht="16.5" thickBot="1" x14ac:dyDescent="0.3">
      <c r="B42" s="15"/>
      <c r="C42" s="210" t="s">
        <v>54</v>
      </c>
      <c r="D42" s="210"/>
      <c r="E42" s="210"/>
      <c r="F42" s="211"/>
      <c r="G42" s="212"/>
      <c r="H42" s="212"/>
      <c r="I42" s="213"/>
      <c r="J42" s="62" t="e">
        <f>IFERROR(INDEX($U$42:$U$45,MATCH(F42,$W$42:$W$45,0)),"")+0</f>
        <v>#VALUE!</v>
      </c>
      <c r="K42" s="62" t="e">
        <f>IFERROR(IF(J42=3,"1","0"),"")+0</f>
        <v>#VALUE!</v>
      </c>
      <c r="L42" s="5"/>
      <c r="M42" s="5"/>
      <c r="N42" s="5"/>
      <c r="O42" s="5"/>
      <c r="P42" s="189" t="str">
        <f>IFERROR(IF(J42=3,"YOU ARE CORRECT! VERY GOOD!","INCORRECT! PLEASE TRY AGAIN!"),"")</f>
        <v/>
      </c>
      <c r="Q42" s="190"/>
      <c r="R42" s="190"/>
      <c r="S42" s="191"/>
      <c r="T42" s="10"/>
      <c r="U42">
        <v>1</v>
      </c>
      <c r="V42">
        <v>1</v>
      </c>
      <c r="W42" t="s">
        <v>4</v>
      </c>
      <c r="Y42">
        <v>1</v>
      </c>
      <c r="Z42">
        <v>1</v>
      </c>
      <c r="AA42" t="s">
        <v>56</v>
      </c>
    </row>
    <row r="43" spans="2:27" ht="16.5" thickBot="1" x14ac:dyDescent="0.3">
      <c r="B43" s="15"/>
      <c r="C43" s="210" t="s">
        <v>55</v>
      </c>
      <c r="D43" s="210"/>
      <c r="E43" s="210"/>
      <c r="F43" s="211"/>
      <c r="G43" s="212"/>
      <c r="H43" s="212"/>
      <c r="I43" s="213"/>
      <c r="J43" s="62" t="e">
        <f>IFERROR(INDEX($Y$42:$Y$45,MATCH(F43,$AA$42:$AA$45,0)),"")+0</f>
        <v>#VALUE!</v>
      </c>
      <c r="K43" s="62" t="e">
        <f>IFERROR(IF(J43=1,"1","0"),"")+0</f>
        <v>#VALUE!</v>
      </c>
      <c r="L43" s="5"/>
      <c r="M43" s="5"/>
      <c r="N43" s="5"/>
      <c r="O43" s="5"/>
      <c r="P43" s="189" t="str">
        <f>IFERROR(IF(J43=1,"YOU ARE CORRECT! VERY GOOD!","INCORRECT! PLEASE TRY AGAIN!"),"")</f>
        <v/>
      </c>
      <c r="Q43" s="190"/>
      <c r="R43" s="190"/>
      <c r="S43" s="191"/>
      <c r="T43" s="10"/>
      <c r="U43">
        <v>2</v>
      </c>
      <c r="V43">
        <v>2</v>
      </c>
      <c r="W43" t="s">
        <v>5</v>
      </c>
      <c r="Y43">
        <v>2</v>
      </c>
      <c r="Z43">
        <v>2</v>
      </c>
      <c r="AA43" t="s">
        <v>57</v>
      </c>
    </row>
    <row r="44" spans="2:27" ht="15.75" thickBot="1" x14ac:dyDescent="0.3">
      <c r="B44" s="1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10"/>
      <c r="U44">
        <v>3</v>
      </c>
      <c r="V44">
        <v>3</v>
      </c>
      <c r="W44" t="s">
        <v>3</v>
      </c>
      <c r="Y44">
        <v>3</v>
      </c>
      <c r="Z44">
        <v>3</v>
      </c>
      <c r="AA44" t="s">
        <v>58</v>
      </c>
    </row>
    <row r="45" spans="2:27" ht="32.25" thickBot="1" x14ac:dyDescent="0.3">
      <c r="B45" s="152" t="s">
        <v>67</v>
      </c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4"/>
      <c r="U45">
        <v>4</v>
      </c>
      <c r="V45">
        <v>4</v>
      </c>
      <c r="W45" t="s">
        <v>29</v>
      </c>
      <c r="Y45">
        <v>4</v>
      </c>
      <c r="Z45">
        <v>4</v>
      </c>
      <c r="AA45" t="s">
        <v>59</v>
      </c>
    </row>
    <row r="46" spans="2:27" ht="15.75" thickBot="1" x14ac:dyDescent="0.3">
      <c r="B46" s="1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38"/>
      <c r="S46" s="5"/>
      <c r="T46" s="10"/>
      <c r="Y46">
        <v>1</v>
      </c>
      <c r="Z46">
        <v>1</v>
      </c>
      <c r="AA46" t="s">
        <v>74</v>
      </c>
    </row>
    <row r="47" spans="2:27" ht="19.5" thickBot="1" x14ac:dyDescent="0.35">
      <c r="B47" s="27" t="s">
        <v>68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38"/>
      <c r="S47" s="5"/>
      <c r="T47" s="10"/>
      <c r="Y47">
        <v>2</v>
      </c>
      <c r="Z47">
        <v>2</v>
      </c>
      <c r="AA47" t="s">
        <v>75</v>
      </c>
    </row>
    <row r="48" spans="2:27" ht="16.5" thickBot="1" x14ac:dyDescent="0.3">
      <c r="B48" s="42"/>
      <c r="C48" s="5"/>
      <c r="D48" s="5"/>
      <c r="E48" s="5" t="s">
        <v>69</v>
      </c>
      <c r="F48" s="5"/>
      <c r="G48" s="5" t="s">
        <v>72</v>
      </c>
      <c r="H48" s="211"/>
      <c r="I48" s="212"/>
      <c r="J48" s="212"/>
      <c r="K48" s="212"/>
      <c r="L48" s="213"/>
      <c r="M48" s="62" t="e">
        <f>IFERROR(INDEX($Y$46:$Y$48,MATCH(H48,$AA$46:$AA$48,0)),"")+0</f>
        <v>#VALUE!</v>
      </c>
      <c r="N48" s="62" t="e">
        <f>IFERROR(IF(M48=3,"1","0"),"")+0</f>
        <v>#VALUE!</v>
      </c>
      <c r="O48" s="65"/>
      <c r="P48" s="189" t="str">
        <f>IFERROR(IF(M48=3,"YOU ARE CORRECT! VERY GOOD!","INCORRECT! PLEASE TRY AGAIN!"),"")</f>
        <v/>
      </c>
      <c r="Q48" s="190"/>
      <c r="R48" s="190"/>
      <c r="S48" s="191"/>
      <c r="T48" s="10"/>
      <c r="Y48">
        <v>3</v>
      </c>
      <c r="Z48">
        <v>3</v>
      </c>
      <c r="AA48" t="s">
        <v>76</v>
      </c>
    </row>
    <row r="49" spans="2:27" ht="15.75" thickBot="1" x14ac:dyDescent="0.3">
      <c r="B49" s="15"/>
      <c r="C49" s="5"/>
      <c r="D49" s="5"/>
      <c r="E49" s="5"/>
      <c r="F49" s="5"/>
      <c r="G49" s="5"/>
      <c r="H49" s="212"/>
      <c r="I49" s="212"/>
      <c r="J49" s="212"/>
      <c r="K49" s="212"/>
      <c r="L49" s="212"/>
      <c r="M49" s="62"/>
      <c r="N49" s="62"/>
      <c r="O49" s="65"/>
      <c r="P49" s="5"/>
      <c r="Q49" s="5"/>
      <c r="R49" s="5"/>
      <c r="S49" s="5"/>
      <c r="T49" s="10"/>
      <c r="Y49">
        <v>4</v>
      </c>
      <c r="Z49">
        <v>4</v>
      </c>
      <c r="AA49" t="s">
        <v>59</v>
      </c>
    </row>
    <row r="50" spans="2:27" ht="16.5" thickBot="1" x14ac:dyDescent="0.3">
      <c r="B50" s="15"/>
      <c r="C50" s="5"/>
      <c r="D50" s="5"/>
      <c r="E50" s="5" t="s">
        <v>70</v>
      </c>
      <c r="F50" s="5"/>
      <c r="G50" s="5" t="s">
        <v>71</v>
      </c>
      <c r="H50" s="211"/>
      <c r="I50" s="212"/>
      <c r="J50" s="212"/>
      <c r="K50" s="212"/>
      <c r="L50" s="213"/>
      <c r="M50" s="62" t="e">
        <f>IFERROR(INDEX($Y$46:$Y$48,MATCH(H50,$AA$46:$AA$48,0)),"")+0</f>
        <v>#VALUE!</v>
      </c>
      <c r="N50" s="62" t="e">
        <f>IFERROR(IF(M50=3,"1","0"),"")+0</f>
        <v>#VALUE!</v>
      </c>
      <c r="O50" s="65"/>
      <c r="P50" s="189" t="str">
        <f>IFERROR(IF(M50=3,"YOU ARE CORRECT! VERY GOOD!","INCORRECT! PLEASE TRY AGAIN!"),"")</f>
        <v/>
      </c>
      <c r="Q50" s="190"/>
      <c r="R50" s="190"/>
      <c r="S50" s="191"/>
      <c r="T50" s="10"/>
    </row>
    <row r="51" spans="2:27" ht="16.5" thickBot="1" x14ac:dyDescent="0.3">
      <c r="B51" s="15"/>
      <c r="C51" s="5"/>
      <c r="D51" s="5"/>
      <c r="E51" s="5"/>
      <c r="F51" s="5"/>
      <c r="G51" s="5"/>
      <c r="H51" s="211"/>
      <c r="I51" s="212"/>
      <c r="J51" s="212"/>
      <c r="K51" s="212"/>
      <c r="L51" s="213"/>
      <c r="M51" s="62" t="e">
        <f>IFERROR(INDEX($Y$46:$Y$48,MATCH(H51,$AA$46:$AA$48,0)),"")+0</f>
        <v>#VALUE!</v>
      </c>
      <c r="N51" s="62" t="e">
        <f t="shared" ref="N51:N52" si="1">IFERROR(IF(M51=3,"1","0"),"")+0</f>
        <v>#VALUE!</v>
      </c>
      <c r="O51" s="65"/>
      <c r="P51" s="189" t="str">
        <f t="shared" ref="P51:P52" si="2">IFERROR(IF(M51=3,"YOU ARE CORRECT! VERY GOOD!","INCORRECT! PLEASE TRY AGAIN!"),"")</f>
        <v/>
      </c>
      <c r="Q51" s="190"/>
      <c r="R51" s="190"/>
      <c r="S51" s="191"/>
      <c r="T51" s="10"/>
    </row>
    <row r="52" spans="2:27" ht="16.5" thickBot="1" x14ac:dyDescent="0.3">
      <c r="B52" s="15"/>
      <c r="C52" s="5"/>
      <c r="D52" s="5"/>
      <c r="E52" s="5"/>
      <c r="F52" s="5"/>
      <c r="G52" s="5"/>
      <c r="H52" s="211"/>
      <c r="I52" s="212"/>
      <c r="J52" s="212"/>
      <c r="K52" s="212"/>
      <c r="L52" s="213"/>
      <c r="M52" s="62" t="e">
        <f>IFERROR(INDEX($Y$46:$Y$48,MATCH(H52,$AA$46:$AA$48,0)),"")+0</f>
        <v>#VALUE!</v>
      </c>
      <c r="N52" s="62" t="e">
        <f t="shared" si="1"/>
        <v>#VALUE!</v>
      </c>
      <c r="O52" s="65"/>
      <c r="P52" s="189" t="str">
        <f t="shared" si="2"/>
        <v/>
      </c>
      <c r="Q52" s="190"/>
      <c r="R52" s="190"/>
      <c r="S52" s="191"/>
      <c r="T52" s="10"/>
    </row>
    <row r="53" spans="2:27" x14ac:dyDescent="0.25">
      <c r="B53" s="15"/>
      <c r="C53" s="5"/>
      <c r="D53" s="5"/>
      <c r="E53" s="5"/>
      <c r="F53" s="5" t="s">
        <v>73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0"/>
    </row>
    <row r="54" spans="2:27" ht="15.75" thickBot="1" x14ac:dyDescent="0.3">
      <c r="B54" s="1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10"/>
    </row>
    <row r="55" spans="2:27" ht="32.25" thickBot="1" x14ac:dyDescent="0.3">
      <c r="B55" s="152" t="s">
        <v>80</v>
      </c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4"/>
    </row>
    <row r="56" spans="2:27" x14ac:dyDescent="0.25">
      <c r="B56" s="1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0"/>
    </row>
    <row r="57" spans="2:27" ht="18.75" x14ac:dyDescent="0.3">
      <c r="B57" s="27" t="s">
        <v>81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0"/>
    </row>
    <row r="58" spans="2:27" x14ac:dyDescent="0.25">
      <c r="B58" s="15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5"/>
      <c r="N58" s="5"/>
      <c r="O58" s="5"/>
      <c r="P58" s="5"/>
      <c r="Q58" s="5"/>
      <c r="R58" s="5"/>
      <c r="S58" s="5"/>
      <c r="T58" s="10"/>
    </row>
    <row r="59" spans="2:27" x14ac:dyDescent="0.25">
      <c r="B59" s="51"/>
      <c r="C59" s="5" t="s">
        <v>82</v>
      </c>
      <c r="D59" s="5"/>
      <c r="E59" s="5"/>
      <c r="F59" s="5"/>
      <c r="G59" s="5"/>
      <c r="H59" s="5"/>
      <c r="I59" s="5"/>
      <c r="J59" s="5"/>
      <c r="K59" s="5"/>
      <c r="L59" s="44"/>
      <c r="M59" s="5"/>
      <c r="N59" s="5"/>
      <c r="O59" s="5"/>
      <c r="P59" s="5"/>
      <c r="Q59" s="5"/>
      <c r="R59" s="5"/>
      <c r="S59" s="5"/>
      <c r="T59" s="10"/>
    </row>
    <row r="60" spans="2:27" x14ac:dyDescent="0.25">
      <c r="B60" s="51"/>
      <c r="C60" s="5" t="s">
        <v>86</v>
      </c>
      <c r="D60" s="5"/>
      <c r="E60" s="5"/>
      <c r="F60" s="5"/>
      <c r="G60" s="5"/>
      <c r="H60" s="5"/>
      <c r="I60" s="5"/>
      <c r="J60" s="5"/>
      <c r="K60" s="5"/>
      <c r="L60" s="45"/>
      <c r="M60" s="5"/>
      <c r="N60" s="5"/>
      <c r="O60" s="5"/>
      <c r="P60" s="5"/>
      <c r="Q60" s="5"/>
      <c r="R60" s="5"/>
      <c r="S60" s="5"/>
      <c r="T60" s="10"/>
    </row>
    <row r="61" spans="2:27" x14ac:dyDescent="0.25">
      <c r="B61" s="51"/>
      <c r="C61" s="5"/>
      <c r="D61" s="5"/>
      <c r="E61" s="5"/>
      <c r="F61" s="5"/>
      <c r="G61" s="5"/>
      <c r="H61" s="5"/>
      <c r="I61" s="5"/>
      <c r="J61" s="5"/>
      <c r="K61" s="5"/>
      <c r="L61" s="45"/>
      <c r="M61" s="5"/>
      <c r="N61" s="5"/>
      <c r="O61" s="5"/>
      <c r="P61" s="5"/>
      <c r="Q61" s="5"/>
      <c r="R61" s="5"/>
      <c r="S61" s="5"/>
      <c r="T61" s="10"/>
    </row>
    <row r="62" spans="2:27" x14ac:dyDescent="0.25">
      <c r="B62" s="51"/>
      <c r="C62" s="5" t="s">
        <v>87</v>
      </c>
      <c r="D62" s="5"/>
      <c r="E62" s="5"/>
      <c r="F62" s="5"/>
      <c r="G62" s="5"/>
      <c r="H62" s="5"/>
      <c r="I62" s="5"/>
      <c r="J62" s="5"/>
      <c r="K62" s="5"/>
      <c r="L62" s="45"/>
      <c r="M62" s="5"/>
      <c r="N62" s="5"/>
      <c r="O62" s="5"/>
      <c r="P62" s="5"/>
      <c r="Q62" s="5"/>
      <c r="R62" s="5"/>
      <c r="S62" s="5"/>
      <c r="T62" s="10"/>
    </row>
    <row r="63" spans="2:27" x14ac:dyDescent="0.25">
      <c r="B63" s="51"/>
      <c r="C63" s="5"/>
      <c r="D63" s="5"/>
      <c r="E63" s="5"/>
      <c r="F63" s="5"/>
      <c r="G63" s="5"/>
      <c r="H63" s="5"/>
      <c r="I63" s="5"/>
      <c r="J63" s="5"/>
      <c r="K63" s="5"/>
      <c r="L63" s="45"/>
      <c r="M63" s="5"/>
      <c r="N63" s="5"/>
      <c r="O63" s="5"/>
      <c r="P63" s="5"/>
      <c r="Q63" s="5"/>
      <c r="R63" s="5"/>
      <c r="S63" s="5"/>
      <c r="T63" s="10"/>
    </row>
    <row r="64" spans="2:27" x14ac:dyDescent="0.25">
      <c r="B64" s="51"/>
      <c r="C64" s="5" t="s">
        <v>88</v>
      </c>
      <c r="D64" s="5"/>
      <c r="E64" s="5"/>
      <c r="F64" s="5"/>
      <c r="G64" s="5"/>
      <c r="H64" s="5"/>
      <c r="I64" s="5"/>
      <c r="J64" s="5"/>
      <c r="K64" s="5"/>
      <c r="L64" s="45"/>
      <c r="M64" s="5"/>
      <c r="N64" s="5"/>
      <c r="O64" s="5"/>
      <c r="P64" s="5"/>
      <c r="Q64" s="5"/>
      <c r="R64" s="5"/>
      <c r="S64" s="5"/>
      <c r="T64" s="10"/>
    </row>
    <row r="65" spans="2:24" x14ac:dyDescent="0.25">
      <c r="B65" s="51"/>
      <c r="C65" s="5"/>
      <c r="D65" s="5"/>
      <c r="E65" s="5"/>
      <c r="F65" s="5"/>
      <c r="G65" s="5"/>
      <c r="H65" s="5"/>
      <c r="I65" s="5"/>
      <c r="J65" s="5"/>
      <c r="K65" s="5"/>
      <c r="L65" s="45"/>
      <c r="M65" s="5"/>
      <c r="N65" s="5"/>
      <c r="O65" s="5"/>
      <c r="P65" s="5"/>
      <c r="Q65" s="5"/>
      <c r="R65" s="5"/>
      <c r="S65" s="5"/>
      <c r="T65" s="10"/>
    </row>
    <row r="66" spans="2:24" x14ac:dyDescent="0.25">
      <c r="B66" s="51"/>
      <c r="C66" s="5" t="s">
        <v>89</v>
      </c>
      <c r="D66" s="5"/>
      <c r="E66" s="5"/>
      <c r="F66" s="5"/>
      <c r="G66" s="5"/>
      <c r="H66" s="5"/>
      <c r="I66" s="5"/>
      <c r="J66" s="5"/>
      <c r="K66" s="5"/>
      <c r="L66" s="45"/>
      <c r="M66" s="5"/>
      <c r="N66" s="5"/>
      <c r="O66" s="5"/>
      <c r="P66" s="5"/>
      <c r="Q66" s="5"/>
      <c r="R66" s="5"/>
      <c r="S66" s="5"/>
      <c r="T66" s="10"/>
    </row>
    <row r="67" spans="2:24" x14ac:dyDescent="0.25">
      <c r="B67" s="51"/>
      <c r="C67" s="5"/>
      <c r="D67" s="5"/>
      <c r="E67" s="5"/>
      <c r="F67" s="5"/>
      <c r="G67" s="5"/>
      <c r="H67" s="5"/>
      <c r="I67" s="5"/>
      <c r="J67" s="5"/>
      <c r="K67" s="5"/>
      <c r="L67" s="45"/>
      <c r="M67" s="5"/>
      <c r="N67" s="5"/>
      <c r="O67" s="5"/>
      <c r="P67" s="5"/>
      <c r="Q67" s="5"/>
      <c r="R67" s="5"/>
      <c r="S67" s="5"/>
      <c r="T67" s="10"/>
    </row>
    <row r="68" spans="2:24" x14ac:dyDescent="0.25">
      <c r="B68" s="51"/>
      <c r="C68" s="4" t="s">
        <v>97</v>
      </c>
      <c r="D68" s="5"/>
      <c r="E68" s="5"/>
      <c r="F68" s="5"/>
      <c r="G68" s="5"/>
      <c r="H68" s="5"/>
      <c r="I68" s="5"/>
      <c r="J68" s="5"/>
      <c r="K68" s="5"/>
      <c r="L68" s="45"/>
      <c r="M68" s="5"/>
      <c r="N68" s="5"/>
      <c r="O68" s="5"/>
      <c r="P68" s="5"/>
      <c r="Q68" s="5"/>
      <c r="R68" s="5"/>
      <c r="S68" s="5"/>
      <c r="T68" s="10"/>
    </row>
    <row r="69" spans="2:24" s="47" customFormat="1" x14ac:dyDescent="0.25">
      <c r="B69" s="52"/>
      <c r="C69" s="54" t="s">
        <v>90</v>
      </c>
      <c r="D69" s="48"/>
      <c r="E69" s="48"/>
      <c r="F69" s="48"/>
      <c r="G69" s="48"/>
      <c r="H69" s="48"/>
      <c r="I69" s="48"/>
      <c r="J69" s="48"/>
      <c r="K69" s="48"/>
      <c r="L69" s="49"/>
      <c r="M69" s="48"/>
      <c r="N69" s="48"/>
      <c r="O69" s="48"/>
      <c r="P69" s="48"/>
      <c r="Q69" s="48"/>
      <c r="R69" s="48"/>
      <c r="S69" s="48"/>
      <c r="T69" s="50"/>
      <c r="U69" s="53">
        <v>1</v>
      </c>
      <c r="V69" s="53">
        <v>1</v>
      </c>
      <c r="W69" s="53" t="s">
        <v>63</v>
      </c>
    </row>
    <row r="70" spans="2:24" ht="15.75" thickBot="1" x14ac:dyDescent="0.3">
      <c r="B70" s="51"/>
      <c r="C70" s="4" t="s">
        <v>97</v>
      </c>
      <c r="D70" s="43"/>
      <c r="E70" s="5"/>
      <c r="F70" s="5"/>
      <c r="G70" s="5"/>
      <c r="H70" s="5"/>
      <c r="I70" s="5"/>
      <c r="J70" s="5"/>
      <c r="K70" s="5"/>
      <c r="L70" s="45"/>
      <c r="M70" s="5"/>
      <c r="N70" s="5"/>
      <c r="O70" s="5"/>
      <c r="P70" s="5"/>
      <c r="Q70" s="5"/>
      <c r="R70" s="5"/>
      <c r="S70" s="5"/>
      <c r="T70" s="10"/>
      <c r="U70">
        <v>2</v>
      </c>
      <c r="V70">
        <v>2</v>
      </c>
      <c r="W70" t="s">
        <v>114</v>
      </c>
    </row>
    <row r="71" spans="2:24" ht="16.5" thickBot="1" x14ac:dyDescent="0.3">
      <c r="B71" s="51"/>
      <c r="C71" s="43"/>
      <c r="D71" s="43"/>
      <c r="E71" s="43"/>
      <c r="F71" s="43"/>
      <c r="G71" s="43"/>
      <c r="H71" s="43"/>
      <c r="I71" s="43"/>
      <c r="J71" s="43"/>
      <c r="K71" s="43"/>
      <c r="L71" s="46"/>
      <c r="M71" s="5" t="e">
        <f>IFERROR(INDEX($U$69:$U$72,MATCH(D70,$W$69:$W$72,0)),"")+0</f>
        <v>#VALUE!</v>
      </c>
      <c r="N71" s="5" t="e">
        <f>IFERROR(IF(M71=1,"1","0"),"")+0</f>
        <v>#VALUE!</v>
      </c>
      <c r="O71" s="5"/>
      <c r="P71" s="189" t="str">
        <f>IFERROR(IF(M71=1,"YOU ARE CORRECT! VERY GOOD!","INCORRECT! PLEASE TRY AGAIN!"),"")</f>
        <v/>
      </c>
      <c r="Q71" s="190"/>
      <c r="R71" s="190"/>
      <c r="S71" s="191"/>
      <c r="T71" s="10"/>
      <c r="U71">
        <v>3</v>
      </c>
      <c r="V71">
        <v>3</v>
      </c>
      <c r="W71" t="s">
        <v>83</v>
      </c>
    </row>
    <row r="72" spans="2:24" ht="15.75" thickBot="1" x14ac:dyDescent="0.3">
      <c r="B72" s="1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20"/>
      <c r="S72" s="20"/>
      <c r="T72" s="10"/>
      <c r="U72">
        <v>4</v>
      </c>
      <c r="V72">
        <v>4</v>
      </c>
      <c r="W72" t="s">
        <v>84</v>
      </c>
    </row>
    <row r="73" spans="2:24" ht="47.25" thickBot="1" x14ac:dyDescent="0.3">
      <c r="B73" s="217" t="s">
        <v>30</v>
      </c>
      <c r="C73" s="218"/>
      <c r="D73" s="218"/>
      <c r="E73" s="218"/>
      <c r="F73" s="218"/>
      <c r="G73" s="218"/>
      <c r="H73" s="218"/>
      <c r="I73" s="218"/>
      <c r="J73" s="218"/>
      <c r="K73" s="218"/>
      <c r="L73" s="219"/>
      <c r="M73" s="63"/>
      <c r="N73" s="63"/>
      <c r="O73" s="63"/>
      <c r="P73" s="174" t="str">
        <f>IFERROR(SUM(K29,K28,K27,K23,K21,K35,K36,K42,K43,N48,N71,),"")</f>
        <v/>
      </c>
      <c r="Q73" s="175"/>
      <c r="R73" s="133" t="s">
        <v>77</v>
      </c>
      <c r="S73" s="134"/>
      <c r="T73" s="24"/>
    </row>
    <row r="74" spans="2:24" ht="52.5" customHeight="1" thickBot="1" x14ac:dyDescent="0.3">
      <c r="B74" s="182" t="str">
        <f>IFERROR(INDEX($W$74:$W$74,MATCH(X74,$P$73,0)),"")</f>
        <v>By answering all the questions correctly, you are now classified as Level 5 Problem Solver. Would you like to improve your Level? Then what are you waiting for! Proceed now to Step 6.</v>
      </c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4"/>
      <c r="V74">
        <v>11</v>
      </c>
      <c r="W74" t="s">
        <v>125</v>
      </c>
      <c r="X74" t="str">
        <f>P73</f>
        <v/>
      </c>
    </row>
  </sheetData>
  <mergeCells count="64">
    <mergeCell ref="D19:H19"/>
    <mergeCell ref="B2:T2"/>
    <mergeCell ref="B4:T4"/>
    <mergeCell ref="B6:T6"/>
    <mergeCell ref="C8:S8"/>
    <mergeCell ref="J9:P9"/>
    <mergeCell ref="C11:S11"/>
    <mergeCell ref="D13:H14"/>
    <mergeCell ref="D15:H15"/>
    <mergeCell ref="D16:H16"/>
    <mergeCell ref="D17:H17"/>
    <mergeCell ref="D18:H18"/>
    <mergeCell ref="C28:D28"/>
    <mergeCell ref="F28:I28"/>
    <mergeCell ref="P28:S28"/>
    <mergeCell ref="C21:F21"/>
    <mergeCell ref="G21:I21"/>
    <mergeCell ref="P21:S21"/>
    <mergeCell ref="C23:F23"/>
    <mergeCell ref="G23:I23"/>
    <mergeCell ref="P23:S23"/>
    <mergeCell ref="C26:D26"/>
    <mergeCell ref="F26:I26"/>
    <mergeCell ref="C27:D27"/>
    <mergeCell ref="F27:I27"/>
    <mergeCell ref="P27:S27"/>
    <mergeCell ref="C29:D29"/>
    <mergeCell ref="F29:I29"/>
    <mergeCell ref="P29:S29"/>
    <mergeCell ref="B31:T31"/>
    <mergeCell ref="C34:D34"/>
    <mergeCell ref="F34:I34"/>
    <mergeCell ref="C35:D35"/>
    <mergeCell ref="F35:I35"/>
    <mergeCell ref="P35:S35"/>
    <mergeCell ref="C36:D36"/>
    <mergeCell ref="F36:I36"/>
    <mergeCell ref="P36:S36"/>
    <mergeCell ref="C37:D37"/>
    <mergeCell ref="F37:I37"/>
    <mergeCell ref="P37:S37"/>
    <mergeCell ref="B39:T39"/>
    <mergeCell ref="C42:E42"/>
    <mergeCell ref="F42:I42"/>
    <mergeCell ref="P42:S42"/>
    <mergeCell ref="C43:E43"/>
    <mergeCell ref="F43:I43"/>
    <mergeCell ref="P43:S43"/>
    <mergeCell ref="B45:T45"/>
    <mergeCell ref="H48:L48"/>
    <mergeCell ref="P48:S48"/>
    <mergeCell ref="B74:T74"/>
    <mergeCell ref="H49:L49"/>
    <mergeCell ref="H50:L50"/>
    <mergeCell ref="P50:S50"/>
    <mergeCell ref="H51:L51"/>
    <mergeCell ref="P51:S51"/>
    <mergeCell ref="H52:L52"/>
    <mergeCell ref="P52:S52"/>
    <mergeCell ref="B55:T55"/>
    <mergeCell ref="P71:S71"/>
    <mergeCell ref="B73:L73"/>
    <mergeCell ref="P73:Q73"/>
    <mergeCell ref="R73:S73"/>
  </mergeCells>
  <conditionalFormatting sqref="G21:I21">
    <cfRule type="cellIs" dxfId="271" priority="74" operator="equal">
      <formula>"Time"</formula>
    </cfRule>
    <cfRule type="cellIs" dxfId="270" priority="75" operator="equal">
      <formula>"Distance"</formula>
    </cfRule>
    <cfRule type="cellIs" dxfId="269" priority="76" operator="equal">
      <formula>"Car"</formula>
    </cfRule>
    <cfRule type="cellIs" dxfId="268" priority="77" operator="equal">
      <formula>"SPEED"</formula>
    </cfRule>
    <cfRule type="cellIs" dxfId="267" priority="78" operator="equal">
      <formula>"SPEED"</formula>
    </cfRule>
  </conditionalFormatting>
  <conditionalFormatting sqref="P21:T21">
    <cfRule type="containsText" dxfId="266" priority="64" operator="containsText" text="very good">
      <formula>NOT(ISERROR(SEARCH("very good",P21)))</formula>
    </cfRule>
    <cfRule type="containsText" dxfId="265" priority="65" operator="containsText" text="incorrect">
      <formula>NOT(ISERROR(SEARCH("incorrect",P21)))</formula>
    </cfRule>
    <cfRule type="containsText" dxfId="264" priority="66" operator="containsText" text="incorrect">
      <formula>NOT(ISERROR(SEARCH("incorrect",P21)))</formula>
    </cfRule>
    <cfRule type="containsText" dxfId="263" priority="67" operator="containsText" text="correct">
      <formula>NOT(ISERROR(SEARCH("correct",P21)))</formula>
    </cfRule>
    <cfRule type="containsText" dxfId="262" priority="73" operator="containsText" text="Incorrect">
      <formula>NOT(ISERROR(SEARCH("Incorrect",P21)))</formula>
    </cfRule>
  </conditionalFormatting>
  <conditionalFormatting sqref="G23:I23">
    <cfRule type="containsText" dxfId="261" priority="68" operator="containsText" text="speed">
      <formula>NOT(ISERROR(SEARCH("speed",G23)))</formula>
    </cfRule>
    <cfRule type="containsText" dxfId="260" priority="69" operator="containsText" text="car">
      <formula>NOT(ISERROR(SEARCH("car",G23)))</formula>
    </cfRule>
    <cfRule type="containsText" dxfId="259" priority="70" operator="containsText" text="distance">
      <formula>NOT(ISERROR(SEARCH("distance",G23)))</formula>
    </cfRule>
    <cfRule type="containsText" dxfId="258" priority="71" operator="containsText" text="time">
      <formula>NOT(ISERROR(SEARCH("time",G23)))</formula>
    </cfRule>
    <cfRule type="containsText" dxfId="257" priority="72" operator="containsText" text="Speed">
      <formula>NOT(ISERROR(SEARCH("Speed",G23)))</formula>
    </cfRule>
  </conditionalFormatting>
  <conditionalFormatting sqref="P27:T29">
    <cfRule type="containsText" dxfId="256" priority="59" operator="containsText" text="very good">
      <formula>NOT(ISERROR(SEARCH("very good",P27)))</formula>
    </cfRule>
    <cfRule type="containsText" dxfId="255" priority="60" operator="containsText" text="incorrect">
      <formula>NOT(ISERROR(SEARCH("incorrect",P27)))</formula>
    </cfRule>
    <cfRule type="containsText" dxfId="254" priority="61" operator="containsText" text="incorrect">
      <formula>NOT(ISERROR(SEARCH("incorrect",P27)))</formula>
    </cfRule>
    <cfRule type="containsText" dxfId="253" priority="62" operator="containsText" text="correct">
      <formula>NOT(ISERROR(SEARCH("correct",P27)))</formula>
    </cfRule>
    <cfRule type="containsText" dxfId="252" priority="63" operator="containsText" text="Incorrect">
      <formula>NOT(ISERROR(SEARCH("Incorrect",P27)))</formula>
    </cfRule>
  </conditionalFormatting>
  <conditionalFormatting sqref="P23:T23">
    <cfRule type="containsText" dxfId="251" priority="54" operator="containsText" text="very good">
      <formula>NOT(ISERROR(SEARCH("very good",P23)))</formula>
    </cfRule>
    <cfRule type="containsText" dxfId="250" priority="55" operator="containsText" text="incorrect">
      <formula>NOT(ISERROR(SEARCH("incorrect",P23)))</formula>
    </cfRule>
    <cfRule type="containsText" dxfId="249" priority="56" operator="containsText" text="incorrect">
      <formula>NOT(ISERROR(SEARCH("incorrect",P23)))</formula>
    </cfRule>
    <cfRule type="containsText" dxfId="248" priority="57" operator="containsText" text="correct">
      <formula>NOT(ISERROR(SEARCH("correct",P23)))</formula>
    </cfRule>
    <cfRule type="containsText" dxfId="247" priority="58" operator="containsText" text="Incorrect">
      <formula>NOT(ISERROR(SEARCH("Incorrect",P23)))</formula>
    </cfRule>
  </conditionalFormatting>
  <conditionalFormatting sqref="P35:S37">
    <cfRule type="containsText" dxfId="246" priority="49" operator="containsText" text="very good">
      <formula>NOT(ISERROR(SEARCH("very good",P35)))</formula>
    </cfRule>
    <cfRule type="containsText" dxfId="245" priority="50" operator="containsText" text="incorrect">
      <formula>NOT(ISERROR(SEARCH("incorrect",P35)))</formula>
    </cfRule>
    <cfRule type="containsText" dxfId="244" priority="51" operator="containsText" text="incorrect">
      <formula>NOT(ISERROR(SEARCH("incorrect",P35)))</formula>
    </cfRule>
    <cfRule type="containsText" dxfId="243" priority="52" operator="containsText" text="correct">
      <formula>NOT(ISERROR(SEARCH("correct",P35)))</formula>
    </cfRule>
    <cfRule type="containsText" dxfId="242" priority="53" operator="containsText" text="Incorrect">
      <formula>NOT(ISERROR(SEARCH("Incorrect",P35)))</formula>
    </cfRule>
  </conditionalFormatting>
  <conditionalFormatting sqref="P42:S43">
    <cfRule type="containsText" dxfId="241" priority="44" operator="containsText" text="very good">
      <formula>NOT(ISERROR(SEARCH("very good",P42)))</formula>
    </cfRule>
    <cfRule type="containsText" dxfId="240" priority="45" operator="containsText" text="incorrect">
      <formula>NOT(ISERROR(SEARCH("incorrect",P42)))</formula>
    </cfRule>
    <cfRule type="containsText" dxfId="239" priority="46" operator="containsText" text="incorrect">
      <formula>NOT(ISERROR(SEARCH("incorrect",P42)))</formula>
    </cfRule>
    <cfRule type="containsText" dxfId="238" priority="47" operator="containsText" text="correct">
      <formula>NOT(ISERROR(SEARCH("correct",P42)))</formula>
    </cfRule>
    <cfRule type="containsText" dxfId="237" priority="48" operator="containsText" text="Incorrect">
      <formula>NOT(ISERROR(SEARCH("Incorrect",P42)))</formula>
    </cfRule>
  </conditionalFormatting>
  <conditionalFormatting sqref="F42:I42">
    <cfRule type="containsText" dxfId="236" priority="40" operator="containsText" text="UNITS">
      <formula>NOT(ISERROR(SEARCH("UNITS",F42)))</formula>
    </cfRule>
    <cfRule type="containsText" dxfId="235" priority="41" operator="containsText" text="TIME">
      <formula>NOT(ISERROR(SEARCH("TIME",F42)))</formula>
    </cfRule>
    <cfRule type="containsText" dxfId="234" priority="42" operator="containsText" text="DISTANCE">
      <formula>NOT(ISERROR(SEARCH("DISTANCE",F42)))</formula>
    </cfRule>
    <cfRule type="cellIs" dxfId="233" priority="43" operator="equal">
      <formula>"SPEED"</formula>
    </cfRule>
  </conditionalFormatting>
  <conditionalFormatting sqref="F43:I43">
    <cfRule type="cellIs" dxfId="232" priority="36" operator="equal">
      <formula>"SPEED = TIME/VELOCITY (T/V)"</formula>
    </cfRule>
    <cfRule type="cellIs" dxfId="231" priority="37" operator="equal">
      <formula>"SPEED = VELOCITY/TIME (V/T)"</formula>
    </cfRule>
    <cfRule type="cellIs" dxfId="230" priority="38" operator="equal">
      <formula>"SPEED = TIME/DISTANCE (T/D)"</formula>
    </cfRule>
    <cfRule type="cellIs" dxfId="229" priority="39" operator="equal">
      <formula>"SPEED = DISTANCE/TIME (D/T)"</formula>
    </cfRule>
  </conditionalFormatting>
  <conditionalFormatting sqref="O50:O52">
    <cfRule type="cellIs" dxfId="228" priority="28" operator="equal">
      <formula>"SPEED = TIME/VELOCITY (T/V)"</formula>
    </cfRule>
    <cfRule type="cellIs" dxfId="227" priority="29" operator="equal">
      <formula>"SPEED = VELOCITY/TIME (V/T)"</formula>
    </cfRule>
    <cfRule type="cellIs" dxfId="226" priority="30" operator="equal">
      <formula>"SPEED = TIME/DISTANCE (T/D)"</formula>
    </cfRule>
    <cfRule type="cellIs" dxfId="225" priority="31" operator="equal">
      <formula>"SPEED = DISTANCE/TIME (D/T)"</formula>
    </cfRule>
  </conditionalFormatting>
  <conditionalFormatting sqref="H48:L48 H49 O48">
    <cfRule type="cellIs" dxfId="224" priority="32" operator="equal">
      <formula>"SPEED = TIME/VELOCITY (T/V)"</formula>
    </cfRule>
    <cfRule type="cellIs" dxfId="223" priority="33" operator="equal">
      <formula>"SPEED = VELOCITY/TIME (V/T)"</formula>
    </cfRule>
    <cfRule type="cellIs" dxfId="222" priority="34" operator="equal">
      <formula>"SPEED = TIME/DISTANCE (T/D)"</formula>
    </cfRule>
    <cfRule type="cellIs" dxfId="221" priority="35" operator="equal">
      <formula>"SPEED = DISTANCE/TIME (D/T)"</formula>
    </cfRule>
  </conditionalFormatting>
  <conditionalFormatting sqref="P48:S48">
    <cfRule type="containsText" dxfId="220" priority="23" operator="containsText" text="very good">
      <formula>NOT(ISERROR(SEARCH("very good",P48)))</formula>
    </cfRule>
    <cfRule type="containsText" dxfId="219" priority="24" operator="containsText" text="incorrect">
      <formula>NOT(ISERROR(SEARCH("incorrect",P48)))</formula>
    </cfRule>
    <cfRule type="containsText" dxfId="218" priority="25" operator="containsText" text="incorrect">
      <formula>NOT(ISERROR(SEARCH("incorrect",P48)))</formula>
    </cfRule>
    <cfRule type="containsText" dxfId="217" priority="26" operator="containsText" text="correct">
      <formula>NOT(ISERROR(SEARCH("correct",P48)))</formula>
    </cfRule>
    <cfRule type="containsText" dxfId="216" priority="27" operator="containsText" text="Incorrect">
      <formula>NOT(ISERROR(SEARCH("Incorrect",P48)))</formula>
    </cfRule>
  </conditionalFormatting>
  <conditionalFormatting sqref="P50:S52">
    <cfRule type="containsText" dxfId="215" priority="18" operator="containsText" text="very good">
      <formula>NOT(ISERROR(SEARCH("very good",P50)))</formula>
    </cfRule>
    <cfRule type="containsText" dxfId="214" priority="19" operator="containsText" text="incorrect">
      <formula>NOT(ISERROR(SEARCH("incorrect",P50)))</formula>
    </cfRule>
    <cfRule type="containsText" dxfId="213" priority="20" operator="containsText" text="incorrect">
      <formula>NOT(ISERROR(SEARCH("incorrect",P50)))</formula>
    </cfRule>
    <cfRule type="containsText" dxfId="212" priority="21" operator="containsText" text="correct">
      <formula>NOT(ISERROR(SEARCH("correct",P50)))</formula>
    </cfRule>
    <cfRule type="containsText" dxfId="211" priority="22" operator="containsText" text="Incorrect">
      <formula>NOT(ISERROR(SEARCH("Incorrect",P50)))</formula>
    </cfRule>
  </conditionalFormatting>
  <conditionalFormatting sqref="H48:L48">
    <cfRule type="cellIs" dxfId="210" priority="14" operator="equal">
      <formula>"distance= velocity x time (v.t)"</formula>
    </cfRule>
    <cfRule type="cellIs" dxfId="209" priority="15" operator="equal">
      <formula>"time= distance/speed (d/s)"</formula>
    </cfRule>
    <cfRule type="cellIs" dxfId="208" priority="16" operator="equal">
      <formula>"speed= distance/time (d/t)"</formula>
    </cfRule>
    <cfRule type="cellIs" dxfId="207" priority="17" operator="equal">
      <formula>"speed= distance/time (d/t)"</formula>
    </cfRule>
  </conditionalFormatting>
  <conditionalFormatting sqref="H50:L52">
    <cfRule type="cellIs" dxfId="206" priority="10" operator="equal">
      <formula>"SPEED = TIME/VELOCITY (T/V)"</formula>
    </cfRule>
    <cfRule type="cellIs" dxfId="205" priority="11" operator="equal">
      <formula>"SPEED = VELOCITY/TIME (V/T)"</formula>
    </cfRule>
    <cfRule type="cellIs" dxfId="204" priority="12" operator="equal">
      <formula>"SPEED = TIME/DISTANCE (T/D)"</formula>
    </cfRule>
    <cfRule type="cellIs" dxfId="203" priority="13" operator="equal">
      <formula>"SPEED = DISTANCE/TIME (D/T)"</formula>
    </cfRule>
  </conditionalFormatting>
  <conditionalFormatting sqref="H50:L52">
    <cfRule type="cellIs" dxfId="202" priority="6" operator="equal">
      <formula>"distance= velocity x time (v.t)"</formula>
    </cfRule>
    <cfRule type="cellIs" dxfId="201" priority="7" operator="equal">
      <formula>"time= distance/speed (d/s)"</formula>
    </cfRule>
    <cfRule type="cellIs" dxfId="200" priority="8" operator="equal">
      <formula>"speed= distance/time (d/t)"</formula>
    </cfRule>
    <cfRule type="cellIs" dxfId="199" priority="9" operator="equal">
      <formula>"speed= distance/time (d/t)"</formula>
    </cfRule>
  </conditionalFormatting>
  <conditionalFormatting sqref="P71:S71">
    <cfRule type="containsText" dxfId="198" priority="1" operator="containsText" text="very good">
      <formula>NOT(ISERROR(SEARCH("very good",P71)))</formula>
    </cfRule>
    <cfRule type="containsText" dxfId="197" priority="2" operator="containsText" text="incorrect">
      <formula>NOT(ISERROR(SEARCH("incorrect",P71)))</formula>
    </cfRule>
    <cfRule type="containsText" dxfId="196" priority="3" operator="containsText" text="incorrect">
      <formula>NOT(ISERROR(SEARCH("incorrect",P71)))</formula>
    </cfRule>
    <cfRule type="containsText" dxfId="195" priority="4" operator="containsText" text="correct">
      <formula>NOT(ISERROR(SEARCH("correct",P71)))</formula>
    </cfRule>
    <cfRule type="containsText" dxfId="194" priority="5" operator="containsText" text="Incorrect">
      <formula>NOT(ISERROR(SEARCH("Incorrect",P71)))</formula>
    </cfRule>
  </conditionalFormatting>
  <dataValidations count="10">
    <dataValidation type="list" allowBlank="1" showInputMessage="1" showErrorMessage="1" errorTitle="INCORRECT!" error="PLEASE TRY AGAIN!" sqref="H48:L48" xr:uid="{00000000-0002-0000-1200-000000000000}">
      <formula1>$AA$46:$AA$49</formula1>
    </dataValidation>
    <dataValidation type="list" allowBlank="1" showInputMessage="1" showErrorMessage="1" errorTitle="INCORRECT!" error="PLEASE TRY AGAIN!" sqref="H50:L52" xr:uid="{00000000-0002-0000-1200-000001000000}">
      <formula1>$AA$46:$AA$48</formula1>
    </dataValidation>
    <dataValidation type="list" allowBlank="1" showInputMessage="1" showErrorMessage="1" sqref="D70" xr:uid="{00000000-0002-0000-1200-000002000000}">
      <formula1>$W$69:$W$72</formula1>
    </dataValidation>
    <dataValidation type="list" allowBlank="1" showInputMessage="1" showErrorMessage="1" errorTitle="INCORRECT!" error="PLEASE TRY AGAIN!" sqref="O48 O50:O52 F43:I43" xr:uid="{00000000-0002-0000-1200-000003000000}">
      <formula1>$AA$42:$AA$45</formula1>
    </dataValidation>
    <dataValidation type="list" allowBlank="1" showInputMessage="1" showErrorMessage="1" sqref="C27:D29 C35:D37" xr:uid="{00000000-0002-0000-1200-000004000000}">
      <formula1>$AA$27:$AA$30</formula1>
    </dataValidation>
    <dataValidation type="list" allowBlank="1" showInputMessage="1" showErrorMessage="1" errorTitle="INCORRECT!" error="PLEASE TRY AGAIN!" sqref="G23:I23" xr:uid="{00000000-0002-0000-1200-000005000000}">
      <formula1>$AA$21:$AA$24</formula1>
    </dataValidation>
    <dataValidation type="list" allowBlank="1" showInputMessage="1" showErrorMessage="1" errorTitle="I AM SORRY, IT IS INCORRECT!" error="PLEASE TRY AGAIN!" sqref="G21:I21" xr:uid="{00000000-0002-0000-1200-000006000000}">
      <formula1>$W$21:$W$24</formula1>
    </dataValidation>
    <dataValidation type="list" allowBlank="1" showInputMessage="1" showErrorMessage="1" errorTitle="INCORRECT!" error="PLEASE TRY AGAIN!" sqref="F42:I42" xr:uid="{00000000-0002-0000-1200-000007000000}">
      <formula1>$W$42:$W$45</formula1>
    </dataValidation>
    <dataValidation type="list" allowBlank="1" showInputMessage="1" showErrorMessage="1" sqref="F27:I29" xr:uid="{00000000-0002-0000-1200-000008000000}">
      <formula1>$W$27:$W$30</formula1>
    </dataValidation>
    <dataValidation type="list" allowBlank="1" showInputMessage="1" showErrorMessage="1" errorTitle="INCORRECT!" error="PLEASE TRY AGAIN!" sqref="F35:I37" xr:uid="{00000000-0002-0000-1200-000009000000}">
      <formula1>$W$35:$W$38</formula1>
    </dataValidation>
  </dataValidations>
  <hyperlinks>
    <hyperlink ref="B74:T74" location="'14'!A1" display="'14'!A1" xr:uid="{00000000-0004-0000-1200-000000000000}"/>
  </hyperlink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73"/>
  <sheetViews>
    <sheetView showGridLines="0" showRowColHeaders="0" zoomScale="98" zoomScaleNormal="98" workbookViewId="0">
      <pane ySplit="3" topLeftCell="A4" activePane="bottomLeft" state="frozen"/>
      <selection pane="bottomLeft" activeCell="AA1" sqref="AA1:AB1048576"/>
    </sheetView>
  </sheetViews>
  <sheetFormatPr defaultRowHeight="15" x14ac:dyDescent="0.25"/>
  <cols>
    <col min="1" max="1" width="4.28515625" customWidth="1"/>
    <col min="2" max="2" width="10.5703125" customWidth="1"/>
    <col min="5" max="5" width="5.28515625" hidden="1" customWidth="1"/>
    <col min="10" max="10" width="3.28515625" hidden="1" customWidth="1"/>
    <col min="11" max="11" width="6.5703125" hidden="1" customWidth="1"/>
    <col min="13" max="13" width="8.5703125" hidden="1" customWidth="1"/>
    <col min="14" max="14" width="6.85546875" hidden="1" customWidth="1"/>
    <col min="20" max="20" width="9.140625" customWidth="1"/>
    <col min="21" max="21" width="9.42578125" hidden="1" customWidth="1"/>
    <col min="22" max="22" width="11.140625" hidden="1" customWidth="1"/>
    <col min="23" max="23" width="15.140625" hidden="1" customWidth="1"/>
    <col min="24" max="24" width="14.28515625" hidden="1" customWidth="1"/>
    <col min="25" max="25" width="14.7109375" hidden="1" customWidth="1"/>
    <col min="26" max="26" width="12.7109375" hidden="1" customWidth="1"/>
    <col min="27" max="27" width="13" hidden="1" customWidth="1"/>
    <col min="28" max="28" width="0" hidden="1" customWidth="1"/>
  </cols>
  <sheetData>
    <row r="1" spans="1:36" ht="24" thickBot="1" x14ac:dyDescent="0.3">
      <c r="B1" s="149" t="s">
        <v>79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1"/>
    </row>
    <row r="2" spans="1:36" ht="24" thickBot="1" x14ac:dyDescent="0.3">
      <c r="B2" s="1"/>
    </row>
    <row r="3" spans="1:36" ht="21.75" thickBot="1" x14ac:dyDescent="0.3">
      <c r="A3" s="41"/>
      <c r="B3" s="220" t="s">
        <v>11</v>
      </c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2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</row>
    <row r="4" spans="1:36" ht="21.75" thickBot="1" x14ac:dyDescent="0.4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6" ht="32.25" thickBot="1" x14ac:dyDescent="0.3">
      <c r="B5" s="152" t="s">
        <v>37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4"/>
    </row>
    <row r="6" spans="1:36" ht="21" hidden="1" x14ac:dyDescent="0.25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8"/>
    </row>
    <row r="7" spans="1:36" hidden="1" x14ac:dyDescent="0.25">
      <c r="B7" s="7" t="s">
        <v>15</v>
      </c>
      <c r="C7" s="155" t="s">
        <v>14</v>
      </c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21"/>
    </row>
    <row r="8" spans="1:36" hidden="1" x14ac:dyDescent="0.25">
      <c r="B8" s="8"/>
      <c r="C8" s="9"/>
      <c r="D8" s="9" t="s">
        <v>0</v>
      </c>
      <c r="E8" s="9"/>
      <c r="F8" s="9"/>
      <c r="G8" s="9"/>
      <c r="H8" s="9" t="s">
        <v>12</v>
      </c>
      <c r="I8" s="4" t="s">
        <v>13</v>
      </c>
      <c r="J8" s="206"/>
      <c r="K8" s="206"/>
      <c r="L8" s="206"/>
      <c r="M8" s="206"/>
      <c r="N8" s="206"/>
      <c r="O8" s="206"/>
      <c r="P8" s="206"/>
      <c r="Q8" s="5"/>
      <c r="R8" s="5"/>
      <c r="S8" s="5"/>
      <c r="T8" s="10"/>
    </row>
    <row r="9" spans="1:36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4"/>
      <c r="Q9" s="5"/>
      <c r="R9" s="5"/>
      <c r="S9" s="5"/>
      <c r="T9" s="10"/>
    </row>
    <row r="10" spans="1:36" x14ac:dyDescent="0.25">
      <c r="B10" s="7" t="s">
        <v>15</v>
      </c>
      <c r="C10" s="156" t="s">
        <v>17</v>
      </c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22"/>
    </row>
    <row r="11" spans="1:36" x14ac:dyDescent="0.25">
      <c r="B11" s="11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10"/>
    </row>
    <row r="12" spans="1:36" ht="15" customHeight="1" x14ac:dyDescent="0.25">
      <c r="B12" s="11"/>
      <c r="C12" s="5"/>
      <c r="D12" s="122" t="s">
        <v>127</v>
      </c>
      <c r="E12" s="123"/>
      <c r="F12" s="123"/>
      <c r="G12" s="123"/>
      <c r="H12" s="12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10"/>
    </row>
    <row r="13" spans="1:36" ht="21.75" customHeight="1" x14ac:dyDescent="0.25">
      <c r="B13" s="11"/>
      <c r="C13" s="5"/>
      <c r="D13" s="125"/>
      <c r="E13" s="126"/>
      <c r="F13" s="126"/>
      <c r="G13" s="126"/>
      <c r="H13" s="12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10"/>
    </row>
    <row r="14" spans="1:36" ht="28.5" customHeight="1" x14ac:dyDescent="0.25">
      <c r="B14" s="11"/>
      <c r="C14" s="5"/>
      <c r="D14" s="130" t="s">
        <v>112</v>
      </c>
      <c r="E14" s="131"/>
      <c r="F14" s="131"/>
      <c r="G14" s="131"/>
      <c r="H14" s="132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10"/>
    </row>
    <row r="15" spans="1:36" ht="27.75" customHeight="1" x14ac:dyDescent="0.25">
      <c r="B15" s="11"/>
      <c r="C15" s="5"/>
      <c r="D15" s="130"/>
      <c r="E15" s="131"/>
      <c r="F15" s="131"/>
      <c r="G15" s="131"/>
      <c r="H15" s="132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10"/>
    </row>
    <row r="16" spans="1:36" ht="27.75" customHeight="1" x14ac:dyDescent="0.25">
      <c r="B16" s="11"/>
      <c r="C16" s="5"/>
      <c r="D16" s="130"/>
      <c r="E16" s="131"/>
      <c r="F16" s="131"/>
      <c r="G16" s="131"/>
      <c r="H16" s="132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10"/>
    </row>
    <row r="17" spans="2:27" ht="24.75" customHeight="1" x14ac:dyDescent="0.25">
      <c r="B17" s="11"/>
      <c r="C17" s="5"/>
      <c r="D17" s="146"/>
      <c r="E17" s="147"/>
      <c r="F17" s="147"/>
      <c r="G17" s="147"/>
      <c r="H17" s="148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0"/>
    </row>
    <row r="18" spans="2:27" ht="29.25" customHeight="1" x14ac:dyDescent="0.25">
      <c r="B18" s="11"/>
      <c r="C18" s="5"/>
      <c r="D18" s="146"/>
      <c r="E18" s="147"/>
      <c r="F18" s="147"/>
      <c r="G18" s="147"/>
      <c r="H18" s="148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10"/>
    </row>
    <row r="19" spans="2:27" ht="15.75" thickBot="1" x14ac:dyDescent="0.3">
      <c r="B19" s="11"/>
      <c r="C19" s="65"/>
      <c r="D19" s="65"/>
      <c r="E19" s="32"/>
      <c r="F19" s="32"/>
      <c r="G19" s="32"/>
      <c r="H19" s="32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10"/>
    </row>
    <row r="20" spans="2:27" ht="16.5" thickBot="1" x14ac:dyDescent="0.3">
      <c r="B20" s="12" t="s">
        <v>16</v>
      </c>
      <c r="C20" s="156" t="s">
        <v>20</v>
      </c>
      <c r="D20" s="156"/>
      <c r="E20" s="156"/>
      <c r="F20" s="156"/>
      <c r="G20" s="200" t="s">
        <v>10</v>
      </c>
      <c r="H20" s="201"/>
      <c r="I20" s="202"/>
      <c r="J20" s="29">
        <f>IFERROR(INDEX($U$20:$U$23,MATCH(G20,$W$20:$W$23,0)),"")+0</f>
        <v>3</v>
      </c>
      <c r="K20" s="29">
        <f>IFERROR(IF(J20=3,"1","0"),"")+0</f>
        <v>1</v>
      </c>
      <c r="L20" s="28"/>
      <c r="M20" s="28"/>
      <c r="N20" s="28"/>
      <c r="O20" s="28"/>
      <c r="P20" s="189" t="str">
        <f>IFERROR(IF(J20=3,"YOU ARE CORRECT! VERY GOOD!","INCORRECT! PLEASE TRY AGAIN!"),"")</f>
        <v>YOU ARE CORRECT! VERY GOOD!</v>
      </c>
      <c r="Q20" s="190"/>
      <c r="R20" s="190"/>
      <c r="S20" s="191"/>
      <c r="T20" s="23"/>
      <c r="U20">
        <v>1</v>
      </c>
      <c r="V20">
        <v>1</v>
      </c>
      <c r="W20" t="s">
        <v>26</v>
      </c>
      <c r="Y20">
        <v>1</v>
      </c>
      <c r="Z20">
        <v>1</v>
      </c>
      <c r="AA20" t="s">
        <v>22</v>
      </c>
    </row>
    <row r="21" spans="2:27" ht="15.75" thickBot="1" x14ac:dyDescent="0.3">
      <c r="B21" s="11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10"/>
      <c r="U21">
        <v>2</v>
      </c>
      <c r="V21">
        <v>2</v>
      </c>
      <c r="W21" t="s">
        <v>27</v>
      </c>
      <c r="Y21">
        <v>2</v>
      </c>
      <c r="Z21">
        <v>2</v>
      </c>
      <c r="AA21" t="s">
        <v>23</v>
      </c>
    </row>
    <row r="22" spans="2:27" ht="16.5" thickBot="1" x14ac:dyDescent="0.3">
      <c r="B22" s="12" t="s">
        <v>18</v>
      </c>
      <c r="C22" s="161" t="s">
        <v>21</v>
      </c>
      <c r="D22" s="161"/>
      <c r="E22" s="161"/>
      <c r="F22" s="161"/>
      <c r="G22" s="203" t="s">
        <v>19</v>
      </c>
      <c r="H22" s="204"/>
      <c r="I22" s="205"/>
      <c r="J22" s="29">
        <f>IFERROR(INDEX($Y$20:$Y$23,MATCH(G22,$AA$20:$AA$23,0)),"")+0</f>
        <v>3</v>
      </c>
      <c r="K22" s="29">
        <f>IFERROR(IF(J22=3,"1","0"),"")+0</f>
        <v>1</v>
      </c>
      <c r="L22" s="29"/>
      <c r="M22" s="29"/>
      <c r="N22" s="29"/>
      <c r="O22" s="29"/>
      <c r="P22" s="189" t="str">
        <f>IFERROR(IF(J22=3,"YOU ARE CORRECT! VERY GOOD!","INCORRECT! PLEASE TRY AGAIN!"),"")</f>
        <v>YOU ARE CORRECT! VERY GOOD!</v>
      </c>
      <c r="Q22" s="190"/>
      <c r="R22" s="190"/>
      <c r="S22" s="191"/>
      <c r="T22" s="23"/>
      <c r="U22">
        <v>3</v>
      </c>
      <c r="V22">
        <v>3</v>
      </c>
      <c r="W22" t="s">
        <v>10</v>
      </c>
      <c r="Y22">
        <v>3</v>
      </c>
      <c r="Z22">
        <v>3</v>
      </c>
      <c r="AA22" t="s">
        <v>19</v>
      </c>
    </row>
    <row r="23" spans="2:27" x14ac:dyDescent="0.25">
      <c r="B23" s="1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10"/>
      <c r="U23">
        <v>4</v>
      </c>
      <c r="V23">
        <v>4</v>
      </c>
      <c r="W23" t="s">
        <v>28</v>
      </c>
      <c r="Y23">
        <v>4</v>
      </c>
      <c r="Z23">
        <v>4</v>
      </c>
      <c r="AA23" t="s">
        <v>24</v>
      </c>
    </row>
    <row r="24" spans="2:27" ht="15.75" thickBot="1" x14ac:dyDescent="0.3">
      <c r="B24" s="12" t="s">
        <v>116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10"/>
    </row>
    <row r="25" spans="2:27" ht="16.5" thickBot="1" x14ac:dyDescent="0.3">
      <c r="B25" s="15"/>
      <c r="C25" s="178" t="s">
        <v>7</v>
      </c>
      <c r="D25" s="179"/>
      <c r="E25" s="31"/>
      <c r="F25" s="138" t="s">
        <v>2</v>
      </c>
      <c r="G25" s="138"/>
      <c r="H25" s="138"/>
      <c r="I25" s="139"/>
      <c r="J25" s="5"/>
      <c r="K25" s="5"/>
      <c r="L25" s="5"/>
      <c r="M25" s="5"/>
      <c r="N25" s="5"/>
      <c r="O25" s="5"/>
      <c r="P25" s="5"/>
      <c r="Q25" s="5"/>
      <c r="R25" s="5"/>
      <c r="S25" s="5"/>
      <c r="T25" s="10"/>
    </row>
    <row r="26" spans="2:27" ht="16.5" thickBot="1" x14ac:dyDescent="0.3">
      <c r="B26" s="15"/>
      <c r="C26" s="192" t="s">
        <v>4</v>
      </c>
      <c r="D26" s="193"/>
      <c r="E26" s="29">
        <f>IFERROR(INDEX($Y$26:$Y$29,MATCH(C26,$AA$26:$AA$29,0)),"")+0</f>
        <v>1</v>
      </c>
      <c r="F26" s="187" t="s">
        <v>8</v>
      </c>
      <c r="G26" s="187"/>
      <c r="H26" s="187"/>
      <c r="I26" s="188"/>
      <c r="J26" s="29">
        <f>IFERROR(INDEX($U$26:$U$29,MATCH(F26,$W$26:$W$29,0)),"")+0-E26</f>
        <v>0</v>
      </c>
      <c r="K26" s="29">
        <f>IFERROR(IF(J26=0,"1","0"),"")+0</f>
        <v>1</v>
      </c>
      <c r="L26" s="5"/>
      <c r="M26" s="5"/>
      <c r="N26" s="5"/>
      <c r="O26" s="5"/>
      <c r="P26" s="189" t="str">
        <f>IFERROR(IF(J26=0,"YOU ARE CORRECT! VERY GOOD!","INCORRECT! PLEASE TRY AGAIN!"),"")</f>
        <v>YOU ARE CORRECT! VERY GOOD!</v>
      </c>
      <c r="Q26" s="190"/>
      <c r="R26" s="190"/>
      <c r="S26" s="191"/>
      <c r="T26" s="23"/>
      <c r="U26">
        <v>1</v>
      </c>
      <c r="V26">
        <v>1</v>
      </c>
      <c r="W26" t="s">
        <v>8</v>
      </c>
      <c r="Y26">
        <v>1</v>
      </c>
      <c r="Z26">
        <v>1</v>
      </c>
      <c r="AA26" t="s">
        <v>4</v>
      </c>
    </row>
    <row r="27" spans="2:27" ht="16.5" thickBot="1" x14ac:dyDescent="0.3">
      <c r="B27" s="15"/>
      <c r="C27" s="194" t="s">
        <v>5</v>
      </c>
      <c r="D27" s="195"/>
      <c r="E27" s="29">
        <f t="shared" ref="E27:E28" si="0">IFERROR(INDEX($Y$26:$Y$29,MATCH(C27,$AA$26:$AA$29,0)),"")+0</f>
        <v>2</v>
      </c>
      <c r="F27" s="198" t="s">
        <v>9</v>
      </c>
      <c r="G27" s="198"/>
      <c r="H27" s="198"/>
      <c r="I27" s="199"/>
      <c r="J27" s="29">
        <f>IFERROR(INDEX($U$26:$U$29,MATCH(F27,$W$26:$W$29,0)),"")+0-E27</f>
        <v>0</v>
      </c>
      <c r="K27" s="29">
        <f>IFERROR(IF(J27=0,"1","0"),"")+0</f>
        <v>1</v>
      </c>
      <c r="L27" s="5"/>
      <c r="M27" s="5"/>
      <c r="N27" s="5"/>
      <c r="O27" s="5"/>
      <c r="P27" s="189" t="str">
        <f>IFERROR(IF(J27=0,"YOU ARE CORRECT! VERY GOOD!","INCORRECT! PLEASE TRY AGAIN!"),"")</f>
        <v>YOU ARE CORRECT! VERY GOOD!</v>
      </c>
      <c r="Q27" s="190"/>
      <c r="R27" s="190"/>
      <c r="S27" s="191"/>
      <c r="T27" s="23"/>
      <c r="U27">
        <v>2</v>
      </c>
      <c r="V27">
        <v>2</v>
      </c>
      <c r="W27" t="s">
        <v>9</v>
      </c>
      <c r="Y27">
        <v>2</v>
      </c>
      <c r="Z27">
        <v>2</v>
      </c>
      <c r="AA27" t="s">
        <v>5</v>
      </c>
    </row>
    <row r="28" spans="2:27" ht="16.5" thickBot="1" x14ac:dyDescent="0.3">
      <c r="B28" s="15"/>
      <c r="C28" s="185" t="s">
        <v>3</v>
      </c>
      <c r="D28" s="186"/>
      <c r="E28" s="25">
        <f t="shared" si="0"/>
        <v>3</v>
      </c>
      <c r="F28" s="196" t="s">
        <v>6</v>
      </c>
      <c r="G28" s="196"/>
      <c r="H28" s="196"/>
      <c r="I28" s="197"/>
      <c r="J28" s="29">
        <f>IFERROR(INDEX($U$26:$U$29,MATCH(F28,$W$26:$W$29,0)),"")+0-E28</f>
        <v>0</v>
      </c>
      <c r="K28" s="29">
        <f>IFERROR(IF(J28=0,"1","0"),"")+0</f>
        <v>1</v>
      </c>
      <c r="L28" s="5"/>
      <c r="M28" s="5"/>
      <c r="N28" s="5"/>
      <c r="O28" s="5"/>
      <c r="P28" s="189" t="str">
        <f>IFERROR(IF(J28=0,"YOU ARE CORRECT! VERY GOOD!","INCORRECT! PLEASE TRY AGAIN!"),"")</f>
        <v>YOU ARE CORRECT! VERY GOOD!</v>
      </c>
      <c r="Q28" s="190"/>
      <c r="R28" s="190"/>
      <c r="S28" s="191"/>
      <c r="T28" s="23"/>
      <c r="U28">
        <v>3</v>
      </c>
      <c r="V28">
        <v>3</v>
      </c>
      <c r="W28" t="s">
        <v>6</v>
      </c>
      <c r="Y28">
        <v>3</v>
      </c>
      <c r="Z28">
        <v>3</v>
      </c>
      <c r="AA28" t="s">
        <v>3</v>
      </c>
    </row>
    <row r="29" spans="2:27" ht="15.75" thickBot="1" x14ac:dyDescent="0.3"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10"/>
      <c r="U29">
        <v>9</v>
      </c>
      <c r="V29">
        <v>4</v>
      </c>
      <c r="W29" t="s">
        <v>25</v>
      </c>
      <c r="Y29">
        <v>4</v>
      </c>
      <c r="Z29">
        <v>4</v>
      </c>
      <c r="AA29" t="s">
        <v>29</v>
      </c>
    </row>
    <row r="30" spans="2:27" ht="32.25" thickBot="1" x14ac:dyDescent="0.3">
      <c r="B30" s="152" t="s">
        <v>38</v>
      </c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4"/>
    </row>
    <row r="31" spans="2:27" x14ac:dyDescent="0.25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10"/>
    </row>
    <row r="32" spans="2:27" ht="19.5" thickBot="1" x14ac:dyDescent="0.35">
      <c r="B32" s="27" t="s">
        <v>39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10"/>
    </row>
    <row r="33" spans="2:27" ht="16.5" thickBot="1" x14ac:dyDescent="0.3">
      <c r="B33" s="15"/>
      <c r="C33" s="178" t="s">
        <v>7</v>
      </c>
      <c r="D33" s="179"/>
      <c r="E33" s="31"/>
      <c r="F33" s="138" t="s">
        <v>40</v>
      </c>
      <c r="G33" s="138"/>
      <c r="H33" s="138"/>
      <c r="I33" s="139"/>
      <c r="J33" s="5"/>
      <c r="K33" s="5"/>
      <c r="L33" s="5"/>
      <c r="M33" s="5"/>
      <c r="N33" s="5"/>
      <c r="O33" s="5"/>
      <c r="P33" s="5"/>
      <c r="Q33" s="5"/>
      <c r="R33" s="5"/>
      <c r="S33" s="5"/>
      <c r="T33" s="10"/>
    </row>
    <row r="34" spans="2:27" ht="16.5" thickBot="1" x14ac:dyDescent="0.3">
      <c r="B34" s="15"/>
      <c r="C34" s="192" t="s">
        <v>4</v>
      </c>
      <c r="D34" s="193"/>
      <c r="E34" s="29">
        <f>IFERROR(INDEX($Y$34:$Y$37,MATCH(C34,$AA$34:$AA$37,0)),"")+0</f>
        <v>4</v>
      </c>
      <c r="F34" s="187" t="s">
        <v>45</v>
      </c>
      <c r="G34" s="187"/>
      <c r="H34" s="187"/>
      <c r="I34" s="188"/>
      <c r="J34" s="29">
        <f>IFERROR(INDEX($U$34:$U$37,MATCH(F34,$W$34:$W$37,0)),"")+0-E34</f>
        <v>0</v>
      </c>
      <c r="K34" s="29">
        <f>IFERROR(IF(J34=0,"1","0"),"")+0</f>
        <v>1</v>
      </c>
      <c r="L34" s="5"/>
      <c r="M34" s="5"/>
      <c r="N34" s="5"/>
      <c r="O34" s="5"/>
      <c r="P34" s="189" t="str">
        <f>IFERROR(IF(J34=0,"YOU ARE CORRECT! VERY GOOD!","INCORRECT! PLEASE TRY AGAIN!"),"")</f>
        <v>YOU ARE CORRECT! VERY GOOD!</v>
      </c>
      <c r="Q34" s="190"/>
      <c r="R34" s="190"/>
      <c r="S34" s="191"/>
      <c r="T34" s="10"/>
      <c r="U34">
        <v>6</v>
      </c>
      <c r="V34">
        <v>1</v>
      </c>
      <c r="W34" t="s">
        <v>41</v>
      </c>
      <c r="Y34">
        <v>1</v>
      </c>
      <c r="Z34">
        <v>1</v>
      </c>
      <c r="AA34" t="s">
        <v>29</v>
      </c>
    </row>
    <row r="35" spans="2:27" ht="16.5" thickBot="1" x14ac:dyDescent="0.3">
      <c r="B35" s="15"/>
      <c r="C35" s="194" t="s">
        <v>5</v>
      </c>
      <c r="D35" s="195"/>
      <c r="E35" s="29">
        <f>IFERROR(INDEX($Y$34:$Y$37,MATCH(C35,$AA$34:$AA$37,0)),"")+0</f>
        <v>2</v>
      </c>
      <c r="F35" s="198" t="s">
        <v>42</v>
      </c>
      <c r="G35" s="198"/>
      <c r="H35" s="198"/>
      <c r="I35" s="199"/>
      <c r="J35" s="29">
        <f>IFERROR(INDEX($U$34:$U$37,MATCH(F35,$W$34:$W$37,0)),"")+0-E35</f>
        <v>0</v>
      </c>
      <c r="K35" s="29">
        <f>IFERROR(IF(J35=0,"1","0"),"")+0</f>
        <v>1</v>
      </c>
      <c r="L35" s="5"/>
      <c r="M35" s="5"/>
      <c r="N35" s="5"/>
      <c r="O35" s="5"/>
      <c r="P35" s="189" t="str">
        <f>IFERROR(IF(J35=0,"YOU ARE CORRECT! VERY GOOD!","INCORRECT! PLEASE TRY AGAIN!"),"")</f>
        <v>YOU ARE CORRECT! VERY GOOD!</v>
      </c>
      <c r="Q35" s="190"/>
      <c r="R35" s="190"/>
      <c r="S35" s="191"/>
      <c r="T35" s="10"/>
      <c r="U35">
        <v>2</v>
      </c>
      <c r="V35">
        <v>2</v>
      </c>
      <c r="W35" t="s">
        <v>42</v>
      </c>
      <c r="Y35">
        <v>2</v>
      </c>
      <c r="Z35">
        <v>2</v>
      </c>
      <c r="AA35" t="s">
        <v>5</v>
      </c>
    </row>
    <row r="36" spans="2:27" ht="16.5" thickBot="1" x14ac:dyDescent="0.3">
      <c r="B36" s="15"/>
      <c r="C36" s="185"/>
      <c r="D36" s="186"/>
      <c r="E36" s="29" t="e">
        <f>IFERROR(INDEX($Y$34:$Y$37,MATCH(C36,$AA$34:$AA$37,0)),"")+0</f>
        <v>#VALUE!</v>
      </c>
      <c r="F36" s="198"/>
      <c r="G36" s="198"/>
      <c r="H36" s="198"/>
      <c r="I36" s="199"/>
      <c r="J36" s="29" t="e">
        <f>IFERROR(INDEX($U$34:$U$39,MATCH(F36,$W$34:$W$39,0)),"")+0-E36</f>
        <v>#VALUE!</v>
      </c>
      <c r="K36" s="29" t="e">
        <f>IFERROR(IF(J36=0,"1","0"),"")+0</f>
        <v>#VALUE!</v>
      </c>
      <c r="L36" s="5"/>
      <c r="M36" s="5"/>
      <c r="N36" s="5"/>
      <c r="O36" s="5"/>
      <c r="P36" s="189" t="str">
        <f>IFERROR(IF(J36=0,"YOU ARE CORRECT! VERY GOOD!","INCORRECT! PLEASE TRY AGAIN!"),"")</f>
        <v/>
      </c>
      <c r="Q36" s="190"/>
      <c r="R36" s="190"/>
      <c r="S36" s="191"/>
      <c r="T36" s="10"/>
      <c r="U36">
        <v>3</v>
      </c>
      <c r="V36">
        <v>3</v>
      </c>
      <c r="W36" t="s">
        <v>44</v>
      </c>
      <c r="Y36">
        <v>3</v>
      </c>
      <c r="Z36">
        <v>3</v>
      </c>
      <c r="AA36" t="s">
        <v>3</v>
      </c>
    </row>
    <row r="37" spans="2:27" ht="15.75" thickBot="1" x14ac:dyDescent="0.3">
      <c r="B37" s="1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0"/>
      <c r="U37">
        <v>4</v>
      </c>
      <c r="V37">
        <v>4</v>
      </c>
      <c r="W37" t="s">
        <v>45</v>
      </c>
      <c r="Y37">
        <v>4</v>
      </c>
      <c r="Z37">
        <v>4</v>
      </c>
      <c r="AA37" t="s">
        <v>4</v>
      </c>
    </row>
    <row r="38" spans="2:27" ht="32.25" thickBot="1" x14ac:dyDescent="0.3">
      <c r="B38" s="152" t="s">
        <v>52</v>
      </c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4"/>
      <c r="U38">
        <v>5</v>
      </c>
      <c r="W38" t="s">
        <v>61</v>
      </c>
    </row>
    <row r="39" spans="2:27" x14ac:dyDescent="0.25">
      <c r="B39" s="1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10"/>
      <c r="U39">
        <v>6</v>
      </c>
      <c r="W39" t="s">
        <v>65</v>
      </c>
    </row>
    <row r="40" spans="2:27" ht="19.5" thickBot="1" x14ac:dyDescent="0.35">
      <c r="B40" s="27" t="s">
        <v>53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10"/>
    </row>
    <row r="41" spans="2:27" ht="16.5" thickBot="1" x14ac:dyDescent="0.3">
      <c r="B41" s="15"/>
      <c r="C41" s="210" t="s">
        <v>54</v>
      </c>
      <c r="D41" s="210"/>
      <c r="E41" s="210"/>
      <c r="F41" s="211" t="s">
        <v>3</v>
      </c>
      <c r="G41" s="212"/>
      <c r="H41" s="212"/>
      <c r="I41" s="213"/>
      <c r="J41" s="29">
        <f>IFERROR(INDEX($U$41:$U$44,MATCH(F41,$W$41:$W$44,0)),"")+0</f>
        <v>3</v>
      </c>
      <c r="K41" s="29">
        <f>IFERROR(IF(J41=3,"1","0"),"")+0</f>
        <v>1</v>
      </c>
      <c r="L41" s="5"/>
      <c r="M41" s="5"/>
      <c r="N41" s="5"/>
      <c r="O41" s="5"/>
      <c r="P41" s="189" t="str">
        <f>IFERROR(IF(J41=3,"YOU ARE CORRECT! VERY GOOD!","INCORRECT! PLEASE TRY AGAIN!"),"")</f>
        <v>YOU ARE CORRECT! VERY GOOD!</v>
      </c>
      <c r="Q41" s="190"/>
      <c r="R41" s="190"/>
      <c r="S41" s="191"/>
      <c r="T41" s="10"/>
      <c r="U41">
        <v>1</v>
      </c>
      <c r="V41">
        <v>1</v>
      </c>
      <c r="W41" t="s">
        <v>4</v>
      </c>
      <c r="Y41">
        <v>1</v>
      </c>
      <c r="Z41">
        <v>1</v>
      </c>
      <c r="AA41" t="s">
        <v>56</v>
      </c>
    </row>
    <row r="42" spans="2:27" ht="16.5" thickBot="1" x14ac:dyDescent="0.3">
      <c r="B42" s="15"/>
      <c r="C42" s="210" t="s">
        <v>55</v>
      </c>
      <c r="D42" s="210"/>
      <c r="E42" s="210"/>
      <c r="F42" s="211" t="s">
        <v>56</v>
      </c>
      <c r="G42" s="212"/>
      <c r="H42" s="212"/>
      <c r="I42" s="213"/>
      <c r="J42" s="29">
        <f>IFERROR(INDEX($Y$41:$Y$44,MATCH(F42,$AA$41:$AA$44,0)),"")+0</f>
        <v>1</v>
      </c>
      <c r="K42" s="29">
        <f>IFERROR(IF(J42=1,"1","0"),"")+0</f>
        <v>1</v>
      </c>
      <c r="L42" s="5"/>
      <c r="M42" s="5"/>
      <c r="N42" s="5"/>
      <c r="O42" s="5"/>
      <c r="P42" s="189" t="str">
        <f>IFERROR(IF(J42=1,"YOU ARE CORRECT! VERY GOOD!","INCORRECT! PLEASE TRY AGAIN!"),"")</f>
        <v>YOU ARE CORRECT! VERY GOOD!</v>
      </c>
      <c r="Q42" s="190"/>
      <c r="R42" s="190"/>
      <c r="S42" s="191"/>
      <c r="T42" s="10"/>
      <c r="U42">
        <v>2</v>
      </c>
      <c r="V42">
        <v>2</v>
      </c>
      <c r="W42" t="s">
        <v>5</v>
      </c>
      <c r="Y42">
        <v>2</v>
      </c>
      <c r="Z42">
        <v>2</v>
      </c>
      <c r="AA42" t="s">
        <v>57</v>
      </c>
    </row>
    <row r="43" spans="2:27" ht="15.75" thickBot="1" x14ac:dyDescent="0.3">
      <c r="B43" s="1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10"/>
      <c r="U43">
        <v>3</v>
      </c>
      <c r="V43">
        <v>3</v>
      </c>
      <c r="W43" t="s">
        <v>3</v>
      </c>
      <c r="Y43">
        <v>3</v>
      </c>
      <c r="Z43">
        <v>3</v>
      </c>
      <c r="AA43" t="s">
        <v>58</v>
      </c>
    </row>
    <row r="44" spans="2:27" ht="32.25" thickBot="1" x14ac:dyDescent="0.3">
      <c r="B44" s="152" t="s">
        <v>67</v>
      </c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4"/>
      <c r="U44">
        <v>4</v>
      </c>
      <c r="V44">
        <v>4</v>
      </c>
      <c r="W44" t="s">
        <v>29</v>
      </c>
      <c r="Y44">
        <v>4</v>
      </c>
      <c r="Z44">
        <v>4</v>
      </c>
      <c r="AA44" t="s">
        <v>59</v>
      </c>
    </row>
    <row r="45" spans="2:27" ht="15.75" thickBot="1" x14ac:dyDescent="0.3">
      <c r="B45" s="1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38"/>
      <c r="S45" s="5"/>
      <c r="T45" s="10"/>
      <c r="Y45">
        <v>1</v>
      </c>
      <c r="Z45">
        <v>1</v>
      </c>
      <c r="AA45" t="s">
        <v>74</v>
      </c>
    </row>
    <row r="46" spans="2:27" ht="19.5" thickBot="1" x14ac:dyDescent="0.35">
      <c r="B46" s="27" t="s">
        <v>68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38"/>
      <c r="S46" s="5"/>
      <c r="T46" s="10"/>
      <c r="Y46">
        <v>2</v>
      </c>
      <c r="Z46">
        <v>2</v>
      </c>
      <c r="AA46" t="s">
        <v>75</v>
      </c>
    </row>
    <row r="47" spans="2:27" ht="16.5" thickBot="1" x14ac:dyDescent="0.3">
      <c r="B47" s="42"/>
      <c r="C47" s="5"/>
      <c r="D47" s="5"/>
      <c r="E47" s="5" t="s">
        <v>69</v>
      </c>
      <c r="F47" s="5"/>
      <c r="G47" s="5" t="s">
        <v>72</v>
      </c>
      <c r="H47" s="211" t="s">
        <v>76</v>
      </c>
      <c r="I47" s="212"/>
      <c r="J47" s="212"/>
      <c r="K47" s="212"/>
      <c r="L47" s="213"/>
      <c r="M47" s="29">
        <f>IFERROR(INDEX($Y$45:$Y$47,MATCH(H47,$AA$45:$AA$47,0)),"")+0</f>
        <v>3</v>
      </c>
      <c r="N47" s="29">
        <f>IFERROR(IF(M47=3,"1","0"),"")+0</f>
        <v>1</v>
      </c>
      <c r="O47" s="32"/>
      <c r="P47" s="189" t="str">
        <f>IFERROR(IF(M47=3,"YOU ARE CORRECT! VERY GOOD!","INCORRECT! PLEASE TRY AGAIN!"),"")</f>
        <v>YOU ARE CORRECT! VERY GOOD!</v>
      </c>
      <c r="Q47" s="190"/>
      <c r="R47" s="190"/>
      <c r="S47" s="191"/>
      <c r="T47" s="10"/>
      <c r="Y47">
        <v>3</v>
      </c>
      <c r="Z47">
        <v>3</v>
      </c>
      <c r="AA47" t="s">
        <v>76</v>
      </c>
    </row>
    <row r="48" spans="2:27" ht="15.75" thickBot="1" x14ac:dyDescent="0.3">
      <c r="B48" s="15"/>
      <c r="C48" s="5"/>
      <c r="D48" s="5"/>
      <c r="E48" s="5"/>
      <c r="F48" s="5"/>
      <c r="G48" s="5"/>
      <c r="H48" s="212"/>
      <c r="I48" s="212"/>
      <c r="J48" s="212"/>
      <c r="K48" s="212"/>
      <c r="L48" s="212"/>
      <c r="M48" s="29"/>
      <c r="N48" s="29"/>
      <c r="O48" s="32"/>
      <c r="P48" s="5"/>
      <c r="Q48" s="5"/>
      <c r="R48" s="5"/>
      <c r="S48" s="5"/>
      <c r="T48" s="10"/>
      <c r="Y48">
        <v>4</v>
      </c>
      <c r="Z48">
        <v>4</v>
      </c>
      <c r="AA48" t="s">
        <v>59</v>
      </c>
    </row>
    <row r="49" spans="2:20" ht="16.5" thickBot="1" x14ac:dyDescent="0.3">
      <c r="B49" s="15"/>
      <c r="C49" s="5"/>
      <c r="D49" s="5"/>
      <c r="E49" s="5" t="s">
        <v>70</v>
      </c>
      <c r="F49" s="5"/>
      <c r="G49" s="5" t="s">
        <v>71</v>
      </c>
      <c r="H49" s="211"/>
      <c r="I49" s="212"/>
      <c r="J49" s="212"/>
      <c r="K49" s="212"/>
      <c r="L49" s="213"/>
      <c r="M49" s="29" t="e">
        <f>IFERROR(INDEX($Y$45:$Y$47,MATCH(H49,$AA$45:$AA$47,0)),"")+0</f>
        <v>#VALUE!</v>
      </c>
      <c r="N49" s="29" t="e">
        <f>IFERROR(IF(M49=3,"1","0"),"")+0</f>
        <v>#VALUE!</v>
      </c>
      <c r="O49" s="32"/>
      <c r="P49" s="189" t="str">
        <f>IFERROR(IF(M49=3,"YOU ARE CORRECT! VERY GOOD!","INCORRECT! PLEASE TRY AGAIN!"),"")</f>
        <v/>
      </c>
      <c r="Q49" s="190"/>
      <c r="R49" s="190"/>
      <c r="S49" s="191"/>
      <c r="T49" s="10"/>
    </row>
    <row r="50" spans="2:20" ht="16.5" thickBot="1" x14ac:dyDescent="0.3">
      <c r="B50" s="15"/>
      <c r="C50" s="5"/>
      <c r="D50" s="5"/>
      <c r="E50" s="5"/>
      <c r="F50" s="5"/>
      <c r="G50" s="5"/>
      <c r="H50" s="211"/>
      <c r="I50" s="212"/>
      <c r="J50" s="212"/>
      <c r="K50" s="212"/>
      <c r="L50" s="213"/>
      <c r="M50" s="29" t="e">
        <f>IFERROR(INDEX($Y$45:$Y$47,MATCH(H50,$AA$45:$AA$47,0)),"")+0</f>
        <v>#VALUE!</v>
      </c>
      <c r="N50" s="29" t="e">
        <f t="shared" ref="N50:N51" si="1">IFERROR(IF(M50=3,"1","0"),"")+0</f>
        <v>#VALUE!</v>
      </c>
      <c r="O50" s="32"/>
      <c r="P50" s="189" t="str">
        <f t="shared" ref="P50:P51" si="2">IFERROR(IF(M50=3,"YOU ARE CORRECT! VERY GOOD!","INCORRECT! PLEASE TRY AGAIN!"),"")</f>
        <v/>
      </c>
      <c r="Q50" s="190"/>
      <c r="R50" s="190"/>
      <c r="S50" s="191"/>
      <c r="T50" s="10"/>
    </row>
    <row r="51" spans="2:20" ht="16.5" thickBot="1" x14ac:dyDescent="0.3">
      <c r="B51" s="15"/>
      <c r="C51" s="5"/>
      <c r="D51" s="5"/>
      <c r="E51" s="5"/>
      <c r="F51" s="5"/>
      <c r="G51" s="5"/>
      <c r="H51" s="211"/>
      <c r="I51" s="212"/>
      <c r="J51" s="212"/>
      <c r="K51" s="212"/>
      <c r="L51" s="213"/>
      <c r="M51" s="29" t="e">
        <f>IFERROR(INDEX($Y$45:$Y$47,MATCH(H51,$AA$45:$AA$47,0)),"")+0</f>
        <v>#VALUE!</v>
      </c>
      <c r="N51" s="29" t="e">
        <f t="shared" si="1"/>
        <v>#VALUE!</v>
      </c>
      <c r="O51" s="32"/>
      <c r="P51" s="189" t="str">
        <f t="shared" si="2"/>
        <v/>
      </c>
      <c r="Q51" s="190"/>
      <c r="R51" s="190"/>
      <c r="S51" s="191"/>
      <c r="T51" s="10"/>
    </row>
    <row r="52" spans="2:20" x14ac:dyDescent="0.25">
      <c r="B52" s="15"/>
      <c r="C52" s="5"/>
      <c r="D52" s="5"/>
      <c r="E52" s="5"/>
      <c r="F52" s="5" t="s">
        <v>73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10"/>
    </row>
    <row r="53" spans="2:20" ht="15.75" thickBot="1" x14ac:dyDescent="0.3">
      <c r="B53" s="1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0"/>
    </row>
    <row r="54" spans="2:20" ht="32.25" thickBot="1" x14ac:dyDescent="0.3">
      <c r="B54" s="152" t="s">
        <v>80</v>
      </c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4"/>
    </row>
    <row r="55" spans="2:20" x14ac:dyDescent="0.25">
      <c r="B55" s="1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0"/>
    </row>
    <row r="56" spans="2:20" ht="18.75" x14ac:dyDescent="0.3">
      <c r="B56" s="27" t="s">
        <v>81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0"/>
    </row>
    <row r="57" spans="2:20" x14ac:dyDescent="0.25">
      <c r="B57" s="15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5"/>
      <c r="N57" s="5"/>
      <c r="O57" s="5"/>
      <c r="P57" s="5"/>
      <c r="Q57" s="5"/>
      <c r="R57" s="5"/>
      <c r="S57" s="5"/>
      <c r="T57" s="10"/>
    </row>
    <row r="58" spans="2:20" x14ac:dyDescent="0.25">
      <c r="B58" s="51"/>
      <c r="C58" s="5" t="s">
        <v>82</v>
      </c>
      <c r="D58" s="5"/>
      <c r="E58" s="5"/>
      <c r="F58" s="5"/>
      <c r="G58" s="5"/>
      <c r="H58" s="5"/>
      <c r="I58" s="5"/>
      <c r="J58" s="5"/>
      <c r="K58" s="5"/>
      <c r="L58" s="44"/>
      <c r="M58" s="5"/>
      <c r="N58" s="5"/>
      <c r="O58" s="5"/>
      <c r="P58" s="5"/>
      <c r="Q58" s="5"/>
      <c r="R58" s="5"/>
      <c r="S58" s="5"/>
      <c r="T58" s="10"/>
    </row>
    <row r="59" spans="2:20" x14ac:dyDescent="0.25">
      <c r="B59" s="51"/>
      <c r="C59" s="5" t="s">
        <v>86</v>
      </c>
      <c r="D59" s="5"/>
      <c r="E59" s="5"/>
      <c r="F59" s="5"/>
      <c r="G59" s="5"/>
      <c r="H59" s="5"/>
      <c r="I59" s="5"/>
      <c r="J59" s="5"/>
      <c r="K59" s="5"/>
      <c r="L59" s="45"/>
      <c r="M59" s="5"/>
      <c r="N59" s="5"/>
      <c r="O59" s="5"/>
      <c r="P59" s="5"/>
      <c r="Q59" s="5"/>
      <c r="R59" s="5"/>
      <c r="S59" s="5"/>
      <c r="T59" s="10"/>
    </row>
    <row r="60" spans="2:20" x14ac:dyDescent="0.25">
      <c r="B60" s="51"/>
      <c r="C60" s="5"/>
      <c r="D60" s="5" t="s">
        <v>94</v>
      </c>
      <c r="E60" s="5" t="s">
        <v>95</v>
      </c>
      <c r="F60" s="5"/>
      <c r="G60" s="5"/>
      <c r="H60" s="5"/>
      <c r="I60" s="5"/>
      <c r="J60" s="5"/>
      <c r="K60" s="5"/>
      <c r="L60" s="45"/>
      <c r="M60" s="5"/>
      <c r="N60" s="5"/>
      <c r="O60" s="5"/>
      <c r="P60" s="5"/>
      <c r="Q60" s="5"/>
      <c r="R60" s="5"/>
      <c r="S60" s="5"/>
      <c r="T60" s="10"/>
    </row>
    <row r="61" spans="2:20" x14ac:dyDescent="0.25">
      <c r="B61" s="51"/>
      <c r="C61" s="5" t="s">
        <v>87</v>
      </c>
      <c r="D61" s="5"/>
      <c r="E61" s="5"/>
      <c r="F61" s="5"/>
      <c r="G61" s="5"/>
      <c r="H61" s="5"/>
      <c r="I61" s="5"/>
      <c r="J61" s="5"/>
      <c r="K61" s="5"/>
      <c r="L61" s="45"/>
      <c r="M61" s="5"/>
      <c r="N61" s="5"/>
      <c r="O61" s="5"/>
      <c r="P61" s="5"/>
      <c r="Q61" s="5"/>
      <c r="R61" s="5"/>
      <c r="S61" s="5"/>
      <c r="T61" s="10"/>
    </row>
    <row r="62" spans="2:20" x14ac:dyDescent="0.25">
      <c r="B62" s="51"/>
      <c r="C62" s="5"/>
      <c r="D62" s="5" t="s">
        <v>92</v>
      </c>
      <c r="E62" s="5"/>
      <c r="F62" s="5"/>
      <c r="G62" s="5"/>
      <c r="H62" s="5"/>
      <c r="I62" s="5"/>
      <c r="J62" s="5"/>
      <c r="K62" s="5"/>
      <c r="L62" s="45"/>
      <c r="M62" s="5"/>
      <c r="N62" s="5"/>
      <c r="O62" s="5"/>
      <c r="P62" s="5"/>
      <c r="Q62" s="5"/>
      <c r="R62" s="5"/>
      <c r="S62" s="5"/>
      <c r="T62" s="10"/>
    </row>
    <row r="63" spans="2:20" x14ac:dyDescent="0.25">
      <c r="B63" s="51"/>
      <c r="C63" s="5" t="s">
        <v>88</v>
      </c>
      <c r="D63" s="5"/>
      <c r="E63" s="5"/>
      <c r="F63" s="5"/>
      <c r="G63" s="5"/>
      <c r="H63" s="5"/>
      <c r="I63" s="5"/>
      <c r="J63" s="5"/>
      <c r="K63" s="5"/>
      <c r="L63" s="45"/>
      <c r="M63" s="5"/>
      <c r="N63" s="5"/>
      <c r="O63" s="5"/>
      <c r="P63" s="5"/>
      <c r="Q63" s="5"/>
      <c r="R63" s="5"/>
      <c r="S63" s="5"/>
      <c r="T63" s="10"/>
    </row>
    <row r="64" spans="2:20" x14ac:dyDescent="0.25">
      <c r="B64" s="51"/>
      <c r="C64" s="5"/>
      <c r="D64" s="5" t="s">
        <v>96</v>
      </c>
      <c r="E64" s="5"/>
      <c r="F64" s="5"/>
      <c r="G64" s="5"/>
      <c r="H64" s="5"/>
      <c r="I64" s="5"/>
      <c r="J64" s="5"/>
      <c r="K64" s="5"/>
      <c r="L64" s="45"/>
      <c r="M64" s="5"/>
      <c r="N64" s="5"/>
      <c r="O64" s="5"/>
      <c r="P64" s="5"/>
      <c r="Q64" s="5"/>
      <c r="R64" s="5"/>
      <c r="S64" s="5"/>
      <c r="T64" s="10"/>
    </row>
    <row r="65" spans="2:24" x14ac:dyDescent="0.25">
      <c r="B65" s="51"/>
      <c r="C65" s="5" t="s">
        <v>89</v>
      </c>
      <c r="D65" s="5"/>
      <c r="E65" s="5"/>
      <c r="F65" s="5"/>
      <c r="G65" s="5"/>
      <c r="H65" s="5"/>
      <c r="I65" s="5"/>
      <c r="J65" s="5"/>
      <c r="K65" s="5"/>
      <c r="L65" s="45"/>
      <c r="M65" s="5"/>
      <c r="N65" s="5"/>
      <c r="O65" s="5"/>
      <c r="P65" s="5"/>
      <c r="Q65" s="5"/>
      <c r="R65" s="5"/>
      <c r="S65" s="5"/>
      <c r="T65" s="10"/>
    </row>
    <row r="66" spans="2:24" x14ac:dyDescent="0.25">
      <c r="B66" s="51"/>
      <c r="C66" s="5"/>
      <c r="D66" s="5" t="s">
        <v>96</v>
      </c>
      <c r="E66" s="5"/>
      <c r="F66" s="5"/>
      <c r="G66" s="5"/>
      <c r="H66" s="5"/>
      <c r="I66" s="5"/>
      <c r="J66" s="5"/>
      <c r="K66" s="5"/>
      <c r="L66" s="45"/>
      <c r="M66" s="5"/>
      <c r="N66" s="5"/>
      <c r="O66" s="5"/>
      <c r="P66" s="5"/>
      <c r="Q66" s="5"/>
      <c r="R66" s="5"/>
      <c r="S66" s="5"/>
      <c r="T66" s="10"/>
    </row>
    <row r="67" spans="2:24" x14ac:dyDescent="0.25">
      <c r="B67" s="51"/>
      <c r="C67" s="4" t="s">
        <v>97</v>
      </c>
      <c r="D67" s="5" t="s">
        <v>61</v>
      </c>
      <c r="E67" s="5"/>
      <c r="F67" s="5"/>
      <c r="G67" s="5"/>
      <c r="H67" s="5"/>
      <c r="I67" s="5"/>
      <c r="J67" s="5"/>
      <c r="K67" s="5"/>
      <c r="L67" s="45"/>
      <c r="M67" s="5"/>
      <c r="N67" s="5"/>
      <c r="O67" s="5"/>
      <c r="P67" s="5"/>
      <c r="Q67" s="5"/>
      <c r="R67" s="5"/>
      <c r="S67" s="5"/>
      <c r="T67" s="10"/>
    </row>
    <row r="68" spans="2:24" s="47" customFormat="1" x14ac:dyDescent="0.25">
      <c r="B68" s="52"/>
      <c r="C68" s="54" t="s">
        <v>90</v>
      </c>
      <c r="D68" s="48"/>
      <c r="E68" s="48"/>
      <c r="F68" s="48"/>
      <c r="G68" s="48"/>
      <c r="H68" s="48"/>
      <c r="I68" s="48"/>
      <c r="J68" s="48"/>
      <c r="K68" s="48"/>
      <c r="L68" s="49"/>
      <c r="M68" s="48"/>
      <c r="N68" s="48"/>
      <c r="O68" s="48"/>
      <c r="P68" s="48"/>
      <c r="Q68" s="48"/>
      <c r="R68" s="48"/>
      <c r="S68" s="48"/>
      <c r="T68" s="50"/>
      <c r="U68" s="53">
        <v>1</v>
      </c>
      <c r="V68" s="53">
        <v>1</v>
      </c>
      <c r="W68" s="53" t="s">
        <v>61</v>
      </c>
    </row>
    <row r="69" spans="2:24" ht="15.75" thickBot="1" x14ac:dyDescent="0.3">
      <c r="B69" s="51"/>
      <c r="C69" s="4" t="s">
        <v>97</v>
      </c>
      <c r="D69" s="43" t="s">
        <v>61</v>
      </c>
      <c r="E69" s="5"/>
      <c r="F69" s="5"/>
      <c r="G69" s="5"/>
      <c r="H69" s="5"/>
      <c r="I69" s="5"/>
      <c r="J69" s="5"/>
      <c r="K69" s="5"/>
      <c r="L69" s="45"/>
      <c r="M69" s="5"/>
      <c r="N69" s="5"/>
      <c r="O69" s="5"/>
      <c r="P69" s="5"/>
      <c r="Q69" s="5"/>
      <c r="R69" s="5"/>
      <c r="S69" s="5"/>
      <c r="T69" s="10"/>
      <c r="U69">
        <v>2</v>
      </c>
      <c r="V69">
        <v>2</v>
      </c>
      <c r="W69" t="s">
        <v>62</v>
      </c>
    </row>
    <row r="70" spans="2:24" ht="16.5" thickBot="1" x14ac:dyDescent="0.3">
      <c r="B70" s="51"/>
      <c r="C70" s="43"/>
      <c r="D70" s="43"/>
      <c r="E70" s="43"/>
      <c r="F70" s="43"/>
      <c r="G70" s="43"/>
      <c r="H70" s="43"/>
      <c r="I70" s="43"/>
      <c r="J70" s="43"/>
      <c r="K70" s="43"/>
      <c r="L70" s="46"/>
      <c r="M70" s="5">
        <f>IFERROR(INDEX($U$68:$U$71,MATCH(D69,$W$68:$W$71,0)),"")+0</f>
        <v>1</v>
      </c>
      <c r="N70" s="5">
        <f>IFERROR(IF(M70=1,"1","0"),"")+0</f>
        <v>1</v>
      </c>
      <c r="O70" s="5"/>
      <c r="P70" s="189" t="str">
        <f>IFERROR(IF(M70=1,"YOU ARE CORRECT! VERY GOOD!","INCORRECT! PLEASE TRY AGAIN!"),"")</f>
        <v>YOU ARE CORRECT! VERY GOOD!</v>
      </c>
      <c r="Q70" s="190"/>
      <c r="R70" s="190"/>
      <c r="S70" s="191"/>
      <c r="T70" s="10"/>
      <c r="U70">
        <v>3</v>
      </c>
      <c r="V70">
        <v>3</v>
      </c>
      <c r="W70" t="s">
        <v>83</v>
      </c>
    </row>
    <row r="71" spans="2:24" ht="15.75" thickBot="1" x14ac:dyDescent="0.3">
      <c r="B71" s="1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20"/>
      <c r="S71" s="20"/>
      <c r="T71" s="10"/>
      <c r="U71">
        <v>4</v>
      </c>
      <c r="V71">
        <v>4</v>
      </c>
      <c r="W71" t="s">
        <v>84</v>
      </c>
    </row>
    <row r="72" spans="2:24" ht="47.25" thickBot="1" x14ac:dyDescent="0.3">
      <c r="B72" s="217" t="s">
        <v>30</v>
      </c>
      <c r="C72" s="218"/>
      <c r="D72" s="218"/>
      <c r="E72" s="218"/>
      <c r="F72" s="218"/>
      <c r="G72" s="218"/>
      <c r="H72" s="218"/>
      <c r="I72" s="218"/>
      <c r="J72" s="218"/>
      <c r="K72" s="218"/>
      <c r="L72" s="219"/>
      <c r="M72" s="30"/>
      <c r="N72" s="30"/>
      <c r="O72" s="30"/>
      <c r="P72" s="174">
        <f>IFERROR(SUM(K28,K27,K26,K22,K20,K34,K35,K41,K42,N47,N70,),"")</f>
        <v>11</v>
      </c>
      <c r="Q72" s="175"/>
      <c r="R72" s="133" t="s">
        <v>77</v>
      </c>
      <c r="S72" s="134"/>
      <c r="T72" s="24"/>
    </row>
    <row r="73" spans="2:24" ht="52.5" customHeight="1" thickBot="1" x14ac:dyDescent="0.3">
      <c r="B73" s="207" t="str">
        <f>IFERROR(INDEX($W$73:$W$73,MATCH(X73,$P$72,0)),"")</f>
        <v>Are you now ready to take Activity Card 5? What are you waiting for? Proceed now to Activity Card 5.</v>
      </c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9"/>
      <c r="V73">
        <v>11</v>
      </c>
      <c r="W73" t="s">
        <v>105</v>
      </c>
      <c r="X73">
        <f>P72</f>
        <v>11</v>
      </c>
    </row>
  </sheetData>
  <mergeCells count="64">
    <mergeCell ref="C10:S10"/>
    <mergeCell ref="B1:T1"/>
    <mergeCell ref="B3:T3"/>
    <mergeCell ref="B5:T5"/>
    <mergeCell ref="C7:S7"/>
    <mergeCell ref="J8:P8"/>
    <mergeCell ref="D15:H15"/>
    <mergeCell ref="D16:H16"/>
    <mergeCell ref="D17:H17"/>
    <mergeCell ref="D12:H13"/>
    <mergeCell ref="D14:H14"/>
    <mergeCell ref="C27:D27"/>
    <mergeCell ref="F27:I27"/>
    <mergeCell ref="P27:S27"/>
    <mergeCell ref="C20:F20"/>
    <mergeCell ref="G20:I20"/>
    <mergeCell ref="P20:S20"/>
    <mergeCell ref="C22:F22"/>
    <mergeCell ref="G22:I22"/>
    <mergeCell ref="P22:S22"/>
    <mergeCell ref="C25:D25"/>
    <mergeCell ref="F25:I25"/>
    <mergeCell ref="C26:D26"/>
    <mergeCell ref="F26:I26"/>
    <mergeCell ref="P26:S26"/>
    <mergeCell ref="C28:D28"/>
    <mergeCell ref="F28:I28"/>
    <mergeCell ref="P28:S28"/>
    <mergeCell ref="B30:T30"/>
    <mergeCell ref="C33:D33"/>
    <mergeCell ref="F33:I33"/>
    <mergeCell ref="C34:D34"/>
    <mergeCell ref="F34:I34"/>
    <mergeCell ref="P34:S34"/>
    <mergeCell ref="C35:D35"/>
    <mergeCell ref="F35:I35"/>
    <mergeCell ref="P35:S35"/>
    <mergeCell ref="H49:L49"/>
    <mergeCell ref="P49:S49"/>
    <mergeCell ref="H50:L50"/>
    <mergeCell ref="P50:S50"/>
    <mergeCell ref="C36:D36"/>
    <mergeCell ref="F36:I36"/>
    <mergeCell ref="P36:S36"/>
    <mergeCell ref="B38:T38"/>
    <mergeCell ref="C41:E41"/>
    <mergeCell ref="F41:I41"/>
    <mergeCell ref="P41:S41"/>
    <mergeCell ref="D18:H18"/>
    <mergeCell ref="B72:L72"/>
    <mergeCell ref="P72:Q72"/>
    <mergeCell ref="R72:S72"/>
    <mergeCell ref="B73:T73"/>
    <mergeCell ref="B54:T54"/>
    <mergeCell ref="P70:S70"/>
    <mergeCell ref="H51:L51"/>
    <mergeCell ref="P51:S51"/>
    <mergeCell ref="C42:E42"/>
    <mergeCell ref="F42:I42"/>
    <mergeCell ref="P42:S42"/>
    <mergeCell ref="B44:T44"/>
    <mergeCell ref="H47:L47"/>
    <mergeCell ref="P47:S47"/>
    <mergeCell ref="H48:L48"/>
  </mergeCells>
  <conditionalFormatting sqref="G20:I20">
    <cfRule type="cellIs" dxfId="193" priority="74" operator="equal">
      <formula>"Time"</formula>
    </cfRule>
    <cfRule type="cellIs" dxfId="192" priority="75" operator="equal">
      <formula>"Distance"</formula>
    </cfRule>
    <cfRule type="cellIs" dxfId="191" priority="76" operator="equal">
      <formula>"Car"</formula>
    </cfRule>
    <cfRule type="cellIs" dxfId="190" priority="77" operator="equal">
      <formula>"SPEED"</formula>
    </cfRule>
    <cfRule type="cellIs" dxfId="189" priority="78" operator="equal">
      <formula>"SPEED"</formula>
    </cfRule>
  </conditionalFormatting>
  <conditionalFormatting sqref="P20:T20">
    <cfRule type="containsText" dxfId="188" priority="64" operator="containsText" text="very good">
      <formula>NOT(ISERROR(SEARCH("very good",P20)))</formula>
    </cfRule>
    <cfRule type="containsText" dxfId="187" priority="65" operator="containsText" text="incorrect">
      <formula>NOT(ISERROR(SEARCH("incorrect",P20)))</formula>
    </cfRule>
    <cfRule type="containsText" dxfId="186" priority="66" operator="containsText" text="incorrect">
      <formula>NOT(ISERROR(SEARCH("incorrect",P20)))</formula>
    </cfRule>
    <cfRule type="containsText" dxfId="185" priority="67" operator="containsText" text="correct">
      <formula>NOT(ISERROR(SEARCH("correct",P20)))</formula>
    </cfRule>
    <cfRule type="containsText" dxfId="184" priority="73" operator="containsText" text="Incorrect">
      <formula>NOT(ISERROR(SEARCH("Incorrect",P20)))</formula>
    </cfRule>
  </conditionalFormatting>
  <conditionalFormatting sqref="G22:I22">
    <cfRule type="containsText" dxfId="183" priority="68" operator="containsText" text="speed">
      <formula>NOT(ISERROR(SEARCH("speed",G22)))</formula>
    </cfRule>
    <cfRule type="containsText" dxfId="182" priority="69" operator="containsText" text="car">
      <formula>NOT(ISERROR(SEARCH("car",G22)))</formula>
    </cfRule>
    <cfRule type="containsText" dxfId="181" priority="70" operator="containsText" text="distance">
      <formula>NOT(ISERROR(SEARCH("distance",G22)))</formula>
    </cfRule>
    <cfRule type="containsText" dxfId="180" priority="71" operator="containsText" text="time">
      <formula>NOT(ISERROR(SEARCH("time",G22)))</formula>
    </cfRule>
    <cfRule type="containsText" dxfId="179" priority="72" operator="containsText" text="Speed">
      <formula>NOT(ISERROR(SEARCH("Speed",G22)))</formula>
    </cfRule>
  </conditionalFormatting>
  <conditionalFormatting sqref="P26:T28">
    <cfRule type="containsText" dxfId="178" priority="59" operator="containsText" text="very good">
      <formula>NOT(ISERROR(SEARCH("very good",P26)))</formula>
    </cfRule>
    <cfRule type="containsText" dxfId="177" priority="60" operator="containsText" text="incorrect">
      <formula>NOT(ISERROR(SEARCH("incorrect",P26)))</formula>
    </cfRule>
    <cfRule type="containsText" dxfId="176" priority="61" operator="containsText" text="incorrect">
      <formula>NOT(ISERROR(SEARCH("incorrect",P26)))</formula>
    </cfRule>
    <cfRule type="containsText" dxfId="175" priority="62" operator="containsText" text="correct">
      <formula>NOT(ISERROR(SEARCH("correct",P26)))</formula>
    </cfRule>
    <cfRule type="containsText" dxfId="174" priority="63" operator="containsText" text="Incorrect">
      <formula>NOT(ISERROR(SEARCH("Incorrect",P26)))</formula>
    </cfRule>
  </conditionalFormatting>
  <conditionalFormatting sqref="P22:T22">
    <cfRule type="containsText" dxfId="173" priority="54" operator="containsText" text="very good">
      <formula>NOT(ISERROR(SEARCH("very good",P22)))</formula>
    </cfRule>
    <cfRule type="containsText" dxfId="172" priority="55" operator="containsText" text="incorrect">
      <formula>NOT(ISERROR(SEARCH("incorrect",P22)))</formula>
    </cfRule>
    <cfRule type="containsText" dxfId="171" priority="56" operator="containsText" text="incorrect">
      <formula>NOT(ISERROR(SEARCH("incorrect",P22)))</formula>
    </cfRule>
    <cfRule type="containsText" dxfId="170" priority="57" operator="containsText" text="correct">
      <formula>NOT(ISERROR(SEARCH("correct",P22)))</formula>
    </cfRule>
    <cfRule type="containsText" dxfId="169" priority="58" operator="containsText" text="Incorrect">
      <formula>NOT(ISERROR(SEARCH("Incorrect",P22)))</formula>
    </cfRule>
  </conditionalFormatting>
  <conditionalFormatting sqref="P34:S36">
    <cfRule type="containsText" dxfId="168" priority="49" operator="containsText" text="very good">
      <formula>NOT(ISERROR(SEARCH("very good",P34)))</formula>
    </cfRule>
    <cfRule type="containsText" dxfId="167" priority="50" operator="containsText" text="incorrect">
      <formula>NOT(ISERROR(SEARCH("incorrect",P34)))</formula>
    </cfRule>
    <cfRule type="containsText" dxfId="166" priority="51" operator="containsText" text="incorrect">
      <formula>NOT(ISERROR(SEARCH("incorrect",P34)))</formula>
    </cfRule>
    <cfRule type="containsText" dxfId="165" priority="52" operator="containsText" text="correct">
      <formula>NOT(ISERROR(SEARCH("correct",P34)))</formula>
    </cfRule>
    <cfRule type="containsText" dxfId="164" priority="53" operator="containsText" text="Incorrect">
      <formula>NOT(ISERROR(SEARCH("Incorrect",P34)))</formula>
    </cfRule>
  </conditionalFormatting>
  <conditionalFormatting sqref="P41:S42">
    <cfRule type="containsText" dxfId="163" priority="44" operator="containsText" text="very good">
      <formula>NOT(ISERROR(SEARCH("very good",P41)))</formula>
    </cfRule>
    <cfRule type="containsText" dxfId="162" priority="45" operator="containsText" text="incorrect">
      <formula>NOT(ISERROR(SEARCH("incorrect",P41)))</formula>
    </cfRule>
    <cfRule type="containsText" dxfId="161" priority="46" operator="containsText" text="incorrect">
      <formula>NOT(ISERROR(SEARCH("incorrect",P41)))</formula>
    </cfRule>
    <cfRule type="containsText" dxfId="160" priority="47" operator="containsText" text="correct">
      <formula>NOT(ISERROR(SEARCH("correct",P41)))</formula>
    </cfRule>
    <cfRule type="containsText" dxfId="159" priority="48" operator="containsText" text="Incorrect">
      <formula>NOT(ISERROR(SEARCH("Incorrect",P41)))</formula>
    </cfRule>
  </conditionalFormatting>
  <conditionalFormatting sqref="F41:I41">
    <cfRule type="containsText" dxfId="158" priority="40" operator="containsText" text="UNITS">
      <formula>NOT(ISERROR(SEARCH("UNITS",F41)))</formula>
    </cfRule>
    <cfRule type="containsText" dxfId="157" priority="41" operator="containsText" text="TIME">
      <formula>NOT(ISERROR(SEARCH("TIME",F41)))</formula>
    </cfRule>
    <cfRule type="containsText" dxfId="156" priority="42" operator="containsText" text="DISTANCE">
      <formula>NOT(ISERROR(SEARCH("DISTANCE",F41)))</formula>
    </cfRule>
    <cfRule type="cellIs" dxfId="155" priority="43" operator="equal">
      <formula>"SPEED"</formula>
    </cfRule>
  </conditionalFormatting>
  <conditionalFormatting sqref="F42:I42">
    <cfRule type="cellIs" dxfId="154" priority="36" operator="equal">
      <formula>"SPEED = TIME/VELOCITY (T/V)"</formula>
    </cfRule>
    <cfRule type="cellIs" dxfId="153" priority="37" operator="equal">
      <formula>"SPEED = VELOCITY/TIME (V/T)"</formula>
    </cfRule>
    <cfRule type="cellIs" dxfId="152" priority="38" operator="equal">
      <formula>"SPEED = TIME/DISTANCE (T/D)"</formula>
    </cfRule>
    <cfRule type="cellIs" dxfId="151" priority="39" operator="equal">
      <formula>"SPEED = DISTANCE/TIME (D/T)"</formula>
    </cfRule>
  </conditionalFormatting>
  <conditionalFormatting sqref="O49:O51">
    <cfRule type="cellIs" dxfId="150" priority="28" operator="equal">
      <formula>"SPEED = TIME/VELOCITY (T/V)"</formula>
    </cfRule>
    <cfRule type="cellIs" dxfId="149" priority="29" operator="equal">
      <formula>"SPEED = VELOCITY/TIME (V/T)"</formula>
    </cfRule>
    <cfRule type="cellIs" dxfId="148" priority="30" operator="equal">
      <formula>"SPEED = TIME/DISTANCE (T/D)"</formula>
    </cfRule>
    <cfRule type="cellIs" dxfId="147" priority="31" operator="equal">
      <formula>"SPEED = DISTANCE/TIME (D/T)"</formula>
    </cfRule>
  </conditionalFormatting>
  <conditionalFormatting sqref="H47:L47 H48 O47">
    <cfRule type="cellIs" dxfId="146" priority="32" operator="equal">
      <formula>"SPEED = TIME/VELOCITY (T/V)"</formula>
    </cfRule>
    <cfRule type="cellIs" dxfId="145" priority="33" operator="equal">
      <formula>"SPEED = VELOCITY/TIME (V/T)"</formula>
    </cfRule>
    <cfRule type="cellIs" dxfId="144" priority="34" operator="equal">
      <formula>"SPEED = TIME/DISTANCE (T/D)"</formula>
    </cfRule>
    <cfRule type="cellIs" dxfId="143" priority="35" operator="equal">
      <formula>"SPEED = DISTANCE/TIME (D/T)"</formula>
    </cfRule>
  </conditionalFormatting>
  <conditionalFormatting sqref="P47:S47">
    <cfRule type="containsText" dxfId="142" priority="23" operator="containsText" text="very good">
      <formula>NOT(ISERROR(SEARCH("very good",P47)))</formula>
    </cfRule>
    <cfRule type="containsText" dxfId="141" priority="24" operator="containsText" text="incorrect">
      <formula>NOT(ISERROR(SEARCH("incorrect",P47)))</formula>
    </cfRule>
    <cfRule type="containsText" dxfId="140" priority="25" operator="containsText" text="incorrect">
      <formula>NOT(ISERROR(SEARCH("incorrect",P47)))</formula>
    </cfRule>
    <cfRule type="containsText" dxfId="139" priority="26" operator="containsText" text="correct">
      <formula>NOT(ISERROR(SEARCH("correct",P47)))</formula>
    </cfRule>
    <cfRule type="containsText" dxfId="138" priority="27" operator="containsText" text="Incorrect">
      <formula>NOT(ISERROR(SEARCH("Incorrect",P47)))</formula>
    </cfRule>
  </conditionalFormatting>
  <conditionalFormatting sqref="P49:S51">
    <cfRule type="containsText" dxfId="137" priority="18" operator="containsText" text="very good">
      <formula>NOT(ISERROR(SEARCH("very good",P49)))</formula>
    </cfRule>
    <cfRule type="containsText" dxfId="136" priority="19" operator="containsText" text="incorrect">
      <formula>NOT(ISERROR(SEARCH("incorrect",P49)))</formula>
    </cfRule>
    <cfRule type="containsText" dxfId="135" priority="20" operator="containsText" text="incorrect">
      <formula>NOT(ISERROR(SEARCH("incorrect",P49)))</formula>
    </cfRule>
    <cfRule type="containsText" dxfId="134" priority="21" operator="containsText" text="correct">
      <formula>NOT(ISERROR(SEARCH("correct",P49)))</formula>
    </cfRule>
    <cfRule type="containsText" dxfId="133" priority="22" operator="containsText" text="Incorrect">
      <formula>NOT(ISERROR(SEARCH("Incorrect",P49)))</formula>
    </cfRule>
  </conditionalFormatting>
  <conditionalFormatting sqref="H47:L47">
    <cfRule type="cellIs" dxfId="132" priority="14" operator="equal">
      <formula>"distance= velocity x time (v.t)"</formula>
    </cfRule>
    <cfRule type="cellIs" dxfId="131" priority="15" operator="equal">
      <formula>"time= distance/speed (d/s)"</formula>
    </cfRule>
    <cfRule type="cellIs" dxfId="130" priority="16" operator="equal">
      <formula>"speed= distance/time (d/t)"</formula>
    </cfRule>
    <cfRule type="cellIs" dxfId="129" priority="17" operator="equal">
      <formula>"speed= distance/time (d/t)"</formula>
    </cfRule>
  </conditionalFormatting>
  <conditionalFormatting sqref="H49:L51">
    <cfRule type="cellIs" dxfId="128" priority="10" operator="equal">
      <formula>"SPEED = TIME/VELOCITY (T/V)"</formula>
    </cfRule>
    <cfRule type="cellIs" dxfId="127" priority="11" operator="equal">
      <formula>"SPEED = VELOCITY/TIME (V/T)"</formula>
    </cfRule>
    <cfRule type="cellIs" dxfId="126" priority="12" operator="equal">
      <formula>"SPEED = TIME/DISTANCE (T/D)"</formula>
    </cfRule>
    <cfRule type="cellIs" dxfId="125" priority="13" operator="equal">
      <formula>"SPEED = DISTANCE/TIME (D/T)"</formula>
    </cfRule>
  </conditionalFormatting>
  <conditionalFormatting sqref="H49:L51">
    <cfRule type="cellIs" dxfId="124" priority="6" operator="equal">
      <formula>"distance= velocity x time (v.t)"</formula>
    </cfRule>
    <cfRule type="cellIs" dxfId="123" priority="7" operator="equal">
      <formula>"time= distance/speed (d/s)"</formula>
    </cfRule>
    <cfRule type="cellIs" dxfId="122" priority="8" operator="equal">
      <formula>"speed= distance/time (d/t)"</formula>
    </cfRule>
    <cfRule type="cellIs" dxfId="121" priority="9" operator="equal">
      <formula>"speed= distance/time (d/t)"</formula>
    </cfRule>
  </conditionalFormatting>
  <conditionalFormatting sqref="P70:S70">
    <cfRule type="containsText" dxfId="120" priority="1" operator="containsText" text="very good">
      <formula>NOT(ISERROR(SEARCH("very good",P70)))</formula>
    </cfRule>
    <cfRule type="containsText" dxfId="119" priority="2" operator="containsText" text="incorrect">
      <formula>NOT(ISERROR(SEARCH("incorrect",P70)))</formula>
    </cfRule>
    <cfRule type="containsText" dxfId="118" priority="3" operator="containsText" text="incorrect">
      <formula>NOT(ISERROR(SEARCH("incorrect",P70)))</formula>
    </cfRule>
    <cfRule type="containsText" dxfId="117" priority="4" operator="containsText" text="correct">
      <formula>NOT(ISERROR(SEARCH("correct",P70)))</formula>
    </cfRule>
    <cfRule type="containsText" dxfId="116" priority="5" operator="containsText" text="Incorrect">
      <formula>NOT(ISERROR(SEARCH("Incorrect",P70)))</formula>
    </cfRule>
  </conditionalFormatting>
  <dataValidations count="10">
    <dataValidation type="list" allowBlank="1" showInputMessage="1" showErrorMessage="1" errorTitle="INCORRECT!" error="PLEASE TRY AGAIN!" sqref="F34:I36" xr:uid="{00000000-0002-0000-1100-000000000000}">
      <formula1>$W$34:$W$37</formula1>
    </dataValidation>
    <dataValidation type="list" allowBlank="1" showInputMessage="1" showErrorMessage="1" sqref="F26:I28" xr:uid="{00000000-0002-0000-1100-000001000000}">
      <formula1>$W$26:$W$29</formula1>
    </dataValidation>
    <dataValidation type="list" allowBlank="1" showInputMessage="1" showErrorMessage="1" errorTitle="INCORRECT!" error="PLEASE TRY AGAIN!" sqref="F41:I41" xr:uid="{00000000-0002-0000-1100-000002000000}">
      <formula1>$W$41:$W$44</formula1>
    </dataValidation>
    <dataValidation type="list" allowBlank="1" showInputMessage="1" showErrorMessage="1" errorTitle="I AM SORRY, IT IS INCORRECT!" error="PLEASE TRY AGAIN!" sqref="G20:I20" xr:uid="{00000000-0002-0000-1100-000003000000}">
      <formula1>$W$20:$W$23</formula1>
    </dataValidation>
    <dataValidation type="list" allowBlank="1" showInputMessage="1" showErrorMessage="1" errorTitle="INCORRECT!" error="PLEASE TRY AGAIN!" sqref="G22:I22" xr:uid="{00000000-0002-0000-1100-000004000000}">
      <formula1>$AA$20:$AA$23</formula1>
    </dataValidation>
    <dataValidation type="list" allowBlank="1" showInputMessage="1" showErrorMessage="1" sqref="C26:D28 C34:D36" xr:uid="{00000000-0002-0000-1100-000005000000}">
      <formula1>$AA$26:$AA$29</formula1>
    </dataValidation>
    <dataValidation type="list" allowBlank="1" showInputMessage="1" showErrorMessage="1" errorTitle="INCORRECT!" error="PLEASE TRY AGAIN!" sqref="O47 F42:I42 O49:O51" xr:uid="{00000000-0002-0000-1100-000006000000}">
      <formula1>$AA$41:$AA$44</formula1>
    </dataValidation>
    <dataValidation type="list" allowBlank="1" showInputMessage="1" showErrorMessage="1" sqref="D69" xr:uid="{00000000-0002-0000-1100-000007000000}">
      <formula1>$W$68:$W$71</formula1>
    </dataValidation>
    <dataValidation type="list" allowBlank="1" showInputMessage="1" showErrorMessage="1" errorTitle="INCORRECT!" error="PLEASE TRY AGAIN!" sqref="H49:L51" xr:uid="{00000000-0002-0000-1100-000008000000}">
      <formula1>$AA$45:$AA$47</formula1>
    </dataValidation>
    <dataValidation type="list" allowBlank="1" showInputMessage="1" showErrorMessage="1" errorTitle="INCORRECT!" error="PLEASE TRY AGAIN!" sqref="H47:L47" xr:uid="{00000000-0002-0000-1100-000009000000}">
      <formula1>$AA$45:$AA$48</formula1>
    </dataValidation>
  </dataValidations>
  <hyperlinks>
    <hyperlink ref="B73:T73" location="'AC5-2'!A1" display="'AC5-2'!A1" xr:uid="{00000000-0004-0000-1100-000000000000}"/>
  </hyperlink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3:L24"/>
  <sheetViews>
    <sheetView showGridLines="0" showRowColHeaders="0" workbookViewId="0">
      <selection activeCell="B23" sqref="B23:L24"/>
    </sheetView>
  </sheetViews>
  <sheetFormatPr defaultRowHeight="15" x14ac:dyDescent="0.25"/>
  <cols>
    <col min="1" max="1" width="2" customWidth="1"/>
  </cols>
  <sheetData>
    <row r="23" spans="2:12" x14ac:dyDescent="0.25">
      <c r="B23" s="104" t="s">
        <v>128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6"/>
    </row>
    <row r="24" spans="2:12" x14ac:dyDescent="0.25">
      <c r="B24" s="107"/>
      <c r="C24" s="108"/>
      <c r="D24" s="108"/>
      <c r="E24" s="108"/>
      <c r="F24" s="108"/>
      <c r="G24" s="108"/>
      <c r="H24" s="108"/>
      <c r="I24" s="108"/>
      <c r="J24" s="108"/>
      <c r="K24" s="108"/>
      <c r="L24" s="109"/>
    </row>
  </sheetData>
  <sheetProtection selectLockedCells="1"/>
  <mergeCells count="1">
    <mergeCell ref="B23:L24"/>
  </mergeCells>
  <hyperlinks>
    <hyperlink ref="B23:L24" location="'3'!A1" display="CLICK HERE TO GO TO THE NEXT PAGE" xr:uid="{00000000-0004-0000-0100-000000000000}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87"/>
  <sheetViews>
    <sheetView showGridLines="0" showRowColHeaders="0" workbookViewId="0">
      <pane ySplit="4" topLeftCell="A16" activePane="bottomLeft" state="frozen"/>
      <selection pane="bottomLeft" activeCell="G21" sqref="G21:I21"/>
    </sheetView>
  </sheetViews>
  <sheetFormatPr defaultRowHeight="15" x14ac:dyDescent="0.25"/>
  <cols>
    <col min="1" max="1" width="2.5703125" customWidth="1"/>
    <col min="2" max="2" width="10.28515625" customWidth="1"/>
    <col min="3" max="3" width="9.140625" customWidth="1"/>
    <col min="5" max="5" width="9.140625" hidden="1" customWidth="1"/>
    <col min="8" max="8" width="9.28515625" customWidth="1"/>
    <col min="9" max="9" width="9.140625" customWidth="1"/>
    <col min="10" max="10" width="4.7109375" hidden="1" customWidth="1"/>
    <col min="11" max="11" width="3.85546875" hidden="1" customWidth="1"/>
    <col min="12" max="12" width="6.42578125" customWidth="1"/>
    <col min="13" max="13" width="5.42578125" hidden="1" customWidth="1"/>
    <col min="14" max="14" width="4.28515625" hidden="1" customWidth="1"/>
    <col min="21" max="21" width="8.5703125" hidden="1" customWidth="1"/>
    <col min="22" max="22" width="10.42578125" hidden="1" customWidth="1"/>
    <col min="23" max="23" width="8.85546875" hidden="1" customWidth="1"/>
    <col min="24" max="24" width="10.7109375" hidden="1" customWidth="1"/>
    <col min="25" max="25" width="8.85546875" hidden="1" customWidth="1"/>
    <col min="26" max="26" width="9.5703125" hidden="1" customWidth="1"/>
    <col min="27" max="27" width="15.5703125" hidden="1" customWidth="1"/>
    <col min="28" max="29" width="0" hidden="1" customWidth="1"/>
  </cols>
  <sheetData>
    <row r="1" spans="1:31" ht="15.75" thickBot="1" x14ac:dyDescent="0.3"/>
    <row r="2" spans="1:31" ht="24" thickBot="1" x14ac:dyDescent="0.3">
      <c r="B2" s="149" t="s">
        <v>91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1"/>
    </row>
    <row r="3" spans="1:31" ht="24" thickBot="1" x14ac:dyDescent="0.3">
      <c r="B3" s="1"/>
    </row>
    <row r="4" spans="1:31" ht="21.75" thickBot="1" x14ac:dyDescent="0.3">
      <c r="A4" s="41"/>
      <c r="B4" s="220" t="s">
        <v>11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2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</row>
    <row r="5" spans="1:31" ht="21.75" thickBot="1" x14ac:dyDescent="0.4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1" ht="32.25" thickBot="1" x14ac:dyDescent="0.3">
      <c r="B6" s="152" t="s">
        <v>37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4"/>
    </row>
    <row r="7" spans="1:31" ht="21" hidden="1" x14ac:dyDescent="0.25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8"/>
    </row>
    <row r="8" spans="1:31" hidden="1" x14ac:dyDescent="0.25">
      <c r="B8" s="7" t="s">
        <v>15</v>
      </c>
      <c r="C8" s="155" t="s">
        <v>14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21"/>
    </row>
    <row r="9" spans="1:31" hidden="1" x14ac:dyDescent="0.25">
      <c r="B9" s="8"/>
      <c r="C9" s="9"/>
      <c r="D9" s="9" t="s">
        <v>0</v>
      </c>
      <c r="E9" s="9"/>
      <c r="F9" s="9"/>
      <c r="G9" s="9"/>
      <c r="H9" s="9" t="s">
        <v>12</v>
      </c>
      <c r="I9" s="4" t="s">
        <v>13</v>
      </c>
      <c r="J9" s="206"/>
      <c r="K9" s="206"/>
      <c r="L9" s="206"/>
      <c r="M9" s="206"/>
      <c r="N9" s="206"/>
      <c r="O9" s="206"/>
      <c r="P9" s="206"/>
      <c r="Q9" s="5"/>
      <c r="R9" s="5"/>
      <c r="S9" s="5"/>
      <c r="T9" s="10"/>
    </row>
    <row r="10" spans="1:31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4"/>
      <c r="Q10" s="5"/>
      <c r="R10" s="5"/>
      <c r="S10" s="5"/>
      <c r="T10" s="10"/>
    </row>
    <row r="11" spans="1:31" x14ac:dyDescent="0.25">
      <c r="B11" s="7" t="s">
        <v>15</v>
      </c>
      <c r="C11" s="156" t="s">
        <v>17</v>
      </c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22"/>
    </row>
    <row r="12" spans="1:31" x14ac:dyDescent="0.25">
      <c r="B12" s="1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10"/>
    </row>
    <row r="13" spans="1:31" ht="15" customHeight="1" x14ac:dyDescent="0.25">
      <c r="B13" s="11"/>
      <c r="C13" s="5"/>
      <c r="D13" s="122" t="s">
        <v>127</v>
      </c>
      <c r="E13" s="123"/>
      <c r="F13" s="123"/>
      <c r="G13" s="123"/>
      <c r="H13" s="12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10"/>
    </row>
    <row r="14" spans="1:31" ht="15" customHeight="1" x14ac:dyDescent="0.25">
      <c r="B14" s="11"/>
      <c r="C14" s="5"/>
      <c r="D14" s="125"/>
      <c r="E14" s="126"/>
      <c r="F14" s="126"/>
      <c r="G14" s="126"/>
      <c r="H14" s="12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10"/>
    </row>
    <row r="15" spans="1:31" ht="26.25" customHeight="1" x14ac:dyDescent="0.25">
      <c r="B15" s="11"/>
      <c r="C15" s="5"/>
      <c r="D15" s="130" t="s">
        <v>112</v>
      </c>
      <c r="E15" s="131"/>
      <c r="F15" s="131"/>
      <c r="G15" s="131"/>
      <c r="H15" s="132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10"/>
    </row>
    <row r="16" spans="1:31" ht="24" customHeight="1" x14ac:dyDescent="0.25">
      <c r="B16" s="11"/>
      <c r="C16" s="5"/>
      <c r="D16" s="130"/>
      <c r="E16" s="131"/>
      <c r="F16" s="131"/>
      <c r="G16" s="131"/>
      <c r="H16" s="132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10"/>
    </row>
    <row r="17" spans="2:27" ht="26.25" customHeight="1" x14ac:dyDescent="0.25">
      <c r="B17" s="11"/>
      <c r="C17" s="5"/>
      <c r="D17" s="130"/>
      <c r="E17" s="131"/>
      <c r="F17" s="131"/>
      <c r="G17" s="131"/>
      <c r="H17" s="132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0"/>
    </row>
    <row r="18" spans="2:27" ht="26.25" customHeight="1" x14ac:dyDescent="0.25">
      <c r="B18" s="11"/>
      <c r="C18" s="5"/>
      <c r="D18" s="146"/>
      <c r="E18" s="147"/>
      <c r="F18" s="147"/>
      <c r="G18" s="147"/>
      <c r="H18" s="148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10"/>
    </row>
    <row r="19" spans="2:27" ht="24.75" customHeight="1" x14ac:dyDescent="0.25">
      <c r="B19" s="11"/>
      <c r="C19" s="5"/>
      <c r="D19" s="146"/>
      <c r="E19" s="147"/>
      <c r="F19" s="147"/>
      <c r="G19" s="147"/>
      <c r="H19" s="14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10"/>
    </row>
    <row r="20" spans="2:27" ht="15.75" thickBot="1" x14ac:dyDescent="0.3">
      <c r="B20" s="11"/>
      <c r="C20" s="65"/>
      <c r="D20" s="65"/>
      <c r="E20" s="37"/>
      <c r="F20" s="37"/>
      <c r="G20" s="37"/>
      <c r="H20" s="3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10"/>
    </row>
    <row r="21" spans="2:27" ht="16.5" thickBot="1" x14ac:dyDescent="0.3">
      <c r="B21" s="12" t="s">
        <v>118</v>
      </c>
      <c r="C21" s="156" t="s">
        <v>20</v>
      </c>
      <c r="D21" s="156"/>
      <c r="E21" s="156"/>
      <c r="F21" s="156"/>
      <c r="G21" s="200" t="s">
        <v>10</v>
      </c>
      <c r="H21" s="201"/>
      <c r="I21" s="202"/>
      <c r="J21" s="35">
        <f>IFERROR(INDEX($U$21:$U$24,MATCH(G21,$W$21:$W$24,0)),"")+0</f>
        <v>3</v>
      </c>
      <c r="K21" s="35">
        <f>IFERROR(IF(J21=3,"1","0"),"")+0</f>
        <v>1</v>
      </c>
      <c r="L21" s="34"/>
      <c r="M21" s="34"/>
      <c r="N21" s="34"/>
      <c r="O21" s="34"/>
      <c r="P21" s="189" t="str">
        <f>IFERROR(IF(J21=3,"YOU ARE CORRECT! VERY GOOD!","INCORRECT! PLEASE TRY AGAIN!"),"")</f>
        <v>YOU ARE CORRECT! VERY GOOD!</v>
      </c>
      <c r="Q21" s="190"/>
      <c r="R21" s="190"/>
      <c r="S21" s="191"/>
      <c r="T21" s="23"/>
      <c r="U21">
        <v>1</v>
      </c>
      <c r="V21">
        <v>1</v>
      </c>
      <c r="W21" t="s">
        <v>26</v>
      </c>
      <c r="Y21">
        <v>1</v>
      </c>
      <c r="Z21">
        <v>1</v>
      </c>
      <c r="AA21" t="s">
        <v>22</v>
      </c>
    </row>
    <row r="22" spans="2:27" ht="15.75" thickBot="1" x14ac:dyDescent="0.3">
      <c r="B22" s="1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10"/>
      <c r="U22">
        <v>2</v>
      </c>
      <c r="V22">
        <v>2</v>
      </c>
      <c r="W22" t="s">
        <v>27</v>
      </c>
      <c r="Y22">
        <v>2</v>
      </c>
      <c r="Z22">
        <v>2</v>
      </c>
      <c r="AA22" t="s">
        <v>23</v>
      </c>
    </row>
    <row r="23" spans="2:27" ht="16.5" thickBot="1" x14ac:dyDescent="0.3">
      <c r="B23" s="12" t="s">
        <v>18</v>
      </c>
      <c r="C23" s="161" t="s">
        <v>21</v>
      </c>
      <c r="D23" s="161"/>
      <c r="E23" s="161"/>
      <c r="F23" s="161"/>
      <c r="G23" s="203" t="s">
        <v>19</v>
      </c>
      <c r="H23" s="204"/>
      <c r="I23" s="205"/>
      <c r="J23" s="35">
        <f>IFERROR(INDEX($Y$21:$Y$24,MATCH(G23,$AA$21:$AA$24,0)),"")+0</f>
        <v>3</v>
      </c>
      <c r="K23" s="35">
        <f>IFERROR(IF(J23=3,"1","0"),"")+0</f>
        <v>1</v>
      </c>
      <c r="L23" s="35"/>
      <c r="M23" s="35"/>
      <c r="N23" s="35"/>
      <c r="O23" s="35"/>
      <c r="P23" s="189" t="str">
        <f>IFERROR(IF(J23=3,"YOU ARE CORRECT! VERY GOOD!","INCORRECT! PLEASE TRY AGAIN!"),"")</f>
        <v>YOU ARE CORRECT! VERY GOOD!</v>
      </c>
      <c r="Q23" s="190"/>
      <c r="R23" s="190"/>
      <c r="S23" s="191"/>
      <c r="T23" s="23"/>
      <c r="U23">
        <v>3</v>
      </c>
      <c r="V23">
        <v>3</v>
      </c>
      <c r="W23" t="s">
        <v>10</v>
      </c>
      <c r="Y23">
        <v>3</v>
      </c>
      <c r="Z23">
        <v>3</v>
      </c>
      <c r="AA23" t="s">
        <v>19</v>
      </c>
    </row>
    <row r="24" spans="2:27" x14ac:dyDescent="0.25">
      <c r="B24" s="1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10"/>
      <c r="U24">
        <v>4</v>
      </c>
      <c r="V24">
        <v>4</v>
      </c>
      <c r="W24" t="s">
        <v>28</v>
      </c>
      <c r="Y24">
        <v>4</v>
      </c>
      <c r="Z24">
        <v>4</v>
      </c>
      <c r="AA24" t="s">
        <v>24</v>
      </c>
    </row>
    <row r="25" spans="2:27" ht="15.75" thickBot="1" x14ac:dyDescent="0.3">
      <c r="B25" s="12" t="s">
        <v>116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10"/>
    </row>
    <row r="26" spans="2:27" ht="16.5" thickBot="1" x14ac:dyDescent="0.3">
      <c r="B26" s="15"/>
      <c r="C26" s="178" t="s">
        <v>7</v>
      </c>
      <c r="D26" s="179"/>
      <c r="E26" s="33"/>
      <c r="F26" s="138" t="s">
        <v>2</v>
      </c>
      <c r="G26" s="138"/>
      <c r="H26" s="138"/>
      <c r="I26" s="139"/>
      <c r="J26" s="5"/>
      <c r="K26" s="5"/>
      <c r="L26" s="5"/>
      <c r="M26" s="5"/>
      <c r="N26" s="5"/>
      <c r="O26" s="5"/>
      <c r="P26" s="5"/>
      <c r="Q26" s="5"/>
      <c r="R26" s="5"/>
      <c r="S26" s="5"/>
      <c r="T26" s="10"/>
    </row>
    <row r="27" spans="2:27" ht="16.5" thickBot="1" x14ac:dyDescent="0.3">
      <c r="B27" s="15"/>
      <c r="C27" s="192" t="s">
        <v>5</v>
      </c>
      <c r="D27" s="193"/>
      <c r="E27" s="35">
        <f>IFERROR(INDEX($Y$27:$Y$30,MATCH(C27,$AA$27:$AA$30,0)),"")+0</f>
        <v>2</v>
      </c>
      <c r="F27" s="187" t="s">
        <v>9</v>
      </c>
      <c r="G27" s="187"/>
      <c r="H27" s="187"/>
      <c r="I27" s="188"/>
      <c r="J27" s="35">
        <f>IFERROR(INDEX($U$27:$U$30,MATCH(F27,$W$27:$W$30,0)),"")+0-E27</f>
        <v>0</v>
      </c>
      <c r="K27" s="35">
        <f>IFERROR(IF(J27=0,"1","0"),"")+0</f>
        <v>1</v>
      </c>
      <c r="L27" s="5"/>
      <c r="M27" s="5"/>
      <c r="N27" s="5"/>
      <c r="O27" s="5"/>
      <c r="P27" s="189" t="str">
        <f>IFERROR(IF(J27=0,"YOU ARE CORRECT! VERY GOOD!","INCORRECT! PLEASE TRY AGAIN!"),"")</f>
        <v>YOU ARE CORRECT! VERY GOOD!</v>
      </c>
      <c r="Q27" s="190"/>
      <c r="R27" s="190"/>
      <c r="S27" s="191"/>
      <c r="T27" s="23"/>
      <c r="U27">
        <v>1</v>
      </c>
      <c r="V27">
        <v>1</v>
      </c>
      <c r="W27" t="s">
        <v>8</v>
      </c>
      <c r="Y27">
        <v>1</v>
      </c>
      <c r="Z27">
        <v>1</v>
      </c>
      <c r="AA27" t="s">
        <v>4</v>
      </c>
    </row>
    <row r="28" spans="2:27" ht="16.5" thickBot="1" x14ac:dyDescent="0.3">
      <c r="B28" s="15"/>
      <c r="C28" s="194" t="s">
        <v>4</v>
      </c>
      <c r="D28" s="195"/>
      <c r="E28" s="35">
        <f t="shared" ref="E28:E29" si="0">IFERROR(INDEX($Y$27:$Y$30,MATCH(C28,$AA$27:$AA$30,0)),"")+0</f>
        <v>1</v>
      </c>
      <c r="F28" s="198" t="s">
        <v>8</v>
      </c>
      <c r="G28" s="198"/>
      <c r="H28" s="198"/>
      <c r="I28" s="199"/>
      <c r="J28" s="35">
        <f>IFERROR(INDEX($U$27:$U$30,MATCH(F28,$W$27:$W$30,0)),"")+0-E28</f>
        <v>0</v>
      </c>
      <c r="K28" s="35">
        <f>IFERROR(IF(J28=0,"1","0"),"")+0</f>
        <v>1</v>
      </c>
      <c r="L28" s="5"/>
      <c r="M28" s="5"/>
      <c r="N28" s="5"/>
      <c r="O28" s="5"/>
      <c r="P28" s="189" t="str">
        <f>IFERROR(IF(J28=0,"YOU ARE CORRECT! VERY GOOD!","INCORRECT! PLEASE TRY AGAIN!"),"")</f>
        <v>YOU ARE CORRECT! VERY GOOD!</v>
      </c>
      <c r="Q28" s="190"/>
      <c r="R28" s="190"/>
      <c r="S28" s="191"/>
      <c r="T28" s="23"/>
      <c r="U28">
        <v>2</v>
      </c>
      <c r="V28">
        <v>2</v>
      </c>
      <c r="W28" t="s">
        <v>9</v>
      </c>
      <c r="Y28">
        <v>2</v>
      </c>
      <c r="Z28">
        <v>2</v>
      </c>
      <c r="AA28" t="s">
        <v>5</v>
      </c>
    </row>
    <row r="29" spans="2:27" ht="16.5" thickBot="1" x14ac:dyDescent="0.3">
      <c r="B29" s="15"/>
      <c r="C29" s="185" t="s">
        <v>3</v>
      </c>
      <c r="D29" s="186"/>
      <c r="E29" s="25">
        <f t="shared" si="0"/>
        <v>3</v>
      </c>
      <c r="F29" s="196" t="s">
        <v>6</v>
      </c>
      <c r="G29" s="196"/>
      <c r="H29" s="196"/>
      <c r="I29" s="197"/>
      <c r="J29" s="35">
        <f>IFERROR(INDEX($U$27:$U$30,MATCH(F29,$W$27:$W$30,0)),"")+0-E29</f>
        <v>0</v>
      </c>
      <c r="K29" s="35">
        <f>IFERROR(IF(J29=0,"1","0"),"")+0</f>
        <v>1</v>
      </c>
      <c r="L29" s="5"/>
      <c r="M29" s="5"/>
      <c r="N29" s="5"/>
      <c r="O29" s="5"/>
      <c r="P29" s="189" t="str">
        <f>IFERROR(IF(J29=0,"YOU ARE CORRECT! VERY GOOD!","INCORRECT! PLEASE TRY AGAIN!"),"")</f>
        <v>YOU ARE CORRECT! VERY GOOD!</v>
      </c>
      <c r="Q29" s="190"/>
      <c r="R29" s="190"/>
      <c r="S29" s="191"/>
      <c r="T29" s="23"/>
      <c r="U29">
        <v>3</v>
      </c>
      <c r="V29">
        <v>3</v>
      </c>
      <c r="W29" t="s">
        <v>6</v>
      </c>
      <c r="Y29">
        <v>3</v>
      </c>
      <c r="Z29">
        <v>3</v>
      </c>
      <c r="AA29" t="s">
        <v>3</v>
      </c>
    </row>
    <row r="30" spans="2:27" ht="15.75" thickBot="1" x14ac:dyDescent="0.3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10"/>
      <c r="U30">
        <v>9</v>
      </c>
      <c r="V30">
        <v>4</v>
      </c>
      <c r="W30" t="s">
        <v>25</v>
      </c>
      <c r="Y30">
        <v>4</v>
      </c>
      <c r="Z30">
        <v>4</v>
      </c>
      <c r="AA30" t="s">
        <v>29</v>
      </c>
    </row>
    <row r="31" spans="2:27" ht="15.75" thickBot="1" x14ac:dyDescent="0.3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10"/>
    </row>
    <row r="32" spans="2:27" ht="32.25" thickBot="1" x14ac:dyDescent="0.3">
      <c r="B32" s="152" t="s">
        <v>38</v>
      </c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4"/>
    </row>
    <row r="33" spans="2:27" x14ac:dyDescent="0.25">
      <c r="B33" s="1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10"/>
    </row>
    <row r="34" spans="2:27" ht="19.5" thickBot="1" x14ac:dyDescent="0.35">
      <c r="B34" s="27" t="s">
        <v>39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10"/>
    </row>
    <row r="35" spans="2:27" ht="16.5" thickBot="1" x14ac:dyDescent="0.3">
      <c r="B35" s="15"/>
      <c r="C35" s="178" t="s">
        <v>7</v>
      </c>
      <c r="D35" s="179"/>
      <c r="E35" s="33"/>
      <c r="F35" s="138" t="s">
        <v>40</v>
      </c>
      <c r="G35" s="138"/>
      <c r="H35" s="138"/>
      <c r="I35" s="139"/>
      <c r="J35" s="5"/>
      <c r="K35" s="5"/>
      <c r="L35" s="5"/>
      <c r="M35" s="5"/>
      <c r="N35" s="5"/>
      <c r="O35" s="5"/>
      <c r="P35" s="5"/>
      <c r="Q35" s="5"/>
      <c r="R35" s="5"/>
      <c r="S35" s="5"/>
      <c r="T35" s="10"/>
    </row>
    <row r="36" spans="2:27" ht="16.5" thickBot="1" x14ac:dyDescent="0.3">
      <c r="B36" s="15"/>
      <c r="C36" s="192" t="s">
        <v>5</v>
      </c>
      <c r="D36" s="193"/>
      <c r="E36" s="35">
        <f>IFERROR(INDEX($Y$36:$Y$39,MATCH(C36,$AA$36:$AA$39,0)),"")+0</f>
        <v>2</v>
      </c>
      <c r="F36" s="187" t="s">
        <v>42</v>
      </c>
      <c r="G36" s="187"/>
      <c r="H36" s="187"/>
      <c r="I36" s="188"/>
      <c r="J36" s="35">
        <f>IFERROR(INDEX($U$36:$U$39,MATCH(F36,$W$36:$W$39,0)),"")+0-E36</f>
        <v>0</v>
      </c>
      <c r="K36" s="35">
        <f>IFERROR(IF(J36=0,"1","0"),"")+0</f>
        <v>1</v>
      </c>
      <c r="L36" s="5"/>
      <c r="M36" s="5"/>
      <c r="N36" s="5"/>
      <c r="O36" s="5"/>
      <c r="P36" s="189" t="str">
        <f>IFERROR(IF(J36=0,"YOU ARE CORRECT! VERY GOOD!","INCORRECT! PLEASE TRY AGAIN!"),"")</f>
        <v>YOU ARE CORRECT! VERY GOOD!</v>
      </c>
      <c r="Q36" s="190"/>
      <c r="R36" s="190"/>
      <c r="S36" s="191"/>
      <c r="T36" s="10"/>
      <c r="U36">
        <v>5</v>
      </c>
      <c r="V36">
        <v>1</v>
      </c>
      <c r="W36" t="s">
        <v>41</v>
      </c>
      <c r="Y36">
        <v>1</v>
      </c>
      <c r="Z36">
        <v>1</v>
      </c>
      <c r="AA36" t="s">
        <v>29</v>
      </c>
    </row>
    <row r="37" spans="2:27" ht="16.5" thickBot="1" x14ac:dyDescent="0.3">
      <c r="B37" s="15"/>
      <c r="C37" s="194" t="s">
        <v>4</v>
      </c>
      <c r="D37" s="195"/>
      <c r="E37" s="35">
        <f>IFERROR(INDEX($Y$36:$Y$39,MATCH(C37,$AA$36:$AA$39,0)),"")+0</f>
        <v>4</v>
      </c>
      <c r="F37" s="198" t="s">
        <v>45</v>
      </c>
      <c r="G37" s="198"/>
      <c r="H37" s="198"/>
      <c r="I37" s="199"/>
      <c r="J37" s="35">
        <f>IFERROR(INDEX($U$36:$U$39,MATCH(F37,$W$36:$W$39,0)),"")+0-E37</f>
        <v>0</v>
      </c>
      <c r="K37" s="35">
        <f>IFERROR(IF(J37=0,"1","0"),"")+0</f>
        <v>1</v>
      </c>
      <c r="L37" s="5"/>
      <c r="M37" s="5"/>
      <c r="N37" s="5"/>
      <c r="O37" s="5"/>
      <c r="P37" s="189" t="str">
        <f>IFERROR(IF(J37=0,"YOU ARE CORRECT! VERY GOOD!","INCORRECT! PLEASE TRY AGAIN!"),"")</f>
        <v>YOU ARE CORRECT! VERY GOOD!</v>
      </c>
      <c r="Q37" s="190"/>
      <c r="R37" s="190"/>
      <c r="S37" s="191"/>
      <c r="T37" s="10"/>
      <c r="U37">
        <v>2</v>
      </c>
      <c r="V37">
        <v>2</v>
      </c>
      <c r="W37" t="s">
        <v>42</v>
      </c>
      <c r="Y37">
        <v>2</v>
      </c>
      <c r="Z37">
        <v>2</v>
      </c>
      <c r="AA37" t="s">
        <v>5</v>
      </c>
    </row>
    <row r="38" spans="2:27" ht="16.5" thickBot="1" x14ac:dyDescent="0.3">
      <c r="B38" s="15"/>
      <c r="C38" s="185"/>
      <c r="D38" s="186"/>
      <c r="E38" s="35" t="e">
        <f>IFERROR(INDEX($Y$36:$Y$39,MATCH(C38,$AA$36:$AA$39,0)),"")+0</f>
        <v>#VALUE!</v>
      </c>
      <c r="F38" s="198"/>
      <c r="G38" s="198"/>
      <c r="H38" s="198"/>
      <c r="I38" s="199"/>
      <c r="J38" s="35" t="e">
        <f>IFERROR(INDEX($U$36:$U$41,MATCH(F38,$W$36:$W$41,0)),"")+0-E38</f>
        <v>#VALUE!</v>
      </c>
      <c r="K38" s="35" t="e">
        <f>IFERROR(IF(J38=0,"1","0"),"")+0</f>
        <v>#VALUE!</v>
      </c>
      <c r="L38" s="5"/>
      <c r="M38" s="5"/>
      <c r="N38" s="5"/>
      <c r="O38" s="5"/>
      <c r="P38" s="189" t="str">
        <f>IFERROR(IF(J38=0,"YOU ARE CORRECT! VERY GOOD!","INCORRECT! PLEASE TRY AGAIN!"),"")</f>
        <v/>
      </c>
      <c r="Q38" s="190"/>
      <c r="R38" s="190"/>
      <c r="S38" s="191"/>
      <c r="T38" s="10"/>
      <c r="U38">
        <v>3</v>
      </c>
      <c r="V38">
        <v>3</v>
      </c>
      <c r="W38" t="s">
        <v>44</v>
      </c>
      <c r="Y38">
        <v>3</v>
      </c>
      <c r="Z38">
        <v>3</v>
      </c>
      <c r="AA38" t="s">
        <v>3</v>
      </c>
    </row>
    <row r="39" spans="2:27" ht="15.75" thickBot="1" x14ac:dyDescent="0.3">
      <c r="B39" s="1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10"/>
      <c r="U39">
        <v>4</v>
      </c>
      <c r="V39">
        <v>4</v>
      </c>
      <c r="W39" t="s">
        <v>45</v>
      </c>
      <c r="Y39">
        <v>4</v>
      </c>
      <c r="Z39">
        <v>4</v>
      </c>
      <c r="AA39" t="s">
        <v>4</v>
      </c>
    </row>
    <row r="40" spans="2:27" ht="32.25" thickBot="1" x14ac:dyDescent="0.3">
      <c r="B40" s="152" t="s">
        <v>52</v>
      </c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4"/>
      <c r="U40">
        <v>5</v>
      </c>
      <c r="W40" t="s">
        <v>61</v>
      </c>
    </row>
    <row r="41" spans="2:27" x14ac:dyDescent="0.25">
      <c r="B41" s="1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10"/>
      <c r="U41">
        <v>6</v>
      </c>
      <c r="W41" t="s">
        <v>65</v>
      </c>
    </row>
    <row r="42" spans="2:27" ht="19.5" thickBot="1" x14ac:dyDescent="0.35">
      <c r="B42" s="27" t="s">
        <v>53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10"/>
    </row>
    <row r="43" spans="2:27" ht="16.5" thickBot="1" x14ac:dyDescent="0.3">
      <c r="B43" s="15"/>
      <c r="C43" s="210" t="s">
        <v>54</v>
      </c>
      <c r="D43" s="210"/>
      <c r="E43" s="210"/>
      <c r="F43" s="211" t="s">
        <v>3</v>
      </c>
      <c r="G43" s="212"/>
      <c r="H43" s="212"/>
      <c r="I43" s="213"/>
      <c r="J43" s="35">
        <f>IFERROR(INDEX($U$43:$U$46,MATCH(F43,$W$43:$W$46,0)),"")+0</f>
        <v>3</v>
      </c>
      <c r="K43" s="35">
        <f>IFERROR(IF(J43=3,"1","0"),"")+0</f>
        <v>1</v>
      </c>
      <c r="L43" s="5"/>
      <c r="M43" s="5"/>
      <c r="N43" s="5"/>
      <c r="O43" s="5"/>
      <c r="P43" s="189" t="str">
        <f>IFERROR(IF(J43=3,"YOU ARE CORRECT! VERY GOOD!","INCORRECT! PLEASE TRY AGAIN!"),"")</f>
        <v>YOU ARE CORRECT! VERY GOOD!</v>
      </c>
      <c r="Q43" s="190"/>
      <c r="R43" s="190"/>
      <c r="S43" s="191"/>
      <c r="T43" s="10"/>
      <c r="U43">
        <v>1</v>
      </c>
      <c r="V43">
        <v>1</v>
      </c>
      <c r="W43" t="s">
        <v>4</v>
      </c>
      <c r="Y43">
        <v>1</v>
      </c>
      <c r="Z43">
        <v>1</v>
      </c>
      <c r="AA43" t="s">
        <v>56</v>
      </c>
    </row>
    <row r="44" spans="2:27" ht="16.5" thickBot="1" x14ac:dyDescent="0.3">
      <c r="B44" s="15"/>
      <c r="C44" s="210" t="s">
        <v>55</v>
      </c>
      <c r="D44" s="210"/>
      <c r="E44" s="210"/>
      <c r="F44" s="211" t="s">
        <v>56</v>
      </c>
      <c r="G44" s="212"/>
      <c r="H44" s="212"/>
      <c r="I44" s="213"/>
      <c r="J44" s="35">
        <f>IFERROR(INDEX($Y$43:$Y$46,MATCH(F44,$AA$43:$AA$46,0)),"")+0</f>
        <v>1</v>
      </c>
      <c r="K44" s="35">
        <f>IFERROR(IF(J44=1,"1","0"),"")+0</f>
        <v>1</v>
      </c>
      <c r="L44" s="5"/>
      <c r="M44" s="5"/>
      <c r="N44" s="5"/>
      <c r="O44" s="5"/>
      <c r="P44" s="189" t="str">
        <f>IFERROR(IF(J44=1,"YOU ARE CORRECT! VERY GOOD!","INCORRECT! PLEASE TRY AGAIN!"),"")</f>
        <v>YOU ARE CORRECT! VERY GOOD!</v>
      </c>
      <c r="Q44" s="190"/>
      <c r="R44" s="190"/>
      <c r="S44" s="191"/>
      <c r="T44" s="10"/>
      <c r="U44">
        <v>2</v>
      </c>
      <c r="V44">
        <v>2</v>
      </c>
      <c r="W44" t="s">
        <v>5</v>
      </c>
      <c r="Y44">
        <v>2</v>
      </c>
      <c r="Z44">
        <v>2</v>
      </c>
      <c r="AA44" t="s">
        <v>57</v>
      </c>
    </row>
    <row r="45" spans="2:27" ht="15.75" thickBot="1" x14ac:dyDescent="0.3">
      <c r="B45" s="1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10"/>
      <c r="U45">
        <v>3</v>
      </c>
      <c r="V45">
        <v>3</v>
      </c>
      <c r="W45" t="s">
        <v>3</v>
      </c>
      <c r="Y45">
        <v>3</v>
      </c>
      <c r="Z45">
        <v>3</v>
      </c>
      <c r="AA45" t="s">
        <v>58</v>
      </c>
    </row>
    <row r="46" spans="2:27" ht="32.25" thickBot="1" x14ac:dyDescent="0.3">
      <c r="B46" s="152" t="s">
        <v>67</v>
      </c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4"/>
      <c r="U46">
        <v>4</v>
      </c>
      <c r="V46">
        <v>4</v>
      </c>
      <c r="W46" t="s">
        <v>29</v>
      </c>
      <c r="Y46">
        <v>4</v>
      </c>
      <c r="Z46">
        <v>4</v>
      </c>
      <c r="AA46" t="s">
        <v>59</v>
      </c>
    </row>
    <row r="47" spans="2:27" ht="15.75" thickBot="1" x14ac:dyDescent="0.3">
      <c r="B47" s="1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38"/>
      <c r="S47" s="5"/>
      <c r="T47" s="10"/>
      <c r="Y47">
        <v>1</v>
      </c>
      <c r="Z47">
        <v>1</v>
      </c>
      <c r="AA47" t="s">
        <v>74</v>
      </c>
    </row>
    <row r="48" spans="2:27" ht="19.5" thickBot="1" x14ac:dyDescent="0.35">
      <c r="B48" s="27" t="s">
        <v>68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38"/>
      <c r="S48" s="5"/>
      <c r="T48" s="10"/>
      <c r="Y48">
        <v>2</v>
      </c>
      <c r="Z48">
        <v>2</v>
      </c>
      <c r="AA48" t="s">
        <v>75</v>
      </c>
    </row>
    <row r="49" spans="2:27" ht="16.5" thickBot="1" x14ac:dyDescent="0.3">
      <c r="B49" s="42"/>
      <c r="C49" s="5"/>
      <c r="D49" s="5"/>
      <c r="E49" s="5" t="s">
        <v>69</v>
      </c>
      <c r="F49" s="5"/>
      <c r="G49" s="5" t="s">
        <v>72</v>
      </c>
      <c r="H49" s="211" t="s">
        <v>76</v>
      </c>
      <c r="I49" s="212"/>
      <c r="J49" s="212"/>
      <c r="K49" s="212"/>
      <c r="L49" s="213"/>
      <c r="M49" s="35">
        <f>IFERROR(INDEX($Y$47:$Y$51,MATCH(H49,$AA$47:$AA$51,0)),"")+0</f>
        <v>3</v>
      </c>
      <c r="N49" s="35">
        <f>IFERROR(IF(M49=3,"1","0"),"")+0</f>
        <v>1</v>
      </c>
      <c r="O49" s="37"/>
      <c r="P49" s="189" t="str">
        <f>IFERROR(IF(M49=3,"YOU ARE CORRECT! VERY GOOD!","INCORRECT! PLEASE TRY AGAIN!"),"")</f>
        <v>YOU ARE CORRECT! VERY GOOD!</v>
      </c>
      <c r="Q49" s="190"/>
      <c r="R49" s="190"/>
      <c r="S49" s="191"/>
      <c r="T49" s="10"/>
      <c r="Y49">
        <v>3</v>
      </c>
      <c r="Z49">
        <v>3</v>
      </c>
      <c r="AA49" t="s">
        <v>76</v>
      </c>
    </row>
    <row r="50" spans="2:27" ht="15.75" thickBot="1" x14ac:dyDescent="0.3">
      <c r="B50" s="15"/>
      <c r="C50" s="5"/>
      <c r="D50" s="5"/>
      <c r="E50" s="5"/>
      <c r="F50" s="5"/>
      <c r="G50" s="5"/>
      <c r="H50" s="212"/>
      <c r="I50" s="212"/>
      <c r="J50" s="212"/>
      <c r="K50" s="212"/>
      <c r="L50" s="212"/>
      <c r="M50" s="35"/>
      <c r="N50" s="35"/>
      <c r="O50" s="37"/>
      <c r="P50" s="5"/>
      <c r="Q50" s="5"/>
      <c r="R50" s="5"/>
      <c r="S50" s="5"/>
      <c r="T50" s="10"/>
      <c r="Y50">
        <v>4</v>
      </c>
      <c r="Z50">
        <v>4</v>
      </c>
      <c r="AA50" t="s">
        <v>59</v>
      </c>
    </row>
    <row r="51" spans="2:27" ht="16.5" thickBot="1" x14ac:dyDescent="0.3">
      <c r="B51" s="15"/>
      <c r="C51" s="5"/>
      <c r="D51" s="5"/>
      <c r="E51" s="5" t="s">
        <v>70</v>
      </c>
      <c r="F51" s="5"/>
      <c r="G51" s="5" t="s">
        <v>71</v>
      </c>
      <c r="H51" s="211"/>
      <c r="I51" s="212"/>
      <c r="J51" s="212"/>
      <c r="K51" s="212"/>
      <c r="L51" s="213"/>
      <c r="M51" s="35" t="e">
        <f>IFERROR(INDEX($Y$47:$Y$51,MATCH(H51,$AA$47:$AA$51,0)),"")+0</f>
        <v>#VALUE!</v>
      </c>
      <c r="N51" s="35" t="e">
        <f>IFERROR(IF(M51=3,"1","0"),"")+0</f>
        <v>#VALUE!</v>
      </c>
      <c r="O51" s="37"/>
      <c r="P51" s="189" t="str">
        <f>IFERROR(IF(M51=3,"YOU ARE CORRECT! VERY GOOD!","INCORRECT! PLEASE TRY AGAIN!"),"")</f>
        <v/>
      </c>
      <c r="Q51" s="190"/>
      <c r="R51" s="190"/>
      <c r="S51" s="191"/>
      <c r="T51" s="10"/>
      <c r="Y51">
        <v>5</v>
      </c>
      <c r="Z51">
        <v>5</v>
      </c>
      <c r="AA51" t="s">
        <v>102</v>
      </c>
    </row>
    <row r="52" spans="2:27" ht="16.5" thickBot="1" x14ac:dyDescent="0.3">
      <c r="B52" s="15"/>
      <c r="C52" s="5"/>
      <c r="D52" s="5"/>
      <c r="E52" s="5"/>
      <c r="F52" s="5"/>
      <c r="G52" s="5"/>
      <c r="H52" s="211"/>
      <c r="I52" s="212"/>
      <c r="J52" s="212"/>
      <c r="K52" s="212"/>
      <c r="L52" s="213"/>
      <c r="M52" s="58" t="e">
        <f t="shared" ref="M52:M53" si="1">IFERROR(INDEX($Y$47:$Y$51,MATCH(H52,$AA$47:$AA$51,0)),"")+0</f>
        <v>#VALUE!</v>
      </c>
      <c r="N52" s="35" t="e">
        <f t="shared" ref="N52:N53" si="2">IFERROR(IF(M52=3,"1","0"),"")+0</f>
        <v>#VALUE!</v>
      </c>
      <c r="O52" s="37"/>
      <c r="P52" s="189" t="str">
        <f t="shared" ref="P52:P53" si="3">IFERROR(IF(M52=3,"YOU ARE CORRECT! VERY GOOD!","INCORRECT! PLEASE TRY AGAIN!"),"")</f>
        <v/>
      </c>
      <c r="Q52" s="190"/>
      <c r="R52" s="190"/>
      <c r="S52" s="191"/>
      <c r="T52" s="10"/>
    </row>
    <row r="53" spans="2:27" ht="16.5" thickBot="1" x14ac:dyDescent="0.3">
      <c r="B53" s="15"/>
      <c r="C53" s="5"/>
      <c r="D53" s="5"/>
      <c r="E53" s="5"/>
      <c r="F53" s="5"/>
      <c r="G53" s="5"/>
      <c r="H53" s="211"/>
      <c r="I53" s="212"/>
      <c r="J53" s="212"/>
      <c r="K53" s="212"/>
      <c r="L53" s="213"/>
      <c r="M53" s="58" t="e">
        <f t="shared" si="1"/>
        <v>#VALUE!</v>
      </c>
      <c r="N53" s="35" t="e">
        <f t="shared" si="2"/>
        <v>#VALUE!</v>
      </c>
      <c r="O53" s="37"/>
      <c r="P53" s="189" t="str">
        <f t="shared" si="3"/>
        <v/>
      </c>
      <c r="Q53" s="190"/>
      <c r="R53" s="190"/>
      <c r="S53" s="191"/>
      <c r="T53" s="10"/>
    </row>
    <row r="54" spans="2:27" x14ac:dyDescent="0.25">
      <c r="B54" s="15"/>
      <c r="C54" s="5"/>
      <c r="D54" s="5"/>
      <c r="E54" s="5"/>
      <c r="F54" s="5" t="s">
        <v>73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10"/>
    </row>
    <row r="55" spans="2:27" ht="15.75" thickBot="1" x14ac:dyDescent="0.3">
      <c r="B55" s="1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0"/>
    </row>
    <row r="56" spans="2:27" ht="32.25" thickBot="1" x14ac:dyDescent="0.3">
      <c r="B56" s="152" t="s">
        <v>80</v>
      </c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4"/>
    </row>
    <row r="57" spans="2:27" x14ac:dyDescent="0.25">
      <c r="B57" s="1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0"/>
    </row>
    <row r="58" spans="2:27" ht="18.75" x14ac:dyDescent="0.3">
      <c r="B58" s="27" t="s">
        <v>81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10"/>
    </row>
    <row r="59" spans="2:27" x14ac:dyDescent="0.25">
      <c r="B59" s="15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5"/>
      <c r="N59" s="5"/>
      <c r="O59" s="5"/>
      <c r="P59" s="5"/>
      <c r="Q59" s="5"/>
      <c r="R59" s="5"/>
      <c r="S59" s="5"/>
      <c r="T59" s="10"/>
    </row>
    <row r="60" spans="2:27" x14ac:dyDescent="0.25">
      <c r="B60" s="51"/>
      <c r="C60" s="5" t="s">
        <v>82</v>
      </c>
      <c r="D60" s="5"/>
      <c r="E60" s="5"/>
      <c r="F60" s="5"/>
      <c r="G60" s="5"/>
      <c r="H60" s="5"/>
      <c r="I60" s="5"/>
      <c r="J60" s="5"/>
      <c r="K60" s="5"/>
      <c r="L60" s="44"/>
      <c r="M60" s="5"/>
      <c r="N60" s="5"/>
      <c r="O60" s="5"/>
      <c r="P60" s="5"/>
      <c r="Q60" s="5"/>
      <c r="R60" s="5"/>
      <c r="S60" s="5"/>
      <c r="T60" s="10"/>
    </row>
    <row r="61" spans="2:27" x14ac:dyDescent="0.25">
      <c r="B61" s="51"/>
      <c r="C61" s="5" t="s">
        <v>86</v>
      </c>
      <c r="D61" s="5"/>
      <c r="E61" s="5"/>
      <c r="F61" s="5"/>
      <c r="G61" s="5"/>
      <c r="H61" s="5"/>
      <c r="I61" s="5"/>
      <c r="J61" s="5"/>
      <c r="K61" s="5"/>
      <c r="L61" s="45"/>
      <c r="M61" s="5"/>
      <c r="N61" s="5"/>
      <c r="O61" s="5"/>
      <c r="P61" s="5"/>
      <c r="Q61" s="5"/>
      <c r="R61" s="5"/>
      <c r="S61" s="5"/>
      <c r="T61" s="10"/>
    </row>
    <row r="62" spans="2:27" x14ac:dyDescent="0.25">
      <c r="B62" s="51"/>
      <c r="C62" s="5"/>
      <c r="D62" s="5" t="s">
        <v>94</v>
      </c>
      <c r="E62" s="5" t="s">
        <v>95</v>
      </c>
      <c r="F62" s="56"/>
      <c r="G62" s="5"/>
      <c r="H62" s="5"/>
      <c r="I62" s="5"/>
      <c r="J62" s="5"/>
      <c r="K62" s="5"/>
      <c r="L62" s="45"/>
      <c r="M62" s="5"/>
      <c r="N62" s="5"/>
      <c r="O62" s="5"/>
      <c r="P62" s="5"/>
      <c r="Q62" s="5"/>
      <c r="R62" s="5"/>
      <c r="S62" s="5"/>
      <c r="T62" s="10"/>
    </row>
    <row r="63" spans="2:27" x14ac:dyDescent="0.25">
      <c r="B63" s="51"/>
      <c r="C63" s="5" t="s">
        <v>87</v>
      </c>
      <c r="D63" s="5"/>
      <c r="E63" s="5"/>
      <c r="F63" s="5"/>
      <c r="G63" s="5"/>
      <c r="H63" s="5"/>
      <c r="I63" s="5"/>
      <c r="J63" s="5"/>
      <c r="K63" s="5"/>
      <c r="L63" s="45"/>
      <c r="M63" s="5"/>
      <c r="N63" s="5"/>
      <c r="O63" s="5"/>
      <c r="P63" s="5"/>
      <c r="Q63" s="5"/>
      <c r="R63" s="5"/>
      <c r="S63" s="5"/>
      <c r="T63" s="10"/>
    </row>
    <row r="64" spans="2:27" x14ac:dyDescent="0.25">
      <c r="B64" s="51"/>
      <c r="C64" s="5"/>
      <c r="D64" s="5" t="s">
        <v>92</v>
      </c>
      <c r="E64" s="5"/>
      <c r="F64" s="5"/>
      <c r="G64" s="5"/>
      <c r="H64" s="5"/>
      <c r="I64" s="5"/>
      <c r="J64" s="5"/>
      <c r="K64" s="5"/>
      <c r="L64" s="45"/>
      <c r="M64" s="5"/>
      <c r="N64" s="5"/>
      <c r="O64" s="5"/>
      <c r="P64" s="5"/>
      <c r="Q64" s="5"/>
      <c r="R64" s="5"/>
      <c r="S64" s="5"/>
      <c r="T64" s="10"/>
    </row>
    <row r="65" spans="1:31" x14ac:dyDescent="0.25">
      <c r="B65" s="51"/>
      <c r="C65" s="5" t="s">
        <v>88</v>
      </c>
      <c r="D65" s="5"/>
      <c r="E65" s="5"/>
      <c r="F65" s="5"/>
      <c r="G65" s="5"/>
      <c r="H65" s="5"/>
      <c r="I65" s="5"/>
      <c r="J65" s="5"/>
      <c r="K65" s="5"/>
      <c r="L65" s="45"/>
      <c r="M65" s="5"/>
      <c r="N65" s="5"/>
      <c r="O65" s="5"/>
      <c r="P65" s="5"/>
      <c r="Q65" s="5"/>
      <c r="R65" s="5"/>
      <c r="S65" s="5"/>
      <c r="T65" s="10"/>
    </row>
    <row r="66" spans="1:31" x14ac:dyDescent="0.25">
      <c r="B66" s="51"/>
      <c r="C66" s="5"/>
      <c r="D66" s="5" t="s">
        <v>96</v>
      </c>
      <c r="E66" s="5"/>
      <c r="F66" s="5"/>
      <c r="G66" s="5"/>
      <c r="H66" s="5"/>
      <c r="I66" s="5"/>
      <c r="J66" s="5"/>
      <c r="K66" s="5"/>
      <c r="L66" s="45"/>
      <c r="M66" s="5"/>
      <c r="N66" s="5"/>
      <c r="O66" s="5"/>
      <c r="P66" s="5"/>
      <c r="Q66" s="5"/>
      <c r="R66" s="5"/>
      <c r="S66" s="5"/>
      <c r="T66" s="10"/>
    </row>
    <row r="67" spans="1:31" x14ac:dyDescent="0.25">
      <c r="B67" s="51"/>
      <c r="C67" s="5" t="s">
        <v>89</v>
      </c>
      <c r="D67" s="5"/>
      <c r="E67" s="5"/>
      <c r="F67" s="5"/>
      <c r="G67" s="5"/>
      <c r="H67" s="5"/>
      <c r="I67" s="5"/>
      <c r="J67" s="5"/>
      <c r="K67" s="5"/>
      <c r="L67" s="45"/>
      <c r="M67" s="5"/>
      <c r="N67" s="5"/>
      <c r="O67" s="5"/>
      <c r="P67" s="5"/>
      <c r="Q67" s="5"/>
      <c r="R67" s="5"/>
      <c r="S67" s="5"/>
      <c r="T67" s="10"/>
    </row>
    <row r="68" spans="1:31" x14ac:dyDescent="0.25">
      <c r="B68" s="51"/>
      <c r="C68" s="5"/>
      <c r="D68" s="5" t="s">
        <v>96</v>
      </c>
      <c r="E68" s="5"/>
      <c r="F68" s="5"/>
      <c r="G68" s="5"/>
      <c r="H68" s="5"/>
      <c r="I68" s="5"/>
      <c r="J68" s="5"/>
      <c r="K68" s="5"/>
      <c r="L68" s="45"/>
      <c r="M68" s="5"/>
      <c r="N68" s="5"/>
      <c r="O68" s="5"/>
      <c r="P68" s="5"/>
      <c r="Q68" s="5"/>
      <c r="R68" s="5"/>
      <c r="S68" s="5"/>
      <c r="T68" s="10"/>
    </row>
    <row r="69" spans="1:31" x14ac:dyDescent="0.25">
      <c r="B69" s="51"/>
      <c r="C69" s="57" t="s">
        <v>97</v>
      </c>
      <c r="D69" s="5" t="s">
        <v>61</v>
      </c>
      <c r="E69" s="5"/>
      <c r="F69" s="5"/>
      <c r="G69" s="5"/>
      <c r="H69" s="5"/>
      <c r="I69" s="5"/>
      <c r="J69" s="5"/>
      <c r="K69" s="5"/>
      <c r="L69" s="45"/>
      <c r="M69" s="5"/>
      <c r="N69" s="5"/>
      <c r="O69" s="5"/>
      <c r="P69" s="5"/>
      <c r="Q69" s="5"/>
      <c r="R69" s="5"/>
      <c r="S69" s="5"/>
      <c r="T69" s="10"/>
    </row>
    <row r="70" spans="1:31" x14ac:dyDescent="0.25">
      <c r="A70" s="47"/>
      <c r="B70" s="52"/>
      <c r="C70" s="54" t="s">
        <v>90</v>
      </c>
      <c r="D70" s="48"/>
      <c r="E70" s="48"/>
      <c r="F70" s="48"/>
      <c r="G70" s="48"/>
      <c r="H70" s="48"/>
      <c r="I70" s="48"/>
      <c r="J70" s="48"/>
      <c r="K70" s="48"/>
      <c r="L70" s="49"/>
      <c r="M70" s="48"/>
      <c r="N70" s="48"/>
      <c r="O70" s="48"/>
      <c r="P70" s="48"/>
      <c r="Q70" s="48"/>
      <c r="R70" s="48"/>
      <c r="S70" s="48"/>
      <c r="T70" s="50"/>
      <c r="U70" s="53">
        <v>1</v>
      </c>
      <c r="V70" s="53">
        <v>1</v>
      </c>
      <c r="W70" s="53" t="s">
        <v>61</v>
      </c>
      <c r="X70" s="47"/>
      <c r="Y70" s="47"/>
      <c r="Z70" s="47"/>
      <c r="AA70" s="47"/>
      <c r="AB70" s="47"/>
      <c r="AC70" s="47"/>
      <c r="AD70" s="47"/>
      <c r="AE70" s="47"/>
    </row>
    <row r="71" spans="1:31" ht="15.75" thickBot="1" x14ac:dyDescent="0.3">
      <c r="B71" s="51"/>
      <c r="C71" s="5"/>
      <c r="D71" s="43" t="s">
        <v>61</v>
      </c>
      <c r="E71" s="5"/>
      <c r="F71" s="5"/>
      <c r="G71" s="5"/>
      <c r="H71" s="5"/>
      <c r="I71" s="5"/>
      <c r="J71" s="5"/>
      <c r="K71" s="5"/>
      <c r="L71" s="45"/>
      <c r="M71" s="5"/>
      <c r="N71" s="5"/>
      <c r="O71" s="5"/>
      <c r="P71" s="5"/>
      <c r="Q71" s="5"/>
      <c r="R71" s="5"/>
      <c r="S71" s="5"/>
      <c r="T71" s="10"/>
      <c r="U71">
        <v>2</v>
      </c>
      <c r="V71">
        <v>2</v>
      </c>
      <c r="W71" t="s">
        <v>62</v>
      </c>
    </row>
    <row r="72" spans="1:31" ht="16.5" thickBot="1" x14ac:dyDescent="0.3">
      <c r="B72" s="51"/>
      <c r="C72" s="43"/>
      <c r="D72" s="43"/>
      <c r="E72" s="43"/>
      <c r="F72" s="43"/>
      <c r="G72" s="43"/>
      <c r="H72" s="43"/>
      <c r="I72" s="43"/>
      <c r="J72" s="43"/>
      <c r="K72" s="43"/>
      <c r="L72" s="46"/>
      <c r="M72" s="5">
        <f>IFERROR(INDEX($U$70:$U$73,MATCH(D71,$W$70:$W$73,0)),"")+0</f>
        <v>1</v>
      </c>
      <c r="N72" s="5">
        <f>IFERROR(IF(M72=1,"1","0"),"")+0</f>
        <v>1</v>
      </c>
      <c r="O72" s="5"/>
      <c r="P72" s="189" t="str">
        <f>IFERROR(IF(M72=1,"YOU ARE CORRECT! VERY GOOD!","INCORRECT! PLEASE TRY AGAIN!"),"")</f>
        <v>YOU ARE CORRECT! VERY GOOD!</v>
      </c>
      <c r="Q72" s="190"/>
      <c r="R72" s="190"/>
      <c r="S72" s="191"/>
      <c r="T72" s="10"/>
      <c r="U72">
        <v>3</v>
      </c>
      <c r="V72">
        <v>3</v>
      </c>
      <c r="W72" t="s">
        <v>83</v>
      </c>
    </row>
    <row r="73" spans="1:31" ht="15.75" thickBot="1" x14ac:dyDescent="0.3">
      <c r="B73" s="1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10"/>
      <c r="U73">
        <v>4</v>
      </c>
      <c r="V73">
        <v>4</v>
      </c>
      <c r="W73" t="s">
        <v>84</v>
      </c>
    </row>
    <row r="74" spans="1:31" ht="32.25" thickBot="1" x14ac:dyDescent="0.3">
      <c r="B74" s="152" t="s">
        <v>98</v>
      </c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4"/>
    </row>
    <row r="75" spans="1:31" x14ac:dyDescent="0.25">
      <c r="B75" s="1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10"/>
    </row>
    <row r="76" spans="1:31" ht="21" x14ac:dyDescent="0.35">
      <c r="B76" s="55" t="s">
        <v>100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10"/>
      <c r="U76" s="53">
        <v>1</v>
      </c>
      <c r="V76" s="53">
        <v>1</v>
      </c>
      <c r="W76" s="53">
        <v>3</v>
      </c>
    </row>
    <row r="77" spans="1:31" ht="13.5" customHeight="1" x14ac:dyDescent="0.35">
      <c r="B77" s="55"/>
      <c r="C77" s="43"/>
      <c r="D77" s="43"/>
      <c r="E77" s="43"/>
      <c r="F77" s="43"/>
      <c r="G77" s="43"/>
      <c r="H77" s="43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10"/>
      <c r="U77">
        <v>4</v>
      </c>
      <c r="V77">
        <v>2</v>
      </c>
      <c r="W77">
        <v>6</v>
      </c>
    </row>
    <row r="78" spans="1:31" x14ac:dyDescent="0.25">
      <c r="B78" s="51"/>
      <c r="C78" s="5" t="s">
        <v>99</v>
      </c>
      <c r="D78" s="5"/>
      <c r="E78" s="5"/>
      <c r="F78" s="5"/>
      <c r="G78" s="5"/>
      <c r="H78" s="5"/>
      <c r="I78" s="44"/>
      <c r="J78" s="5"/>
      <c r="K78" s="5"/>
      <c r="L78" s="5"/>
      <c r="M78" s="5"/>
      <c r="N78" s="5"/>
      <c r="O78" s="5"/>
      <c r="P78" s="5"/>
      <c r="Q78" s="5"/>
      <c r="R78" s="5"/>
      <c r="S78" s="5"/>
      <c r="T78" s="10"/>
      <c r="U78">
        <v>3</v>
      </c>
      <c r="V78">
        <v>3</v>
      </c>
      <c r="W78">
        <v>2</v>
      </c>
    </row>
    <row r="79" spans="1:31" ht="15.75" thickBot="1" x14ac:dyDescent="0.3">
      <c r="B79" s="51"/>
      <c r="C79" s="5"/>
      <c r="D79" s="5"/>
      <c r="E79" s="5"/>
      <c r="F79" s="5"/>
      <c r="G79" s="5"/>
      <c r="H79" s="5"/>
      <c r="I79" s="45"/>
      <c r="J79" s="5"/>
      <c r="K79" s="5"/>
      <c r="L79" s="5"/>
      <c r="M79" s="5"/>
      <c r="N79" s="5"/>
      <c r="O79" s="5"/>
      <c r="P79" s="5"/>
      <c r="Q79" s="5"/>
      <c r="R79" s="5"/>
      <c r="S79" s="5"/>
      <c r="T79" s="10"/>
    </row>
    <row r="80" spans="1:31" ht="16.5" thickBot="1" x14ac:dyDescent="0.3">
      <c r="B80" s="51"/>
      <c r="C80" s="178" t="s">
        <v>7</v>
      </c>
      <c r="D80" s="179"/>
      <c r="E80" s="68"/>
      <c r="F80" s="226" t="s">
        <v>40</v>
      </c>
      <c r="G80" s="226"/>
      <c r="H80" s="226"/>
      <c r="I80" s="227"/>
      <c r="J80" s="5"/>
      <c r="K80" s="5"/>
      <c r="L80" s="5"/>
      <c r="M80" s="5"/>
      <c r="N80" s="5"/>
      <c r="O80" s="5"/>
      <c r="P80" s="5"/>
      <c r="Q80" s="5"/>
      <c r="R80" s="5"/>
      <c r="S80" s="5"/>
      <c r="T80" s="10"/>
      <c r="U80">
        <v>1</v>
      </c>
      <c r="V80">
        <v>1</v>
      </c>
      <c r="W80" t="s">
        <v>6</v>
      </c>
    </row>
    <row r="81" spans="2:24" x14ac:dyDescent="0.25">
      <c r="B81" s="51"/>
      <c r="C81" s="228">
        <v>3</v>
      </c>
      <c r="D81" s="229"/>
      <c r="E81" s="234">
        <f>IFERROR(INDEX($U$76:$U$78,MATCH(C81,$W$76:$W$78,0)),"")+0</f>
        <v>1</v>
      </c>
      <c r="F81" s="237" t="s">
        <v>6</v>
      </c>
      <c r="G81" s="238"/>
      <c r="H81" s="238"/>
      <c r="I81" s="238"/>
      <c r="J81" s="67"/>
      <c r="K81" s="5"/>
      <c r="L81" s="67"/>
      <c r="M81" s="5"/>
      <c r="N81" s="5"/>
      <c r="O81" s="5"/>
      <c r="P81" s="5"/>
      <c r="Q81" s="5"/>
      <c r="R81" s="5"/>
      <c r="S81" s="5"/>
      <c r="T81" s="10"/>
      <c r="U81">
        <v>2</v>
      </c>
      <c r="V81">
        <v>2</v>
      </c>
      <c r="W81" t="s">
        <v>110</v>
      </c>
    </row>
    <row r="82" spans="2:24" ht="19.5" customHeight="1" x14ac:dyDescent="0.25">
      <c r="B82" s="51"/>
      <c r="C82" s="230"/>
      <c r="D82" s="231"/>
      <c r="E82" s="235"/>
      <c r="F82" s="240"/>
      <c r="G82" s="241"/>
      <c r="H82" s="241"/>
      <c r="I82" s="241"/>
      <c r="J82" s="67"/>
      <c r="K82" s="5"/>
      <c r="L82" s="67"/>
      <c r="M82" s="5"/>
      <c r="N82" s="5"/>
      <c r="O82" s="5"/>
      <c r="P82" s="5"/>
      <c r="Q82" s="5"/>
      <c r="R82" s="5"/>
      <c r="S82" s="5"/>
      <c r="T82" s="10"/>
      <c r="U82">
        <v>5</v>
      </c>
      <c r="V82">
        <v>3</v>
      </c>
      <c r="W82" t="s">
        <v>111</v>
      </c>
    </row>
    <row r="83" spans="2:24" ht="19.5" customHeight="1" thickBot="1" x14ac:dyDescent="0.3">
      <c r="B83" s="51"/>
      <c r="C83" s="230"/>
      <c r="D83" s="231"/>
      <c r="E83" s="235"/>
      <c r="F83" s="240"/>
      <c r="G83" s="241"/>
      <c r="H83" s="241"/>
      <c r="I83" s="241"/>
      <c r="J83" s="67"/>
      <c r="K83" s="5"/>
      <c r="L83" s="67"/>
      <c r="M83" s="5"/>
      <c r="N83" s="5"/>
      <c r="O83" s="5"/>
      <c r="P83" s="5"/>
      <c r="Q83" s="5"/>
      <c r="R83" s="5"/>
      <c r="S83" s="5"/>
      <c r="T83" s="10"/>
    </row>
    <row r="84" spans="2:24" ht="16.5" thickBot="1" x14ac:dyDescent="0.3">
      <c r="B84" s="51"/>
      <c r="C84" s="232"/>
      <c r="D84" s="233"/>
      <c r="E84" s="236"/>
      <c r="F84" s="242"/>
      <c r="G84" s="243"/>
      <c r="H84" s="243"/>
      <c r="I84" s="243"/>
      <c r="J84" s="67">
        <f>IFERROR(INDEX($U$80:$U$82,MATCH(F81,$W$80:$W$82,0)),"")+0-E81</f>
        <v>0</v>
      </c>
      <c r="K84" s="5">
        <f>IFERROR(IF(J84=0,"1","0"),"")+0</f>
        <v>1</v>
      </c>
      <c r="L84" s="67"/>
      <c r="M84" s="5"/>
      <c r="N84" s="5"/>
      <c r="O84" s="5"/>
      <c r="P84" s="189" t="str">
        <f>IFERROR(IF(K84=1,"YOU ARE CORRECT! VERY GOOD!","INCORRECT! PLEASE TRY AGAIN!"),"")</f>
        <v>YOU ARE CORRECT! VERY GOOD!</v>
      </c>
      <c r="Q84" s="190"/>
      <c r="R84" s="190"/>
      <c r="S84" s="191"/>
      <c r="T84" s="10"/>
    </row>
    <row r="85" spans="2:24" ht="15.75" thickBot="1" x14ac:dyDescent="0.3">
      <c r="B85" s="1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20"/>
      <c r="S85" s="20"/>
      <c r="T85" s="10"/>
    </row>
    <row r="86" spans="2:24" ht="47.25" thickBot="1" x14ac:dyDescent="0.3">
      <c r="B86" s="217" t="s">
        <v>30</v>
      </c>
      <c r="C86" s="218"/>
      <c r="D86" s="218"/>
      <c r="E86" s="218"/>
      <c r="F86" s="218"/>
      <c r="G86" s="218"/>
      <c r="H86" s="218"/>
      <c r="I86" s="218"/>
      <c r="J86" s="218"/>
      <c r="K86" s="218"/>
      <c r="L86" s="219"/>
      <c r="M86" s="36"/>
      <c r="N86" s="36"/>
      <c r="O86" s="59"/>
      <c r="P86" s="175">
        <f>IFERROR(SUM(K29,K28,K27,K23,K21,K36,K37,K43,K44,N49,N72,K84),"")</f>
        <v>12</v>
      </c>
      <c r="Q86" s="175"/>
      <c r="R86" s="133" t="s">
        <v>85</v>
      </c>
      <c r="S86" s="134"/>
      <c r="T86" s="24"/>
    </row>
    <row r="87" spans="2:24" ht="48" customHeight="1" thickBot="1" x14ac:dyDescent="0.3">
      <c r="B87" s="207" t="str">
        <f>IFERROR(INDEX($W$87:$W$87,MATCH(X87,$P$86,0)),"")</f>
        <v>Are you now ready to take Activity Card 6? What are you waiting for? Proceed now to Activity Card 6.</v>
      </c>
      <c r="C87" s="208"/>
      <c r="D87" s="208"/>
      <c r="E87" s="208"/>
      <c r="F87" s="208"/>
      <c r="G87" s="208"/>
      <c r="H87" s="208"/>
      <c r="I87" s="208"/>
      <c r="J87" s="208"/>
      <c r="K87" s="208"/>
      <c r="L87" s="208"/>
      <c r="M87" s="208"/>
      <c r="N87" s="208"/>
      <c r="O87" s="208"/>
      <c r="P87" s="208"/>
      <c r="Q87" s="208"/>
      <c r="R87" s="208"/>
      <c r="S87" s="208"/>
      <c r="T87" s="209"/>
      <c r="V87">
        <v>12</v>
      </c>
      <c r="W87" t="s">
        <v>106</v>
      </c>
      <c r="X87">
        <f>P86</f>
        <v>12</v>
      </c>
    </row>
  </sheetData>
  <mergeCells count="71">
    <mergeCell ref="B87:T87"/>
    <mergeCell ref="B86:L86"/>
    <mergeCell ref="P86:Q86"/>
    <mergeCell ref="R86:S86"/>
    <mergeCell ref="B74:T74"/>
    <mergeCell ref="P84:S84"/>
    <mergeCell ref="H50:L50"/>
    <mergeCell ref="H51:L51"/>
    <mergeCell ref="P51:S51"/>
    <mergeCell ref="H52:L52"/>
    <mergeCell ref="P52:S52"/>
    <mergeCell ref="H53:L53"/>
    <mergeCell ref="P53:S53"/>
    <mergeCell ref="B56:T56"/>
    <mergeCell ref="P72:S72"/>
    <mergeCell ref="C81:D84"/>
    <mergeCell ref="E81:E84"/>
    <mergeCell ref="F81:I84"/>
    <mergeCell ref="C80:D80"/>
    <mergeCell ref="F80:I80"/>
    <mergeCell ref="C44:E44"/>
    <mergeCell ref="F44:I44"/>
    <mergeCell ref="P44:S44"/>
    <mergeCell ref="B46:T46"/>
    <mergeCell ref="H49:L49"/>
    <mergeCell ref="P49:S49"/>
    <mergeCell ref="C38:D38"/>
    <mergeCell ref="F38:I38"/>
    <mergeCell ref="P38:S38"/>
    <mergeCell ref="B40:T40"/>
    <mergeCell ref="C43:E43"/>
    <mergeCell ref="F43:I43"/>
    <mergeCell ref="P43:S43"/>
    <mergeCell ref="C36:D36"/>
    <mergeCell ref="F36:I36"/>
    <mergeCell ref="P36:S36"/>
    <mergeCell ref="C37:D37"/>
    <mergeCell ref="F37:I37"/>
    <mergeCell ref="P37:S37"/>
    <mergeCell ref="C29:D29"/>
    <mergeCell ref="F29:I29"/>
    <mergeCell ref="P29:S29"/>
    <mergeCell ref="B32:T32"/>
    <mergeCell ref="C35:D35"/>
    <mergeCell ref="F35:I35"/>
    <mergeCell ref="C28:D28"/>
    <mergeCell ref="F28:I28"/>
    <mergeCell ref="P28:S28"/>
    <mergeCell ref="C21:F21"/>
    <mergeCell ref="G21:I21"/>
    <mergeCell ref="P21:S21"/>
    <mergeCell ref="C23:F23"/>
    <mergeCell ref="G23:I23"/>
    <mergeCell ref="P23:S23"/>
    <mergeCell ref="C26:D26"/>
    <mergeCell ref="F26:I26"/>
    <mergeCell ref="C27:D27"/>
    <mergeCell ref="F27:I27"/>
    <mergeCell ref="P27:S27"/>
    <mergeCell ref="D19:H19"/>
    <mergeCell ref="C11:S11"/>
    <mergeCell ref="B2:T2"/>
    <mergeCell ref="B4:T4"/>
    <mergeCell ref="B6:T6"/>
    <mergeCell ref="C8:S8"/>
    <mergeCell ref="J9:P9"/>
    <mergeCell ref="D13:H14"/>
    <mergeCell ref="D15:H15"/>
    <mergeCell ref="D16:H16"/>
    <mergeCell ref="D17:H17"/>
    <mergeCell ref="D18:H18"/>
  </mergeCells>
  <conditionalFormatting sqref="G21:I21">
    <cfRule type="cellIs" dxfId="115" priority="81" operator="equal">
      <formula>"Time"</formula>
    </cfRule>
    <cfRule type="cellIs" dxfId="114" priority="82" operator="equal">
      <formula>"Distance"</formula>
    </cfRule>
    <cfRule type="cellIs" dxfId="113" priority="83" operator="equal">
      <formula>"Car"</formula>
    </cfRule>
    <cfRule type="cellIs" dxfId="112" priority="84" operator="equal">
      <formula>"SPEED"</formula>
    </cfRule>
    <cfRule type="cellIs" dxfId="111" priority="85" operator="equal">
      <formula>"SPEED"</formula>
    </cfRule>
  </conditionalFormatting>
  <conditionalFormatting sqref="P21:T21">
    <cfRule type="containsText" dxfId="110" priority="71" operator="containsText" text="very good">
      <formula>NOT(ISERROR(SEARCH("very good",P21)))</formula>
    </cfRule>
    <cfRule type="containsText" dxfId="109" priority="72" operator="containsText" text="incorrect">
      <formula>NOT(ISERROR(SEARCH("incorrect",P21)))</formula>
    </cfRule>
    <cfRule type="containsText" dxfId="108" priority="73" operator="containsText" text="incorrect">
      <formula>NOT(ISERROR(SEARCH("incorrect",P21)))</formula>
    </cfRule>
    <cfRule type="containsText" dxfId="107" priority="74" operator="containsText" text="correct">
      <formula>NOT(ISERROR(SEARCH("correct",P21)))</formula>
    </cfRule>
    <cfRule type="containsText" dxfId="106" priority="80" operator="containsText" text="Incorrect">
      <formula>NOT(ISERROR(SEARCH("Incorrect",P21)))</formula>
    </cfRule>
  </conditionalFormatting>
  <conditionalFormatting sqref="G23:I23">
    <cfRule type="containsText" dxfId="105" priority="75" operator="containsText" text="speed">
      <formula>NOT(ISERROR(SEARCH("speed",G23)))</formula>
    </cfRule>
    <cfRule type="containsText" dxfId="104" priority="76" operator="containsText" text="car">
      <formula>NOT(ISERROR(SEARCH("car",G23)))</formula>
    </cfRule>
    <cfRule type="containsText" dxfId="103" priority="77" operator="containsText" text="distance">
      <formula>NOT(ISERROR(SEARCH("distance",G23)))</formula>
    </cfRule>
    <cfRule type="containsText" dxfId="102" priority="78" operator="containsText" text="time">
      <formula>NOT(ISERROR(SEARCH("time",G23)))</formula>
    </cfRule>
    <cfRule type="containsText" dxfId="101" priority="79" operator="containsText" text="Speed">
      <formula>NOT(ISERROR(SEARCH("Speed",G23)))</formula>
    </cfRule>
  </conditionalFormatting>
  <conditionalFormatting sqref="P27:T29">
    <cfRule type="containsText" dxfId="100" priority="66" operator="containsText" text="very good">
      <formula>NOT(ISERROR(SEARCH("very good",P27)))</formula>
    </cfRule>
    <cfRule type="containsText" dxfId="99" priority="67" operator="containsText" text="incorrect">
      <formula>NOT(ISERROR(SEARCH("incorrect",P27)))</formula>
    </cfRule>
    <cfRule type="containsText" dxfId="98" priority="68" operator="containsText" text="incorrect">
      <formula>NOT(ISERROR(SEARCH("incorrect",P27)))</formula>
    </cfRule>
    <cfRule type="containsText" dxfId="97" priority="69" operator="containsText" text="correct">
      <formula>NOT(ISERROR(SEARCH("correct",P27)))</formula>
    </cfRule>
    <cfRule type="containsText" dxfId="96" priority="70" operator="containsText" text="Incorrect">
      <formula>NOT(ISERROR(SEARCH("Incorrect",P27)))</formula>
    </cfRule>
  </conditionalFormatting>
  <conditionalFormatting sqref="P23:T23">
    <cfRule type="containsText" dxfId="95" priority="61" operator="containsText" text="very good">
      <formula>NOT(ISERROR(SEARCH("very good",P23)))</formula>
    </cfRule>
    <cfRule type="containsText" dxfId="94" priority="62" operator="containsText" text="incorrect">
      <formula>NOT(ISERROR(SEARCH("incorrect",P23)))</formula>
    </cfRule>
    <cfRule type="containsText" dxfId="93" priority="63" operator="containsText" text="incorrect">
      <formula>NOT(ISERROR(SEARCH("incorrect",P23)))</formula>
    </cfRule>
    <cfRule type="containsText" dxfId="92" priority="64" operator="containsText" text="correct">
      <formula>NOT(ISERROR(SEARCH("correct",P23)))</formula>
    </cfRule>
    <cfRule type="containsText" dxfId="91" priority="65" operator="containsText" text="Incorrect">
      <formula>NOT(ISERROR(SEARCH("Incorrect",P23)))</formula>
    </cfRule>
  </conditionalFormatting>
  <conditionalFormatting sqref="P36:S38">
    <cfRule type="containsText" dxfId="90" priority="56" operator="containsText" text="very good">
      <formula>NOT(ISERROR(SEARCH("very good",P36)))</formula>
    </cfRule>
    <cfRule type="containsText" dxfId="89" priority="57" operator="containsText" text="incorrect">
      <formula>NOT(ISERROR(SEARCH("incorrect",P36)))</formula>
    </cfRule>
    <cfRule type="containsText" dxfId="88" priority="58" operator="containsText" text="incorrect">
      <formula>NOT(ISERROR(SEARCH("incorrect",P36)))</formula>
    </cfRule>
    <cfRule type="containsText" dxfId="87" priority="59" operator="containsText" text="correct">
      <formula>NOT(ISERROR(SEARCH("correct",P36)))</formula>
    </cfRule>
    <cfRule type="containsText" dxfId="86" priority="60" operator="containsText" text="Incorrect">
      <formula>NOT(ISERROR(SEARCH("Incorrect",P36)))</formula>
    </cfRule>
  </conditionalFormatting>
  <conditionalFormatting sqref="P43:S44">
    <cfRule type="containsText" dxfId="85" priority="51" operator="containsText" text="very good">
      <formula>NOT(ISERROR(SEARCH("very good",P43)))</formula>
    </cfRule>
    <cfRule type="containsText" dxfId="84" priority="52" operator="containsText" text="incorrect">
      <formula>NOT(ISERROR(SEARCH("incorrect",P43)))</formula>
    </cfRule>
    <cfRule type="containsText" dxfId="83" priority="53" operator="containsText" text="incorrect">
      <formula>NOT(ISERROR(SEARCH("incorrect",P43)))</formula>
    </cfRule>
    <cfRule type="containsText" dxfId="82" priority="54" operator="containsText" text="correct">
      <formula>NOT(ISERROR(SEARCH("correct",P43)))</formula>
    </cfRule>
    <cfRule type="containsText" dxfId="81" priority="55" operator="containsText" text="Incorrect">
      <formula>NOT(ISERROR(SEARCH("Incorrect",P43)))</formula>
    </cfRule>
  </conditionalFormatting>
  <conditionalFormatting sqref="F43:I43">
    <cfRule type="containsText" dxfId="80" priority="47" operator="containsText" text="UNITS">
      <formula>NOT(ISERROR(SEARCH("UNITS",F43)))</formula>
    </cfRule>
    <cfRule type="containsText" dxfId="79" priority="48" operator="containsText" text="TIME">
      <formula>NOT(ISERROR(SEARCH("TIME",F43)))</formula>
    </cfRule>
    <cfRule type="containsText" dxfId="78" priority="49" operator="containsText" text="DISTANCE">
      <formula>NOT(ISERROR(SEARCH("DISTANCE",F43)))</formula>
    </cfRule>
    <cfRule type="cellIs" dxfId="77" priority="50" operator="equal">
      <formula>"SPEED"</formula>
    </cfRule>
  </conditionalFormatting>
  <conditionalFormatting sqref="F44:I44">
    <cfRule type="cellIs" dxfId="76" priority="43" operator="equal">
      <formula>"SPEED = TIME/VELOCITY (T/V)"</formula>
    </cfRule>
    <cfRule type="cellIs" dxfId="75" priority="44" operator="equal">
      <formula>"SPEED = VELOCITY/TIME (V/T)"</formula>
    </cfRule>
    <cfRule type="cellIs" dxfId="74" priority="45" operator="equal">
      <formula>"SPEED = TIME/DISTANCE (T/D)"</formula>
    </cfRule>
    <cfRule type="cellIs" dxfId="73" priority="46" operator="equal">
      <formula>"SPEED = DISTANCE/TIME (D/T)"</formula>
    </cfRule>
  </conditionalFormatting>
  <conditionalFormatting sqref="O51:O53">
    <cfRule type="cellIs" dxfId="72" priority="35" operator="equal">
      <formula>"SPEED = TIME/VELOCITY (T/V)"</formula>
    </cfRule>
    <cfRule type="cellIs" dxfId="71" priority="36" operator="equal">
      <formula>"SPEED = VELOCITY/TIME (V/T)"</formula>
    </cfRule>
    <cfRule type="cellIs" dxfId="70" priority="37" operator="equal">
      <formula>"SPEED = TIME/DISTANCE (T/D)"</formula>
    </cfRule>
    <cfRule type="cellIs" dxfId="69" priority="38" operator="equal">
      <formula>"SPEED = DISTANCE/TIME (D/T)"</formula>
    </cfRule>
  </conditionalFormatting>
  <conditionalFormatting sqref="H49:L49 H50 O49">
    <cfRule type="cellIs" dxfId="68" priority="39" operator="equal">
      <formula>"SPEED = TIME/VELOCITY (T/V)"</formula>
    </cfRule>
    <cfRule type="cellIs" dxfId="67" priority="40" operator="equal">
      <formula>"SPEED = VELOCITY/TIME (V/T)"</formula>
    </cfRule>
    <cfRule type="cellIs" dxfId="66" priority="41" operator="equal">
      <formula>"SPEED = TIME/DISTANCE (T/D)"</formula>
    </cfRule>
    <cfRule type="cellIs" dxfId="65" priority="42" operator="equal">
      <formula>"SPEED = DISTANCE/TIME (D/T)"</formula>
    </cfRule>
  </conditionalFormatting>
  <conditionalFormatting sqref="P49:S49">
    <cfRule type="containsText" dxfId="64" priority="30" operator="containsText" text="very good">
      <formula>NOT(ISERROR(SEARCH("very good",P49)))</formula>
    </cfRule>
    <cfRule type="containsText" dxfId="63" priority="31" operator="containsText" text="incorrect">
      <formula>NOT(ISERROR(SEARCH("incorrect",P49)))</formula>
    </cfRule>
    <cfRule type="containsText" dxfId="62" priority="32" operator="containsText" text="incorrect">
      <formula>NOT(ISERROR(SEARCH("incorrect",P49)))</formula>
    </cfRule>
    <cfRule type="containsText" dxfId="61" priority="33" operator="containsText" text="correct">
      <formula>NOT(ISERROR(SEARCH("correct",P49)))</formula>
    </cfRule>
    <cfRule type="containsText" dxfId="60" priority="34" operator="containsText" text="Incorrect">
      <formula>NOT(ISERROR(SEARCH("Incorrect",P49)))</formula>
    </cfRule>
  </conditionalFormatting>
  <conditionalFormatting sqref="P51:S53">
    <cfRule type="containsText" dxfId="59" priority="25" operator="containsText" text="very good">
      <formula>NOT(ISERROR(SEARCH("very good",P51)))</formula>
    </cfRule>
    <cfRule type="containsText" dxfId="58" priority="26" operator="containsText" text="incorrect">
      <formula>NOT(ISERROR(SEARCH("incorrect",P51)))</formula>
    </cfRule>
    <cfRule type="containsText" dxfId="57" priority="27" operator="containsText" text="incorrect">
      <formula>NOT(ISERROR(SEARCH("incorrect",P51)))</formula>
    </cfRule>
    <cfRule type="containsText" dxfId="56" priority="28" operator="containsText" text="correct">
      <formula>NOT(ISERROR(SEARCH("correct",P51)))</formula>
    </cfRule>
    <cfRule type="containsText" dxfId="55" priority="29" operator="containsText" text="Incorrect">
      <formula>NOT(ISERROR(SEARCH("Incorrect",P51)))</formula>
    </cfRule>
  </conditionalFormatting>
  <conditionalFormatting sqref="H49:L49">
    <cfRule type="cellIs" dxfId="54" priority="2" operator="equal">
      <formula>"distance= speed/time (s/t)"</formula>
    </cfRule>
    <cfRule type="cellIs" dxfId="53" priority="21" operator="equal">
      <formula>"distance= velocity x time (v.t)"</formula>
    </cfRule>
    <cfRule type="cellIs" dxfId="52" priority="22" operator="equal">
      <formula>"time= distance/speed (d/s)"</formula>
    </cfRule>
    <cfRule type="cellIs" dxfId="51" priority="23" operator="equal">
      <formula>"speed= distance/time (d/t)"</formula>
    </cfRule>
    <cfRule type="cellIs" dxfId="50" priority="24" operator="equal">
      <formula>"speed= distance/time (d/t)"</formula>
    </cfRule>
  </conditionalFormatting>
  <conditionalFormatting sqref="H51:L53">
    <cfRule type="cellIs" dxfId="49" priority="17" operator="equal">
      <formula>"SPEED = TIME/VELOCITY (T/V)"</formula>
    </cfRule>
    <cfRule type="cellIs" dxfId="48" priority="18" operator="equal">
      <formula>"SPEED = VELOCITY/TIME (V/T)"</formula>
    </cfRule>
    <cfRule type="cellIs" dxfId="47" priority="19" operator="equal">
      <formula>"SPEED = TIME/DISTANCE (T/D)"</formula>
    </cfRule>
    <cfRule type="cellIs" dxfId="46" priority="20" operator="equal">
      <formula>"SPEED = DISTANCE/TIME (D/T)"</formula>
    </cfRule>
  </conditionalFormatting>
  <conditionalFormatting sqref="H51:L53">
    <cfRule type="cellIs" dxfId="45" priority="13" operator="equal">
      <formula>"distance= velocity x time (v.t)"</formula>
    </cfRule>
    <cfRule type="cellIs" dxfId="44" priority="14" operator="equal">
      <formula>"time= distance/speed (d/s)"</formula>
    </cfRule>
    <cfRule type="cellIs" dxfId="43" priority="15" operator="equal">
      <formula>"speed= distance/time (d/t)"</formula>
    </cfRule>
    <cfRule type="cellIs" dxfId="42" priority="16" operator="equal">
      <formula>"speed= distance/time (d/t)"</formula>
    </cfRule>
  </conditionalFormatting>
  <conditionalFormatting sqref="P72:S72">
    <cfRule type="containsText" dxfId="41" priority="8" operator="containsText" text="very good">
      <formula>NOT(ISERROR(SEARCH("very good",P72)))</formula>
    </cfRule>
    <cfRule type="containsText" dxfId="40" priority="9" operator="containsText" text="incorrect">
      <formula>NOT(ISERROR(SEARCH("incorrect",P72)))</formula>
    </cfRule>
    <cfRule type="containsText" dxfId="39" priority="10" operator="containsText" text="incorrect">
      <formula>NOT(ISERROR(SEARCH("incorrect",P72)))</formula>
    </cfRule>
    <cfRule type="containsText" dxfId="38" priority="11" operator="containsText" text="correct">
      <formula>NOT(ISERROR(SEARCH("correct",P72)))</formula>
    </cfRule>
    <cfRule type="containsText" dxfId="37" priority="12" operator="containsText" text="Incorrect">
      <formula>NOT(ISERROR(SEARCH("Incorrect",P72)))</formula>
    </cfRule>
  </conditionalFormatting>
  <conditionalFormatting sqref="P84:S84">
    <cfRule type="containsText" dxfId="36" priority="3" operator="containsText" text="very good">
      <formula>NOT(ISERROR(SEARCH("very good",P84)))</formula>
    </cfRule>
    <cfRule type="containsText" dxfId="35" priority="4" operator="containsText" text="incorrect">
      <formula>NOT(ISERROR(SEARCH("incorrect",P84)))</formula>
    </cfRule>
    <cfRule type="containsText" dxfId="34" priority="5" operator="containsText" text="incorrect">
      <formula>NOT(ISERROR(SEARCH("incorrect",P84)))</formula>
    </cfRule>
    <cfRule type="containsText" dxfId="33" priority="6" operator="containsText" text="correct">
      <formula>NOT(ISERROR(SEARCH("correct",P84)))</formula>
    </cfRule>
    <cfRule type="containsText" dxfId="32" priority="7" operator="containsText" text="Incorrect">
      <formula>NOT(ISERROR(SEARCH("Incorrect",P84)))</formula>
    </cfRule>
  </conditionalFormatting>
  <conditionalFormatting sqref="H51:L53">
    <cfRule type="cellIs" dxfId="31" priority="1" operator="equal">
      <formula>"distance= speed/time (s/t)"</formula>
    </cfRule>
  </conditionalFormatting>
  <dataValidations count="11">
    <dataValidation type="list" allowBlank="1" showInputMessage="1" showErrorMessage="1" sqref="D71" xr:uid="{00000000-0002-0000-1300-000000000000}">
      <formula1>$W$70:$W$73</formula1>
    </dataValidation>
    <dataValidation type="list" allowBlank="1" showInputMessage="1" showErrorMessage="1" errorTitle="INCORRECT!" error="PLEASE TRY AGAIN!" sqref="O49 F44:I44 O51:O53" xr:uid="{00000000-0002-0000-1300-000001000000}">
      <formula1>$AA$43:$AA$46</formula1>
    </dataValidation>
    <dataValidation type="list" allowBlank="1" showInputMessage="1" showErrorMessage="1" sqref="C27:D29 C36:D38" xr:uid="{00000000-0002-0000-1300-000002000000}">
      <formula1>$AA$27:$AA$30</formula1>
    </dataValidation>
    <dataValidation type="list" allowBlank="1" showInputMessage="1" showErrorMessage="1" errorTitle="INCORRECT!" error="PLEASE TRY AGAIN!" sqref="G23:I23" xr:uid="{00000000-0002-0000-1300-000003000000}">
      <formula1>$AA$21:$AA$24</formula1>
    </dataValidation>
    <dataValidation type="list" allowBlank="1" showInputMessage="1" showErrorMessage="1" errorTitle="I AM SORRY, IT IS INCORRECT!" error="PLEASE TRY AGAIN!" sqref="G21:I21" xr:uid="{00000000-0002-0000-1300-000004000000}">
      <formula1>$W$21:$W$24</formula1>
    </dataValidation>
    <dataValidation type="list" allowBlank="1" showInputMessage="1" showErrorMessage="1" errorTitle="INCORRECT!" error="PLEASE TRY AGAIN!" sqref="F43:I43" xr:uid="{00000000-0002-0000-1300-000005000000}">
      <formula1>$W$43:$W$46</formula1>
    </dataValidation>
    <dataValidation type="list" allowBlank="1" showInputMessage="1" showErrorMessage="1" sqref="F27:I29" xr:uid="{00000000-0002-0000-1300-000006000000}">
      <formula1>$W$27:$W$30</formula1>
    </dataValidation>
    <dataValidation type="list" allowBlank="1" showInputMessage="1" showErrorMessage="1" errorTitle="INCORRECT!" error="PLEASE TRY AGAIN!" sqref="F36:I38" xr:uid="{00000000-0002-0000-1300-000007000000}">
      <formula1>$W$36:$W$39</formula1>
    </dataValidation>
    <dataValidation type="list" allowBlank="1" showInputMessage="1" showErrorMessage="1" errorTitle="INCORRECT!" error="PLEASE TRY AGAIN!" sqref="H49:L49 H51:L53" xr:uid="{00000000-0002-0000-1300-000008000000}">
      <formula1>$AA$47:$AA$51</formula1>
    </dataValidation>
    <dataValidation type="list" allowBlank="1" showInputMessage="1" showErrorMessage="1" sqref="C81:D84" xr:uid="{00000000-0002-0000-1300-000009000000}">
      <formula1>$W$76:$W$78</formula1>
    </dataValidation>
    <dataValidation type="list" allowBlank="1" showInputMessage="1" showErrorMessage="1" sqref="F81:I84" xr:uid="{00000000-0002-0000-1300-00000A000000}">
      <formula1>$W$80:$W$82</formula1>
    </dataValidation>
  </dataValidations>
  <hyperlinks>
    <hyperlink ref="B87:T87" location="'AC6-2'!A1" display="'AC6-2'!A1" xr:uid="{00000000-0004-0000-1300-000000000000}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543B-48BB-485B-854E-3D92C739B4AE}">
  <dimension ref="B3:G10"/>
  <sheetViews>
    <sheetView workbookViewId="0">
      <selection activeCell="N15" sqref="N15"/>
    </sheetView>
  </sheetViews>
  <sheetFormatPr defaultRowHeight="15" x14ac:dyDescent="0.25"/>
  <cols>
    <col min="2" max="3" width="13.85546875" customWidth="1"/>
    <col min="4" max="4" width="15.5703125" customWidth="1"/>
    <col min="5" max="5" width="18.85546875" customWidth="1"/>
    <col min="6" max="6" width="27.7109375" customWidth="1"/>
    <col min="7" max="7" width="13.85546875" customWidth="1"/>
  </cols>
  <sheetData>
    <row r="3" spans="2:7" ht="19.5" hidden="1" customHeight="1" x14ac:dyDescent="0.3">
      <c r="B3" s="75" t="s">
        <v>135</v>
      </c>
      <c r="C3" s="75" t="s">
        <v>136</v>
      </c>
      <c r="D3" s="75" t="s">
        <v>137</v>
      </c>
      <c r="E3" s="75" t="s">
        <v>138</v>
      </c>
      <c r="F3" s="75" t="s">
        <v>139</v>
      </c>
      <c r="G3" s="75"/>
    </row>
    <row r="4" spans="2:7" ht="19.5" x14ac:dyDescent="0.3">
      <c r="B4" s="76" t="s">
        <v>129</v>
      </c>
      <c r="C4" s="78"/>
      <c r="D4" s="77">
        <f>SUM('AC6-2'!P85:Q85,'AC5-2'!P73:Q73,'AC4-2'!P56:Q56,'AC3-2'!N47:O47,'AC2-2'!N41:O41,'AC1-2'!N31:O31)</f>
        <v>0</v>
      </c>
      <c r="E4" s="78" t="s">
        <v>130</v>
      </c>
      <c r="F4" s="78" t="str">
        <f>IF(D4=54,"VERY MASTERED",IF(D4=53,"VERY MASTERED",IF(D4=52,"VERY MASTERED",IF(D4=51,"VERY MASTERED",IF(D4=50,"VERY MASTERED",IF(D4=49,"VERY MASTERED",IF(D4=48,"VERY MASTERED",IF(D4=47,"MASTERED",IF(D4=46,"MASTERED",IF(D4=45,"MASTERED",IF(D4=44,"MASTERED",IF(D4=43,"MASTERED",IF(D4=42,"NEARLY MASTERED",IF(D4=41,"NEARLY MASTERED",IF(D4=40,"NEARLY MASTERED",IF(D4=39,"LEAST MASTERED",IF(D4=38,"LEAST MASTERED",IF(D4=37,"LEAST MASTERED",IF(D4=36,"LEAST MASTERED",IF(D4=35,"LEAST MASTERED",IF(D4=34,"LEAST MASTERED",IF(D4=33,"LEAST MASTERED",IF(D4=32,"LEAST MASTERED",IF(D4=31,"LEAST MASTERED",IF(D4=30,"LEAST MASTERED",IF(D4=29,"LEAST MASTERED",IF(D4=28,"LEAST MASTERED",IF(D4=27,"LEAST MASTERED",IF(D4=26,"LEAST MASTERED",IF(D4=25,"LEAST MASTERED",IF(D4=24,"LEAST MASTERED",IF(D4=23,"LEAST MASTERED",IF(D4=22,"LEAST MASTERED",IF(D4=21,"LEAST MASTERED",IF(D4=20,"LEAST MASTERED",IF(D4=19,"LEAST MASTERED",IF(D4=18,"LEAST MASTERED",IF(D4=17,"LEAST MASTERED",IF(D4=16,"LEAST MASTERED",IF(D4=15,"LEAST MASTERED",IF(D4=14,"LEAST MASTERED",IF(D4=13,"LEAST MASTERED",IF(D4=12,"LEAST MASTERED",IF(D4=11,"LEAST MASTERED",IF(D4=10,"LEAST MASTERED",IF(D4=9,"LEAST MASTERED",IF(D4=8,"LEAST MASTERED",IF(D4=7,"LEAST MASTERED",IF(D4=6,"LEAST MASTERED",IF(D4=5,"LEAST MASTERED",IF(D4=4,"LEAST MASTERED",IF(D4=3,"LEAST MASTERED",IF(D4=2,"LEAST MASTERED",IF(D4=1,"LEAST MASTERED",""))))))))))))))))))))))))))))))))))))))))))))))))))))))</f>
        <v/>
      </c>
      <c r="G4" s="75"/>
    </row>
    <row r="6" spans="2:7" x14ac:dyDescent="0.25">
      <c r="B6" s="87" t="s">
        <v>143</v>
      </c>
      <c r="C6" s="88" t="s">
        <v>142</v>
      </c>
      <c r="D6" s="89" t="s">
        <v>141</v>
      </c>
      <c r="E6" s="90" t="s">
        <v>140</v>
      </c>
    </row>
    <row r="7" spans="2:7" x14ac:dyDescent="0.25">
      <c r="B7" s="79">
        <v>4</v>
      </c>
      <c r="C7" s="81">
        <v>48.6</v>
      </c>
      <c r="D7" s="83">
        <v>0.95</v>
      </c>
      <c r="E7" s="85" t="s">
        <v>131</v>
      </c>
    </row>
    <row r="8" spans="2:7" x14ac:dyDescent="0.25">
      <c r="B8" s="91">
        <v>3</v>
      </c>
      <c r="C8" s="92">
        <f>PRODUCT(D8,54)</f>
        <v>43.2</v>
      </c>
      <c r="D8" s="93">
        <v>0.8</v>
      </c>
      <c r="E8" s="94" t="s">
        <v>132</v>
      </c>
    </row>
    <row r="9" spans="2:7" x14ac:dyDescent="0.25">
      <c r="B9" s="80">
        <v>2</v>
      </c>
      <c r="C9" s="82">
        <f>PRODUCT(D9,54)</f>
        <v>40.5</v>
      </c>
      <c r="D9" s="84">
        <v>0.75</v>
      </c>
      <c r="E9" s="86" t="s">
        <v>133</v>
      </c>
    </row>
    <row r="10" spans="2:7" x14ac:dyDescent="0.25">
      <c r="B10" s="91">
        <v>1</v>
      </c>
      <c r="C10" s="92">
        <v>32.4</v>
      </c>
      <c r="D10" s="93">
        <v>0.6</v>
      </c>
      <c r="E10" s="94" t="s">
        <v>134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Y32"/>
  <sheetViews>
    <sheetView zoomScale="85" zoomScaleNormal="85" workbookViewId="0">
      <pane ySplit="4" topLeftCell="A19" activePane="bottomLeft" state="frozen"/>
      <selection activeCell="B1" sqref="B1"/>
      <selection pane="bottomLeft" activeCell="E27" sqref="E27"/>
    </sheetView>
  </sheetViews>
  <sheetFormatPr defaultRowHeight="15" x14ac:dyDescent="0.25"/>
  <cols>
    <col min="1" max="1" width="3.28515625" customWidth="1"/>
    <col min="2" max="2" width="10.42578125" customWidth="1"/>
    <col min="3" max="3" width="10.140625" customWidth="1"/>
    <col min="4" max="4" width="11.5703125" customWidth="1"/>
    <col min="5" max="5" width="4.85546875" customWidth="1"/>
    <col min="6" max="6" width="10.85546875" customWidth="1"/>
    <col min="10" max="10" width="9.140625" customWidth="1"/>
    <col min="11" max="11" width="9.5703125" customWidth="1"/>
    <col min="12" max="12" width="8" customWidth="1"/>
    <col min="13" max="13" width="11.5703125" customWidth="1"/>
    <col min="18" max="18" width="2.7109375" customWidth="1"/>
    <col min="19" max="19" width="8.42578125" customWidth="1"/>
    <col min="20" max="20" width="8.5703125" customWidth="1"/>
    <col min="21" max="21" width="10.140625" customWidth="1"/>
    <col min="22" max="22" width="6.42578125" customWidth="1"/>
    <col min="23" max="23" width="19.42578125" customWidth="1"/>
    <col min="24" max="24" width="6.140625" customWidth="1"/>
    <col min="25" max="25" width="5.140625" customWidth="1"/>
    <col min="26" max="26" width="8.42578125" customWidth="1"/>
  </cols>
  <sheetData>
    <row r="1" spans="2:20" ht="15.75" thickBot="1" x14ac:dyDescent="0.3"/>
    <row r="2" spans="2:20" ht="24" thickBot="1" x14ac:dyDescent="0.3">
      <c r="B2" s="149" t="s">
        <v>33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1"/>
    </row>
    <row r="3" spans="2:20" ht="15.75" customHeight="1" thickBot="1" x14ac:dyDescent="0.3">
      <c r="B3" s="1"/>
      <c r="T3" t="s">
        <v>149</v>
      </c>
    </row>
    <row r="4" spans="2:20" ht="38.25" customHeight="1" thickBot="1" x14ac:dyDescent="0.3">
      <c r="B4" s="135" t="s">
        <v>34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7"/>
    </row>
    <row r="5" spans="2:20" s="2" customFormat="1" ht="19.5" customHeight="1" thickBot="1" x14ac:dyDescent="0.4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2:20" ht="32.25" thickBot="1" x14ac:dyDescent="0.3">
      <c r="B6" s="152" t="s">
        <v>37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4"/>
    </row>
    <row r="7" spans="2:20" ht="21" hidden="1" x14ac:dyDescent="0.25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8"/>
    </row>
    <row r="8" spans="2:20" hidden="1" x14ac:dyDescent="0.25">
      <c r="B8" s="7" t="s">
        <v>15</v>
      </c>
      <c r="C8" s="155" t="s">
        <v>14</v>
      </c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21"/>
    </row>
    <row r="9" spans="2:20" hidden="1" x14ac:dyDescent="0.25">
      <c r="B9" s="8"/>
      <c r="C9" s="60"/>
      <c r="D9" s="9" t="s">
        <v>0</v>
      </c>
      <c r="E9" s="9"/>
      <c r="F9" s="60"/>
      <c r="G9" s="9" t="s">
        <v>1</v>
      </c>
      <c r="H9" s="60"/>
      <c r="I9" s="9" t="s">
        <v>12</v>
      </c>
      <c r="J9" s="4" t="s">
        <v>13</v>
      </c>
      <c r="K9" s="157"/>
      <c r="L9" s="157"/>
      <c r="M9" s="157"/>
      <c r="N9" s="157"/>
      <c r="O9" s="5"/>
      <c r="P9" s="5"/>
      <c r="Q9" s="5"/>
      <c r="R9" s="10"/>
    </row>
    <row r="10" spans="2:20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4"/>
      <c r="O10" s="5"/>
      <c r="P10" s="5"/>
      <c r="Q10" s="5"/>
      <c r="R10" s="10"/>
    </row>
    <row r="11" spans="2:20" x14ac:dyDescent="0.25">
      <c r="B11" s="7" t="s">
        <v>15</v>
      </c>
      <c r="C11" s="156" t="s">
        <v>17</v>
      </c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22"/>
    </row>
    <row r="12" spans="2:20" x14ac:dyDescent="0.25">
      <c r="B12" s="11"/>
      <c r="C12" s="69"/>
      <c r="D12" s="70"/>
      <c r="E12" s="70"/>
      <c r="F12" s="70"/>
      <c r="G12" s="70"/>
      <c r="H12" s="70"/>
      <c r="I12" s="69"/>
      <c r="J12" s="69"/>
      <c r="K12" s="5"/>
      <c r="L12" s="5"/>
      <c r="M12" s="5"/>
      <c r="N12" s="5"/>
      <c r="O12" s="5"/>
      <c r="P12" s="5"/>
      <c r="Q12" s="5"/>
      <c r="R12" s="10"/>
    </row>
    <row r="13" spans="2:20" x14ac:dyDescent="0.25">
      <c r="B13" s="11"/>
      <c r="C13" s="71"/>
      <c r="D13" s="122" t="s">
        <v>127</v>
      </c>
      <c r="E13" s="123"/>
      <c r="F13" s="123"/>
      <c r="G13" s="123"/>
      <c r="H13" s="124"/>
      <c r="I13" s="69"/>
      <c r="J13" s="69"/>
      <c r="K13" s="5"/>
      <c r="L13" s="5"/>
      <c r="M13" s="5"/>
      <c r="N13" s="5"/>
      <c r="O13" s="5"/>
      <c r="P13" s="5"/>
      <c r="Q13" s="5"/>
      <c r="R13" s="10"/>
    </row>
    <row r="14" spans="2:20" x14ac:dyDescent="0.25">
      <c r="B14" s="11"/>
      <c r="C14" s="71"/>
      <c r="D14" s="125"/>
      <c r="E14" s="126"/>
      <c r="F14" s="126"/>
      <c r="G14" s="126"/>
      <c r="H14" s="127"/>
      <c r="I14" s="69"/>
      <c r="J14" s="69"/>
      <c r="K14" s="5"/>
      <c r="L14" s="5"/>
      <c r="M14" s="5"/>
      <c r="N14" s="5"/>
      <c r="O14" s="5"/>
      <c r="P14" s="5"/>
      <c r="Q14" s="5"/>
      <c r="R14" s="10"/>
    </row>
    <row r="15" spans="2:20" ht="26.25" customHeight="1" x14ac:dyDescent="0.25">
      <c r="B15" s="11"/>
      <c r="C15" s="71"/>
      <c r="D15" s="130"/>
      <c r="E15" s="131"/>
      <c r="F15" s="131"/>
      <c r="G15" s="131"/>
      <c r="H15" s="132"/>
      <c r="I15" s="69"/>
      <c r="J15" s="69"/>
      <c r="K15" s="5"/>
      <c r="L15" s="5"/>
      <c r="M15" s="5"/>
      <c r="N15" s="5"/>
      <c r="O15" s="5"/>
      <c r="P15" s="5"/>
      <c r="Q15" s="5"/>
      <c r="R15" s="10"/>
    </row>
    <row r="16" spans="2:20" ht="27.75" customHeight="1" x14ac:dyDescent="0.25">
      <c r="B16" s="11"/>
      <c r="C16" s="72"/>
      <c r="D16" s="130"/>
      <c r="E16" s="131"/>
      <c r="F16" s="131"/>
      <c r="G16" s="131"/>
      <c r="H16" s="132"/>
      <c r="I16" s="69"/>
      <c r="J16" s="69"/>
      <c r="K16" s="5"/>
      <c r="L16" s="5"/>
      <c r="M16" s="5"/>
      <c r="N16" s="5"/>
      <c r="O16" s="5"/>
      <c r="P16" s="5"/>
      <c r="Q16" s="5"/>
      <c r="R16" s="10"/>
    </row>
    <row r="17" spans="2:25" ht="29.25" customHeight="1" x14ac:dyDescent="0.25">
      <c r="B17" s="11"/>
      <c r="C17" s="72"/>
      <c r="D17" s="130"/>
      <c r="E17" s="131"/>
      <c r="F17" s="131"/>
      <c r="G17" s="131"/>
      <c r="H17" s="132"/>
      <c r="I17" s="69"/>
      <c r="J17" s="69"/>
      <c r="K17" s="5"/>
      <c r="L17" s="5"/>
      <c r="M17" s="5"/>
      <c r="N17" s="5"/>
      <c r="O17" s="5"/>
      <c r="P17" s="5"/>
      <c r="Q17" s="5"/>
      <c r="R17" s="10"/>
    </row>
    <row r="18" spans="2:25" ht="25.5" customHeight="1" x14ac:dyDescent="0.25">
      <c r="B18" s="11"/>
      <c r="C18" s="72"/>
      <c r="D18" s="146"/>
      <c r="E18" s="147"/>
      <c r="F18" s="147"/>
      <c r="G18" s="147"/>
      <c r="H18" s="148"/>
      <c r="I18" s="69"/>
      <c r="J18" s="69"/>
      <c r="K18" s="5"/>
      <c r="L18" s="5"/>
      <c r="M18" s="5"/>
      <c r="N18" s="5"/>
      <c r="O18" s="5"/>
      <c r="P18" s="5"/>
      <c r="Q18" s="5"/>
      <c r="R18" s="10"/>
    </row>
    <row r="19" spans="2:25" ht="27.75" customHeight="1" x14ac:dyDescent="0.25">
      <c r="B19" s="11"/>
      <c r="C19" s="72"/>
      <c r="D19" s="146"/>
      <c r="E19" s="147"/>
      <c r="F19" s="147"/>
      <c r="G19" s="147"/>
      <c r="H19" s="148"/>
      <c r="I19" s="69"/>
      <c r="J19" s="69"/>
      <c r="K19" s="5"/>
      <c r="L19" s="5"/>
      <c r="M19" s="5"/>
      <c r="N19" s="5"/>
      <c r="O19" s="5"/>
      <c r="P19" s="5"/>
      <c r="Q19" s="5"/>
      <c r="R19" s="10"/>
    </row>
    <row r="20" spans="2:25" ht="15.75" thickBot="1" x14ac:dyDescent="0.3">
      <c r="B20" s="11"/>
      <c r="C20" s="65"/>
      <c r="D20" s="65"/>
      <c r="E20" s="65"/>
      <c r="F20" s="65"/>
      <c r="G20" s="65"/>
      <c r="H20" s="65"/>
      <c r="I20" s="65"/>
      <c r="J20" s="5"/>
      <c r="K20" s="5"/>
      <c r="L20" s="5"/>
      <c r="M20" s="5"/>
      <c r="N20" s="5"/>
      <c r="O20" s="5"/>
      <c r="P20" s="5"/>
      <c r="Q20" s="5"/>
      <c r="R20" s="10"/>
    </row>
    <row r="21" spans="2:25" ht="16.5" thickBot="1" x14ac:dyDescent="0.3">
      <c r="B21" s="12" t="s">
        <v>16</v>
      </c>
      <c r="C21" s="156" t="s">
        <v>20</v>
      </c>
      <c r="D21" s="156"/>
      <c r="E21" s="156"/>
      <c r="F21" s="156"/>
      <c r="G21" s="156"/>
      <c r="H21" s="162" t="s">
        <v>10</v>
      </c>
      <c r="I21" s="163"/>
      <c r="J21" s="164"/>
      <c r="K21" s="62">
        <f>IFERROR(INDEX($S$21:$S$24,MATCH(H21,$U$21:$U$24,0)),"")+0</f>
        <v>3</v>
      </c>
      <c r="L21" s="62">
        <f>IFERROR(IF(K21=3,"1","0"),"")+0</f>
        <v>1</v>
      </c>
      <c r="M21" s="61"/>
      <c r="N21" s="168" t="str">
        <f>IFERROR(IF(K21=3,"YOU ARE CORRECT! VERY GOOD!","INCORRECT! PLEASE TRY AGAIN!"),"")</f>
        <v>YOU ARE CORRECT! VERY GOOD!</v>
      </c>
      <c r="O21" s="169"/>
      <c r="P21" s="169"/>
      <c r="Q21" s="170"/>
      <c r="R21" s="23"/>
      <c r="S21">
        <v>1</v>
      </c>
      <c r="T21">
        <v>1</v>
      </c>
      <c r="U21" t="s">
        <v>26</v>
      </c>
      <c r="W21">
        <v>1</v>
      </c>
      <c r="X21">
        <v>1</v>
      </c>
      <c r="Y21" t="s">
        <v>22</v>
      </c>
    </row>
    <row r="22" spans="2:25" ht="15.75" thickBot="1" x14ac:dyDescent="0.3">
      <c r="B22" s="1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10"/>
      <c r="S22">
        <v>2</v>
      </c>
      <c r="T22">
        <v>2</v>
      </c>
      <c r="U22" t="s">
        <v>27</v>
      </c>
      <c r="W22">
        <v>2</v>
      </c>
      <c r="X22">
        <v>2</v>
      </c>
      <c r="Y22" t="s">
        <v>23</v>
      </c>
    </row>
    <row r="23" spans="2:25" ht="16.5" thickBot="1" x14ac:dyDescent="0.3">
      <c r="B23" s="12" t="s">
        <v>115</v>
      </c>
      <c r="C23" s="161" t="s">
        <v>21</v>
      </c>
      <c r="D23" s="161"/>
      <c r="E23" s="161"/>
      <c r="F23" s="161"/>
      <c r="G23" s="161"/>
      <c r="H23" s="165" t="s">
        <v>23</v>
      </c>
      <c r="I23" s="166"/>
      <c r="J23" s="167"/>
      <c r="K23" s="62">
        <f>IFERROR(INDEX($W$21:$W$24,MATCH(H23,$Y$21:$Y$24,0)),"")+0</f>
        <v>2</v>
      </c>
      <c r="L23" s="62">
        <f>IFERROR(IF(K23=3,"1","0"),"")+0</f>
        <v>0</v>
      </c>
      <c r="M23" s="62"/>
      <c r="N23" s="168" t="str">
        <f>IFERROR(IF(K23=3,"YOU ARE CORRECT! VERY GOOD!","INCORRECT! PLEASE TRY AGAIN!"),"")</f>
        <v>INCORRECT! PLEASE TRY AGAIN!</v>
      </c>
      <c r="O23" s="169"/>
      <c r="P23" s="169"/>
      <c r="Q23" s="170"/>
      <c r="R23" s="23"/>
      <c r="S23">
        <v>3</v>
      </c>
      <c r="T23">
        <v>3</v>
      </c>
      <c r="U23" t="s">
        <v>10</v>
      </c>
      <c r="W23">
        <v>3</v>
      </c>
      <c r="X23">
        <v>3</v>
      </c>
      <c r="Y23" t="s">
        <v>19</v>
      </c>
    </row>
    <row r="24" spans="2:25" x14ac:dyDescent="0.25">
      <c r="B24" s="1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10"/>
      <c r="S24">
        <v>4</v>
      </c>
      <c r="T24">
        <v>4</v>
      </c>
      <c r="U24" t="s">
        <v>28</v>
      </c>
      <c r="W24">
        <v>4</v>
      </c>
      <c r="X24">
        <v>4</v>
      </c>
      <c r="Y24" t="s">
        <v>24</v>
      </c>
    </row>
    <row r="25" spans="2:25" ht="15.75" thickBot="1" x14ac:dyDescent="0.3">
      <c r="B25" s="12" t="s">
        <v>117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10"/>
    </row>
    <row r="26" spans="2:25" ht="16.5" thickBot="1" x14ac:dyDescent="0.3">
      <c r="B26" s="15"/>
      <c r="C26" s="178" t="s">
        <v>7</v>
      </c>
      <c r="D26" s="179"/>
      <c r="E26" s="64"/>
      <c r="F26" s="138" t="s">
        <v>2</v>
      </c>
      <c r="G26" s="138"/>
      <c r="H26" s="138"/>
      <c r="I26" s="138"/>
      <c r="J26" s="139"/>
      <c r="K26" s="5"/>
      <c r="L26" s="5"/>
      <c r="M26" s="5"/>
      <c r="N26" s="5"/>
      <c r="O26" s="5"/>
      <c r="P26" s="5"/>
      <c r="Q26" s="5"/>
      <c r="R26" s="10"/>
    </row>
    <row r="27" spans="2:25" ht="16.5" thickBot="1" x14ac:dyDescent="0.3">
      <c r="B27" s="15"/>
      <c r="C27" s="180" t="s">
        <v>3</v>
      </c>
      <c r="D27" s="181"/>
      <c r="E27" s="62">
        <f>IFERROR(INDEX($W$27:$W$30,MATCH(C27,$Y$27:$Y$30,0)),"")+0</f>
        <v>3</v>
      </c>
      <c r="F27" s="140" t="s">
        <v>6</v>
      </c>
      <c r="G27" s="140"/>
      <c r="H27" s="140"/>
      <c r="I27" s="140"/>
      <c r="J27" s="141"/>
      <c r="K27" s="62">
        <f>IFERROR(INDEX($S$27:$S$30,MATCH(F27,$U$27:$U$30,0)),"")+0-E27</f>
        <v>0</v>
      </c>
      <c r="L27" s="62">
        <f>IFERROR(IF(K27=0,"1","0"),"")+0</f>
        <v>1</v>
      </c>
      <c r="M27" s="5"/>
      <c r="N27" s="168" t="str">
        <f>IFERROR(IF(K27=0,"YOU ARE CORRECT! VERY GOOD!","INCORRECT! PLEASE TRY AGAIN!"),"")</f>
        <v>YOU ARE CORRECT! VERY GOOD!</v>
      </c>
      <c r="O27" s="169"/>
      <c r="P27" s="169"/>
      <c r="Q27" s="170"/>
      <c r="R27" s="23"/>
      <c r="S27">
        <v>1</v>
      </c>
      <c r="T27">
        <v>1</v>
      </c>
      <c r="U27" t="s">
        <v>8</v>
      </c>
      <c r="W27">
        <v>1</v>
      </c>
      <c r="X27">
        <v>1</v>
      </c>
      <c r="Y27" t="s">
        <v>4</v>
      </c>
    </row>
    <row r="28" spans="2:25" ht="16.5" thickBot="1" x14ac:dyDescent="0.3">
      <c r="B28" s="15"/>
      <c r="C28" s="128"/>
      <c r="D28" s="129"/>
      <c r="E28" s="62" t="e">
        <f t="shared" ref="E28:E29" si="0">IFERROR(INDEX($W$27:$W$30,MATCH(C28,$Y$27:$Y$30,0)),"")+0</f>
        <v>#VALUE!</v>
      </c>
      <c r="F28" s="142"/>
      <c r="G28" s="142"/>
      <c r="H28" s="142"/>
      <c r="I28" s="142"/>
      <c r="J28" s="143"/>
      <c r="K28" s="62" t="e">
        <f>IFERROR(INDEX($S$27:$S$30,MATCH(F28,$U$27:$U$30,0)),"")+0-E28</f>
        <v>#VALUE!</v>
      </c>
      <c r="L28" s="62" t="e">
        <f>IFERROR(IF(K28=0,"1","0"),"")+0</f>
        <v>#VALUE!</v>
      </c>
      <c r="M28" s="5"/>
      <c r="N28" s="168" t="str">
        <f>IFERROR(IF(K28=0,"YOU ARE CORRECT! VERY GOOD!","INCORRECT! PLEASE TRY AGAIN!"),"")</f>
        <v/>
      </c>
      <c r="O28" s="169"/>
      <c r="P28" s="169"/>
      <c r="Q28" s="170"/>
      <c r="R28" s="23"/>
      <c r="S28">
        <v>2</v>
      </c>
      <c r="T28">
        <v>2</v>
      </c>
      <c r="U28" t="s">
        <v>9</v>
      </c>
      <c r="W28">
        <v>2</v>
      </c>
      <c r="X28">
        <v>2</v>
      </c>
      <c r="Y28" t="s">
        <v>5</v>
      </c>
    </row>
    <row r="29" spans="2:25" ht="16.5" thickBot="1" x14ac:dyDescent="0.3">
      <c r="B29" s="15"/>
      <c r="C29" s="176"/>
      <c r="D29" s="177"/>
      <c r="E29" s="25" t="e">
        <f t="shared" si="0"/>
        <v>#VALUE!</v>
      </c>
      <c r="F29" s="144"/>
      <c r="G29" s="144"/>
      <c r="H29" s="144"/>
      <c r="I29" s="144"/>
      <c r="J29" s="145"/>
      <c r="K29" s="62" t="e">
        <f>IFERROR(INDEX($S$27:$S$30,MATCH(F29,$U$27:$U$30,0)),"")+0-E29</f>
        <v>#VALUE!</v>
      </c>
      <c r="L29" s="62" t="e">
        <f>IFERROR(IF(K29=0,"1","0"),"")+0</f>
        <v>#VALUE!</v>
      </c>
      <c r="M29" s="5"/>
      <c r="N29" s="168" t="str">
        <f>IFERROR(IF(K29=0,"YOU ARE CORRECT! VERY GOOD!","INCORRECT! PLEASE TRY AGAIN!"),"")</f>
        <v/>
      </c>
      <c r="O29" s="169"/>
      <c r="P29" s="169"/>
      <c r="Q29" s="170"/>
      <c r="R29" s="23"/>
      <c r="S29">
        <v>3</v>
      </c>
      <c r="T29">
        <v>3</v>
      </c>
      <c r="U29" t="s">
        <v>6</v>
      </c>
      <c r="W29">
        <v>3</v>
      </c>
      <c r="X29">
        <v>3</v>
      </c>
      <c r="Y29" t="s">
        <v>3</v>
      </c>
    </row>
    <row r="30" spans="2:25" ht="15.75" thickBot="1" x14ac:dyDescent="0.3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10"/>
      <c r="S30">
        <v>8</v>
      </c>
      <c r="T30">
        <v>4</v>
      </c>
      <c r="U30" t="s">
        <v>25</v>
      </c>
      <c r="W30">
        <v>4</v>
      </c>
      <c r="X30">
        <v>4</v>
      </c>
      <c r="Y30" t="s">
        <v>29</v>
      </c>
    </row>
    <row r="31" spans="2:25" ht="55.5" customHeight="1" thickBot="1" x14ac:dyDescent="0.3">
      <c r="B31" s="171" t="s">
        <v>30</v>
      </c>
      <c r="C31" s="172"/>
      <c r="D31" s="172"/>
      <c r="E31" s="172"/>
      <c r="F31" s="172"/>
      <c r="G31" s="172"/>
      <c r="H31" s="172"/>
      <c r="I31" s="172"/>
      <c r="J31" s="172"/>
      <c r="K31" s="172"/>
      <c r="L31" s="172"/>
      <c r="M31" s="173"/>
      <c r="N31" s="174" t="str">
        <f>IFERROR(SUM(L29,L28,L27,L23,L21),"")</f>
        <v/>
      </c>
      <c r="O31" s="175"/>
      <c r="P31" s="133" t="s">
        <v>31</v>
      </c>
      <c r="Q31" s="134"/>
      <c r="R31" s="24"/>
    </row>
    <row r="32" spans="2:25" ht="68.25" customHeight="1" thickBot="1" x14ac:dyDescent="0.3">
      <c r="B32" s="245" t="str">
        <f>IFERROR(INDEX($U$32:$U$32,MATCH(V32,$N$31,0)),"")</f>
        <v xml:space="preserve">By answering all the questions correctly, you are now classified as Level 1 Problem Solver. Would you like to improve your Level? Then what are you waiting for! Proceed now to Step 2. </v>
      </c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7"/>
      <c r="T32">
        <v>5</v>
      </c>
      <c r="U32" t="s">
        <v>35</v>
      </c>
      <c r="V32" t="str">
        <f>N31</f>
        <v/>
      </c>
    </row>
  </sheetData>
  <sheetProtection selectLockedCells="1"/>
  <mergeCells count="33">
    <mergeCell ref="D19:H19"/>
    <mergeCell ref="B2:R2"/>
    <mergeCell ref="B4:R4"/>
    <mergeCell ref="B6:R6"/>
    <mergeCell ref="C8:Q8"/>
    <mergeCell ref="K9:N9"/>
    <mergeCell ref="C11:Q11"/>
    <mergeCell ref="D13:H14"/>
    <mergeCell ref="D15:H15"/>
    <mergeCell ref="D16:H16"/>
    <mergeCell ref="D17:H17"/>
    <mergeCell ref="D18:H18"/>
    <mergeCell ref="C28:D28"/>
    <mergeCell ref="F28:J28"/>
    <mergeCell ref="N28:Q28"/>
    <mergeCell ref="C21:G21"/>
    <mergeCell ref="H21:J21"/>
    <mergeCell ref="N21:Q21"/>
    <mergeCell ref="C23:G23"/>
    <mergeCell ref="H23:J23"/>
    <mergeCell ref="N23:Q23"/>
    <mergeCell ref="C26:D26"/>
    <mergeCell ref="F26:J26"/>
    <mergeCell ref="C27:D27"/>
    <mergeCell ref="F27:J27"/>
    <mergeCell ref="N27:Q27"/>
    <mergeCell ref="B32:R32"/>
    <mergeCell ref="C29:D29"/>
    <mergeCell ref="F29:J29"/>
    <mergeCell ref="N29:Q29"/>
    <mergeCell ref="B31:M31"/>
    <mergeCell ref="N31:O31"/>
    <mergeCell ref="P31:Q31"/>
  </mergeCells>
  <conditionalFormatting sqref="H21:J21">
    <cfRule type="cellIs" dxfId="24" priority="21" operator="equal">
      <formula>"Time"</formula>
    </cfRule>
    <cfRule type="cellIs" dxfId="23" priority="22" operator="equal">
      <formula>"Distance"</formula>
    </cfRule>
    <cfRule type="cellIs" dxfId="22" priority="23" operator="equal">
      <formula>"Car"</formula>
    </cfRule>
    <cfRule type="cellIs" dxfId="21" priority="24" operator="equal">
      <formula>"SPEED"</formula>
    </cfRule>
    <cfRule type="cellIs" dxfId="20" priority="25" operator="equal">
      <formula>"SPEED"</formula>
    </cfRule>
  </conditionalFormatting>
  <conditionalFormatting sqref="N21:R21">
    <cfRule type="containsText" dxfId="19" priority="11" operator="containsText" text="very good">
      <formula>NOT(ISERROR(SEARCH("very good",N21)))</formula>
    </cfRule>
    <cfRule type="containsText" dxfId="18" priority="12" operator="containsText" text="incorrect">
      <formula>NOT(ISERROR(SEARCH("incorrect",N21)))</formula>
    </cfRule>
    <cfRule type="containsText" dxfId="17" priority="13" operator="containsText" text="incorrect">
      <formula>NOT(ISERROR(SEARCH("incorrect",N21)))</formula>
    </cfRule>
    <cfRule type="containsText" dxfId="16" priority="14" operator="containsText" text="correct">
      <formula>NOT(ISERROR(SEARCH("correct",N21)))</formula>
    </cfRule>
    <cfRule type="containsText" dxfId="15" priority="20" operator="containsText" text="Incorrect">
      <formula>NOT(ISERROR(SEARCH("Incorrect",N21)))</formula>
    </cfRule>
  </conditionalFormatting>
  <conditionalFormatting sqref="H23:J23">
    <cfRule type="containsText" dxfId="14" priority="15" operator="containsText" text="speed">
      <formula>NOT(ISERROR(SEARCH("speed",H23)))</formula>
    </cfRule>
    <cfRule type="containsText" dxfId="13" priority="16" operator="containsText" text="car">
      <formula>NOT(ISERROR(SEARCH("car",H23)))</formula>
    </cfRule>
    <cfRule type="containsText" dxfId="12" priority="17" operator="containsText" text="distance">
      <formula>NOT(ISERROR(SEARCH("distance",H23)))</formula>
    </cfRule>
    <cfRule type="containsText" dxfId="11" priority="18" operator="containsText" text="time">
      <formula>NOT(ISERROR(SEARCH("time",H23)))</formula>
    </cfRule>
    <cfRule type="containsText" dxfId="10" priority="19" operator="containsText" text="Speed">
      <formula>NOT(ISERROR(SEARCH("Speed",H23)))</formula>
    </cfRule>
  </conditionalFormatting>
  <conditionalFormatting sqref="N27:R29">
    <cfRule type="containsText" dxfId="9" priority="6" operator="containsText" text="very good">
      <formula>NOT(ISERROR(SEARCH("very good",N27)))</formula>
    </cfRule>
    <cfRule type="containsText" dxfId="8" priority="7" operator="containsText" text="incorrect">
      <formula>NOT(ISERROR(SEARCH("incorrect",N27)))</formula>
    </cfRule>
    <cfRule type="containsText" dxfId="7" priority="8" operator="containsText" text="incorrect">
      <formula>NOT(ISERROR(SEARCH("incorrect",N27)))</formula>
    </cfRule>
    <cfRule type="containsText" dxfId="6" priority="9" operator="containsText" text="correct">
      <formula>NOT(ISERROR(SEARCH("correct",N27)))</formula>
    </cfRule>
    <cfRule type="containsText" dxfId="5" priority="10" operator="containsText" text="Incorrect">
      <formula>NOT(ISERROR(SEARCH("Incorrect",N27)))</formula>
    </cfRule>
  </conditionalFormatting>
  <conditionalFormatting sqref="N23:R23">
    <cfRule type="containsText" dxfId="4" priority="1" operator="containsText" text="very good">
      <formula>NOT(ISERROR(SEARCH("very good",N23)))</formula>
    </cfRule>
    <cfRule type="containsText" dxfId="3" priority="2" operator="containsText" text="incorrect">
      <formula>NOT(ISERROR(SEARCH("incorrect",N23)))</formula>
    </cfRule>
    <cfRule type="containsText" dxfId="2" priority="3" operator="containsText" text="incorrect">
      <formula>NOT(ISERROR(SEARCH("incorrect",N23)))</formula>
    </cfRule>
    <cfRule type="containsText" dxfId="1" priority="4" operator="containsText" text="correct">
      <formula>NOT(ISERROR(SEARCH("correct",N23)))</formula>
    </cfRule>
    <cfRule type="containsText" dxfId="0" priority="5" operator="containsText" text="Incorrect">
      <formula>NOT(ISERROR(SEARCH("Incorrect",N23)))</formula>
    </cfRule>
  </conditionalFormatting>
  <dataValidations count="4">
    <dataValidation type="list" allowBlank="1" showInputMessage="1" showErrorMessage="1" sqref="C27:D29" xr:uid="{00000000-0002-0000-0A00-000000000000}">
      <formula1>$Y$27:$Y$30</formula1>
    </dataValidation>
    <dataValidation type="list" allowBlank="1" showInputMessage="1" showErrorMessage="1" sqref="F27:J29" xr:uid="{00000000-0002-0000-0A00-000001000000}">
      <formula1>$U$27:$U$30</formula1>
    </dataValidation>
    <dataValidation type="list" allowBlank="1" showInputMessage="1" showErrorMessage="1" errorTitle="INCORRECT!" error="PLEASE TRY AGAIN!" sqref="H23:J23" xr:uid="{00000000-0002-0000-0A00-000002000000}">
      <formula1>$Y$21:$Y$24</formula1>
    </dataValidation>
    <dataValidation type="list" allowBlank="1" showInputMessage="1" showErrorMessage="1" errorTitle="I AM SORRY, IT IS INCORRECT!" error="PLEASE TRY AGAIN!" sqref="H21:J21" xr:uid="{00000000-0002-0000-0A00-000003000000}">
      <formula1>$U$21:$U$24</formula1>
    </dataValidation>
  </dataValidations>
  <hyperlinks>
    <hyperlink ref="B32:R32" location="'6'!A1" display="'6'!A1" xr:uid="{00000000-0004-0000-0A00-000000000000}"/>
  </hyperlinks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641D-2ACE-43E5-AE72-58B7F85A5420}">
  <dimension ref="B1:O12"/>
  <sheetViews>
    <sheetView workbookViewId="0">
      <selection activeCell="J7" sqref="J7"/>
    </sheetView>
  </sheetViews>
  <sheetFormatPr defaultRowHeight="15" x14ac:dyDescent="0.25"/>
  <cols>
    <col min="3" max="3" width="7.7109375" hidden="1" customWidth="1"/>
    <col min="4" max="4" width="9.7109375" hidden="1" customWidth="1"/>
    <col min="6" max="6" width="0" hidden="1" customWidth="1"/>
    <col min="9" max="9" width="0" hidden="1" customWidth="1"/>
  </cols>
  <sheetData>
    <row r="1" spans="2:15" x14ac:dyDescent="0.25">
      <c r="H1" s="97"/>
    </row>
    <row r="2" spans="2:15" x14ac:dyDescent="0.25">
      <c r="B2" s="95" t="s">
        <v>144</v>
      </c>
      <c r="C2" s="95"/>
      <c r="D2" s="95"/>
      <c r="E2" s="95"/>
      <c r="F2" s="95"/>
      <c r="G2" s="95"/>
    </row>
    <row r="3" spans="2:15" x14ac:dyDescent="0.25">
      <c r="B3" s="95"/>
      <c r="C3" s="95"/>
      <c r="D3" s="95"/>
      <c r="E3" s="95"/>
      <c r="F3" s="95"/>
      <c r="G3" s="95"/>
      <c r="I3" s="96"/>
      <c r="L3">
        <v>1</v>
      </c>
      <c r="M3" t="s">
        <v>145</v>
      </c>
    </row>
    <row r="4" spans="2:15" x14ac:dyDescent="0.25">
      <c r="B4" s="97" t="s">
        <v>146</v>
      </c>
      <c r="C4" s="97">
        <f>IFERROR(INDEX(L3:L6,MATCH(B4,M3:M6,0)),"")+0</f>
        <v>2</v>
      </c>
      <c r="D4" s="97">
        <f>IFERROR(IF(C4=2,"1","0"),"")+0</f>
        <v>1</v>
      </c>
      <c r="E4" s="248" t="str">
        <f>IFERROR(IF(C4=2,"You are correct!","You are wrong"),"")</f>
        <v>You are correct!</v>
      </c>
      <c r="F4" s="248"/>
      <c r="G4" s="248"/>
      <c r="L4">
        <v>2</v>
      </c>
      <c r="M4" t="s">
        <v>146</v>
      </c>
    </row>
    <row r="5" spans="2:15" x14ac:dyDescent="0.25">
      <c r="C5">
        <v>3</v>
      </c>
      <c r="D5">
        <f>IF(C5=3,"1","0")+0</f>
        <v>1</v>
      </c>
      <c r="L5">
        <v>3</v>
      </c>
      <c r="M5" t="s">
        <v>147</v>
      </c>
    </row>
    <row r="6" spans="2:15" x14ac:dyDescent="0.25">
      <c r="L6">
        <v>4</v>
      </c>
      <c r="M6" t="s">
        <v>148</v>
      </c>
    </row>
    <row r="9" spans="2:15" x14ac:dyDescent="0.25">
      <c r="B9" s="97" t="s">
        <v>4</v>
      </c>
      <c r="C9">
        <f>IFERROR(INDEX(L9:L11,MATCH(B9,M9:M11,0)),"")+0</f>
        <v>1</v>
      </c>
      <c r="E9" s="97" t="s">
        <v>111</v>
      </c>
      <c r="F9">
        <f>IFERROR(INDEX(N9:N11,MATCH(E9,O9:O11,0)),"")+0-C9</f>
        <v>0</v>
      </c>
      <c r="H9" t="str">
        <f>IFERROR(IF(F9=0,"correct!","wrong"),"")</f>
        <v>correct!</v>
      </c>
      <c r="I9">
        <f>IFERROR(IF(F9=0,"1","0"),"")+0</f>
        <v>1</v>
      </c>
      <c r="L9">
        <v>1</v>
      </c>
      <c r="M9" t="s">
        <v>4</v>
      </c>
      <c r="N9">
        <v>1</v>
      </c>
      <c r="O9" t="s">
        <v>111</v>
      </c>
    </row>
    <row r="10" spans="2:15" x14ac:dyDescent="0.25">
      <c r="L10">
        <v>2</v>
      </c>
      <c r="M10" t="s">
        <v>5</v>
      </c>
      <c r="N10">
        <v>2</v>
      </c>
      <c r="O10" t="s">
        <v>110</v>
      </c>
    </row>
    <row r="11" spans="2:15" x14ac:dyDescent="0.25">
      <c r="L11">
        <v>3</v>
      </c>
      <c r="M11" t="s">
        <v>3</v>
      </c>
      <c r="N11">
        <v>3</v>
      </c>
      <c r="O11" t="s">
        <v>6</v>
      </c>
    </row>
    <row r="12" spans="2:15" x14ac:dyDescent="0.25">
      <c r="B12">
        <f>IFERROR(SUM(D4,D5,I9),"")</f>
        <v>3</v>
      </c>
      <c r="C12" t="s">
        <v>150</v>
      </c>
      <c r="E12" t="s">
        <v>151</v>
      </c>
    </row>
  </sheetData>
  <mergeCells count="1">
    <mergeCell ref="E4:G4"/>
  </mergeCells>
  <dataValidations count="3">
    <dataValidation type="list" allowBlank="1" showInputMessage="1" showErrorMessage="1" sqref="B4" xr:uid="{4B8F557A-7292-40B4-88BF-543BFD3DB70D}">
      <formula1>$M$3:$M$6</formula1>
    </dataValidation>
    <dataValidation type="list" allowBlank="1" showInputMessage="1" showErrorMessage="1" sqref="B9" xr:uid="{11176D7D-91AD-4465-8FF2-1A12A2EE10EF}">
      <formula1>$M$9:$M$11</formula1>
    </dataValidation>
    <dataValidation type="list" allowBlank="1" showInputMessage="1" showErrorMessage="1" sqref="E9" xr:uid="{40D156A5-FE5C-48F6-90C0-D9CF215E4D0F}">
      <formula1>$O$9:$O$11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3:L24"/>
  <sheetViews>
    <sheetView showGridLines="0" showRowColHeaders="0" topLeftCell="A3" workbookViewId="0">
      <selection activeCell="B23" sqref="B23:L24"/>
    </sheetView>
  </sheetViews>
  <sheetFormatPr defaultRowHeight="15" x14ac:dyDescent="0.25"/>
  <cols>
    <col min="1" max="1" width="2" customWidth="1"/>
  </cols>
  <sheetData>
    <row r="23" spans="2:12" x14ac:dyDescent="0.25">
      <c r="B23" s="104" t="s">
        <v>128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6"/>
    </row>
    <row r="24" spans="2:12" x14ac:dyDescent="0.25">
      <c r="B24" s="107"/>
      <c r="C24" s="108"/>
      <c r="D24" s="108"/>
      <c r="E24" s="108"/>
      <c r="F24" s="108"/>
      <c r="G24" s="108"/>
      <c r="H24" s="108"/>
      <c r="I24" s="108"/>
      <c r="J24" s="108"/>
      <c r="K24" s="108"/>
      <c r="L24" s="109"/>
    </row>
  </sheetData>
  <mergeCells count="1">
    <mergeCell ref="B23:L24"/>
  </mergeCells>
  <hyperlinks>
    <hyperlink ref="B23:L24" location="'4'!A1" display="CLICK HERE TO GO TO THE NEXT PAG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4:L25"/>
  <sheetViews>
    <sheetView showGridLines="0" showRowColHeaders="0" workbookViewId="0"/>
  </sheetViews>
  <sheetFormatPr defaultRowHeight="15" x14ac:dyDescent="0.25"/>
  <cols>
    <col min="1" max="1" width="3.140625" customWidth="1"/>
  </cols>
  <sheetData>
    <row r="24" spans="2:12" x14ac:dyDescent="0.25">
      <c r="B24" s="110" t="s">
        <v>128</v>
      </c>
      <c r="C24" s="111"/>
      <c r="D24" s="111"/>
      <c r="E24" s="111"/>
      <c r="F24" s="111"/>
      <c r="G24" s="111"/>
      <c r="H24" s="111"/>
      <c r="I24" s="111"/>
      <c r="J24" s="111"/>
      <c r="K24" s="111"/>
      <c r="L24" s="112"/>
    </row>
    <row r="25" spans="2:12" x14ac:dyDescent="0.25">
      <c r="B25" s="113"/>
      <c r="C25" s="114"/>
      <c r="D25" s="114"/>
      <c r="E25" s="114"/>
      <c r="F25" s="114"/>
      <c r="G25" s="114"/>
      <c r="H25" s="114"/>
      <c r="I25" s="114"/>
      <c r="J25" s="114"/>
      <c r="K25" s="114"/>
      <c r="L25" s="115"/>
    </row>
  </sheetData>
  <mergeCells count="1">
    <mergeCell ref="B24:L25"/>
  </mergeCells>
  <hyperlinks>
    <hyperlink ref="B24:L25" location="'SC1'!A1" display="CLICK HERE TO GO TO THE NEXT PAG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3:L24"/>
  <sheetViews>
    <sheetView showGridLines="0" showRowColHeaders="0" workbookViewId="0"/>
  </sheetViews>
  <sheetFormatPr defaultRowHeight="15" x14ac:dyDescent="0.25"/>
  <sheetData>
    <row r="23" spans="2:12" x14ac:dyDescent="0.25">
      <c r="B23" s="116" t="s">
        <v>128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8"/>
    </row>
    <row r="24" spans="2:12" x14ac:dyDescent="0.25">
      <c r="B24" s="119"/>
      <c r="C24" s="120"/>
      <c r="D24" s="120"/>
      <c r="E24" s="120"/>
      <c r="F24" s="120"/>
      <c r="G24" s="120"/>
      <c r="H24" s="120"/>
      <c r="I24" s="120"/>
      <c r="J24" s="120"/>
      <c r="K24" s="120"/>
      <c r="L24" s="121"/>
    </row>
  </sheetData>
  <mergeCells count="1">
    <mergeCell ref="B23:L24"/>
  </mergeCells>
  <hyperlinks>
    <hyperlink ref="B23:L24" location="'SC2'!A1" display="CLICK HERE TO GO TO THE NEXT PAG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3:L24"/>
  <sheetViews>
    <sheetView showGridLines="0" showRowColHeaders="0" topLeftCell="A4" workbookViewId="0">
      <selection activeCell="B23" sqref="B23:L24"/>
    </sheetView>
  </sheetViews>
  <sheetFormatPr defaultRowHeight="15" x14ac:dyDescent="0.25"/>
  <sheetData>
    <row r="23" spans="2:12" x14ac:dyDescent="0.25">
      <c r="B23" s="116" t="s">
        <v>128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8"/>
    </row>
    <row r="24" spans="2:12" x14ac:dyDescent="0.25">
      <c r="B24" s="119"/>
      <c r="C24" s="120"/>
      <c r="D24" s="120"/>
      <c r="E24" s="120"/>
      <c r="F24" s="120"/>
      <c r="G24" s="120"/>
      <c r="H24" s="120"/>
      <c r="I24" s="120"/>
      <c r="J24" s="120"/>
      <c r="K24" s="120"/>
      <c r="L24" s="121"/>
    </row>
  </sheetData>
  <mergeCells count="1">
    <mergeCell ref="B23:L24"/>
  </mergeCells>
  <hyperlinks>
    <hyperlink ref="B23:L24" location="'SC3'!A1" display="CLICK HERE TO GO TO THE NEXT PAG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3:L24"/>
  <sheetViews>
    <sheetView showGridLines="0" showRowColHeaders="0" topLeftCell="A2" zoomScaleNormal="100" workbookViewId="0">
      <selection activeCell="B23" sqref="B23:L24"/>
    </sheetView>
  </sheetViews>
  <sheetFormatPr defaultRowHeight="15" x14ac:dyDescent="0.25"/>
  <sheetData>
    <row r="23" spans="2:12" x14ac:dyDescent="0.25">
      <c r="B23" s="110" t="s">
        <v>128</v>
      </c>
      <c r="C23" s="111"/>
      <c r="D23" s="111"/>
      <c r="E23" s="111"/>
      <c r="F23" s="111"/>
      <c r="G23" s="111"/>
      <c r="H23" s="111"/>
      <c r="I23" s="111"/>
      <c r="J23" s="111"/>
      <c r="K23" s="111"/>
      <c r="L23" s="112"/>
    </row>
    <row r="24" spans="2:12" x14ac:dyDescent="0.25">
      <c r="B24" s="113"/>
      <c r="C24" s="114"/>
      <c r="D24" s="114"/>
      <c r="E24" s="114"/>
      <c r="F24" s="114"/>
      <c r="G24" s="114"/>
      <c r="H24" s="114"/>
      <c r="I24" s="114"/>
      <c r="J24" s="114"/>
      <c r="K24" s="114"/>
      <c r="L24" s="115"/>
    </row>
  </sheetData>
  <mergeCells count="1">
    <mergeCell ref="B23:L24"/>
  </mergeCells>
  <hyperlinks>
    <hyperlink ref="B23:L24" location="'SC4'!A1" display="CLICK HERE TO GO TO THE NEXT PAGE" xr:uid="{00000000-0004-0000-0600-000000000000}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3:L24"/>
  <sheetViews>
    <sheetView showGridLines="0" showRowColHeaders="0" topLeftCell="A4" workbookViewId="0">
      <selection activeCell="B23" sqref="B23:L24"/>
    </sheetView>
  </sheetViews>
  <sheetFormatPr defaultRowHeight="15" x14ac:dyDescent="0.25"/>
  <sheetData>
    <row r="23" spans="2:12" x14ac:dyDescent="0.25">
      <c r="B23" s="116" t="s">
        <v>128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8"/>
    </row>
    <row r="24" spans="2:12" x14ac:dyDescent="0.25">
      <c r="B24" s="119"/>
      <c r="C24" s="120"/>
      <c r="D24" s="120"/>
      <c r="E24" s="120"/>
      <c r="F24" s="120"/>
      <c r="G24" s="120"/>
      <c r="H24" s="120"/>
      <c r="I24" s="120"/>
      <c r="J24" s="120"/>
      <c r="K24" s="120"/>
      <c r="L24" s="121"/>
    </row>
  </sheetData>
  <mergeCells count="1">
    <mergeCell ref="B23:L24"/>
  </mergeCells>
  <hyperlinks>
    <hyperlink ref="B23:L24" location="'SC5'!A1" display="CLICK HERE TO GO TO THE NEXT PAGE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3:L24"/>
  <sheetViews>
    <sheetView showGridLines="0" showRowColHeaders="0" topLeftCell="A4" workbookViewId="0">
      <selection activeCell="B23" sqref="B23:L24"/>
    </sheetView>
  </sheetViews>
  <sheetFormatPr defaultRowHeight="15" x14ac:dyDescent="0.25"/>
  <sheetData>
    <row r="23" spans="2:12" x14ac:dyDescent="0.25">
      <c r="B23" s="116" t="s">
        <v>128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8"/>
    </row>
    <row r="24" spans="2:12" x14ac:dyDescent="0.25">
      <c r="B24" s="119"/>
      <c r="C24" s="120"/>
      <c r="D24" s="120"/>
      <c r="E24" s="120"/>
      <c r="F24" s="120"/>
      <c r="G24" s="120"/>
      <c r="H24" s="120"/>
      <c r="I24" s="120"/>
      <c r="J24" s="120"/>
      <c r="K24" s="120"/>
      <c r="L24" s="121"/>
    </row>
  </sheetData>
  <mergeCells count="1">
    <mergeCell ref="B23:L24"/>
  </mergeCells>
  <hyperlinks>
    <hyperlink ref="B23:L24" location="'SC6'!A1" display="CLICK HERE TO GO TO THE NEXT PAG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1</vt:lpstr>
      <vt:lpstr>2</vt:lpstr>
      <vt:lpstr>3</vt:lpstr>
      <vt:lpstr>4</vt:lpstr>
      <vt:lpstr>6</vt:lpstr>
      <vt:lpstr>8</vt:lpstr>
      <vt:lpstr>10</vt:lpstr>
      <vt:lpstr>12</vt:lpstr>
      <vt:lpstr>14</vt:lpstr>
      <vt:lpstr>SC1</vt:lpstr>
      <vt:lpstr>AC2-2</vt:lpstr>
      <vt:lpstr>SC3</vt:lpstr>
      <vt:lpstr>AC3-2</vt:lpstr>
      <vt:lpstr>SC4</vt:lpstr>
      <vt:lpstr>SC2</vt:lpstr>
      <vt:lpstr>AC4-2</vt:lpstr>
      <vt:lpstr>AC6-2</vt:lpstr>
      <vt:lpstr>AC5-2</vt:lpstr>
      <vt:lpstr>SC5</vt:lpstr>
      <vt:lpstr>SC6</vt:lpstr>
      <vt:lpstr>TS</vt:lpstr>
      <vt:lpstr>AC1-2</vt:lpstr>
      <vt:lpstr>Sheet1</vt:lpstr>
      <vt:lpstr>'AC3-2'!Are_you_now_ready_to_take_Activity_Card_3?_What_are_you_waiting_for?_Proceed_now_to_Activity_Card_3.</vt:lpstr>
      <vt:lpstr>Are_you_now_ready_to_take_Activity_Card_3?_What_are_you_waiting_for?_Proceed_now_to_Activity_Card_3.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Ricardo Dacaldacal</cp:lastModifiedBy>
  <dcterms:created xsi:type="dcterms:W3CDTF">2023-03-29T05:47:12Z</dcterms:created>
  <dcterms:modified xsi:type="dcterms:W3CDTF">2023-09-03T04:01:35Z</dcterms:modified>
</cp:coreProperties>
</file>